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cboc-my.sharepoint.com/personal/finance1_brantleycounty-ga_gov/Documents/Documents/Budget/2027/"/>
    </mc:Choice>
  </mc:AlternateContent>
  <xr:revisionPtr revIDLastSave="0" documentId="8_{52AF0D4C-6D40-488A-BDBC-9E09D80516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6" i="1" s="1"/>
  <c r="J32" i="1"/>
  <c r="I32" i="1"/>
  <c r="H32" i="1"/>
  <c r="G32" i="1"/>
  <c r="F32" i="1"/>
  <c r="E32" i="1"/>
  <c r="J27" i="1"/>
  <c r="J29" i="1" s="1"/>
  <c r="I27" i="1"/>
  <c r="I29" i="1" s="1"/>
  <c r="H27" i="1"/>
  <c r="H29" i="1" s="1"/>
  <c r="G27" i="1"/>
  <c r="G29" i="1" s="1"/>
  <c r="F27" i="1"/>
  <c r="F29" i="1" s="1"/>
  <c r="E27" i="1"/>
  <c r="E29" i="1" s="1"/>
  <c r="J19" i="1"/>
  <c r="I19" i="1"/>
  <c r="H19" i="1"/>
  <c r="G19" i="1"/>
  <c r="F19" i="1"/>
  <c r="E19" i="1"/>
  <c r="I14" i="1"/>
  <c r="I16" i="1" s="1"/>
  <c r="H14" i="1"/>
  <c r="H16" i="1" s="1"/>
  <c r="G14" i="1"/>
  <c r="G16" i="1" s="1"/>
  <c r="F14" i="1"/>
  <c r="F16" i="1" s="1"/>
  <c r="E14" i="1"/>
  <c r="E16" i="1" s="1"/>
  <c r="J33" i="1" l="1"/>
  <c r="I33" i="1"/>
  <c r="H33" i="1"/>
  <c r="H35" i="1"/>
  <c r="F33" i="1"/>
  <c r="E33" i="1"/>
  <c r="G20" i="1"/>
  <c r="G33" i="1"/>
  <c r="E35" i="1"/>
  <c r="E20" i="1"/>
  <c r="I20" i="1"/>
  <c r="I35" i="1"/>
  <c r="F20" i="1"/>
  <c r="F35" i="1"/>
  <c r="J20" i="1"/>
  <c r="J35" i="1"/>
  <c r="H20" i="1"/>
  <c r="G35" i="1"/>
  <c r="F36" i="1" l="1"/>
  <c r="E36" i="1"/>
  <c r="H36" i="1"/>
  <c r="J36" i="1"/>
  <c r="I36" i="1"/>
  <c r="G36" i="1"/>
  <c r="F37" i="1" l="1"/>
  <c r="F38" i="1" s="1"/>
  <c r="I37" i="1"/>
  <c r="I38" i="1" s="1"/>
  <c r="H37" i="1"/>
  <c r="H38" i="1" s="1"/>
  <c r="J37" i="1"/>
  <c r="J38" i="1" s="1"/>
  <c r="G37" i="1"/>
  <c r="G38" i="1" s="1"/>
</calcChain>
</file>

<file path=xl/sharedStrings.xml><?xml version="1.0" encoding="utf-8"?>
<sst xmlns="http://schemas.openxmlformats.org/spreadsheetml/2006/main" count="45" uniqueCount="30">
  <si>
    <t>NOTICE</t>
  </si>
  <si>
    <t>UNINCORPORATED AREA</t>
  </si>
  <si>
    <t>UNINCORPORATED</t>
  </si>
  <si>
    <t>VALUE</t>
  </si>
  <si>
    <t>Real &amp; Personal</t>
  </si>
  <si>
    <t>Motor Vehicles</t>
  </si>
  <si>
    <t>Mobile Homes</t>
  </si>
  <si>
    <t>Timber - 100%</t>
  </si>
  <si>
    <t>Heavy Duty Equipment</t>
  </si>
  <si>
    <t>Gross Digest</t>
  </si>
  <si>
    <t>Less Exemptions</t>
  </si>
  <si>
    <t>NET DIGEST VALUE</t>
  </si>
  <si>
    <t>RATE</t>
  </si>
  <si>
    <t>Gross Maintenance &amp; Operation Millage</t>
  </si>
  <si>
    <t>NET M&amp;O MILLAGE RATE</t>
  </si>
  <si>
    <t>TAX</t>
  </si>
  <si>
    <t>NET M&amp;O TAXES LEVIED</t>
  </si>
  <si>
    <t>INCORPORATED AREA</t>
  </si>
  <si>
    <t>INCORPORATED</t>
  </si>
  <si>
    <t>TOTAL COUNTY</t>
  </si>
  <si>
    <t>TOTAL DIGEST VALUE</t>
  </si>
  <si>
    <t>TOTAL M&amp;O TAXES LEVIED</t>
  </si>
  <si>
    <t>Net Tax $ Increase</t>
  </si>
  <si>
    <t>Net Tax % Increase</t>
  </si>
  <si>
    <r>
      <t xml:space="preserve">The </t>
    </r>
    <r>
      <rPr>
        <b/>
        <sz val="9"/>
        <rFont val="Calibri"/>
        <family val="2"/>
      </rPr>
      <t>Brantley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County Board of Commissioners</t>
    </r>
    <r>
      <rPr>
        <sz val="9"/>
        <rFont val="Calibri"/>
        <family val="2"/>
      </rPr>
      <t xml:space="preserve"> does hereby announce that the millage rate will be set at a meeting to be held at the Board of Commissioners'</t>
    </r>
  </si>
  <si>
    <t>hereby publish the following presentation of the current year's tax digest and levy, along with the history of the tax digest and levy for the past five years.</t>
  </si>
  <si>
    <t>Less Rollbacks   (Local Option Sales Tax)</t>
  </si>
  <si>
    <t>Less Rollbacks     (Local Option Sales Tax &amp; Insurance Premium)</t>
  </si>
  <si>
    <t>CURRENT 2026 PROPERTY TAX DIGEST AND 5 YEAR HISTORY OF LEVY</t>
  </si>
  <si>
    <t xml:space="preserve">Office, 33 Allen Rd., Nahunta, Ga 31553 on Thursday, October 15, 2026 at 5:30 p.m., and pursuant to the requirements of O.C.G.A. § 48-5-32 does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</si>
</sst>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000"/>
    <numFmt numFmtId="165" formatCode="&quot;$&quot;#,##0"/>
  </numFmts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sz val="8"/>
      <color indexed="9"/>
      <name val="Calibri"/>
      <family val="2"/>
    </font>
    <font>
      <b/>
      <sz val="8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3" fontId="8" fillId="2" borderId="16" xfId="0" applyNumberFormat="1" applyFont="1" applyFill="1" applyBorder="1" applyAlignment="1" applyProtection="1">
      <alignment vertical="center"/>
      <protection locked="0"/>
    </xf>
    <xf numFmtId="3" fontId="8" fillId="2" borderId="17" xfId="0" applyNumberFormat="1" applyFont="1" applyFill="1" applyBorder="1" applyAlignment="1" applyProtection="1">
      <alignment vertical="center"/>
      <protection locked="0"/>
    </xf>
    <xf numFmtId="3" fontId="9" fillId="3" borderId="16" xfId="0" applyNumberFormat="1" applyFont="1" applyFill="1" applyBorder="1" applyAlignment="1">
      <alignment vertical="center"/>
    </xf>
    <xf numFmtId="3" fontId="9" fillId="3" borderId="17" xfId="0" applyNumberFormat="1" applyFont="1" applyFill="1" applyBorder="1" applyAlignment="1">
      <alignment vertical="center"/>
    </xf>
    <xf numFmtId="4" fontId="8" fillId="0" borderId="16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3" fontId="10" fillId="0" borderId="16" xfId="0" applyNumberFormat="1" applyFont="1" applyBorder="1" applyAlignment="1">
      <alignment vertical="center"/>
    </xf>
    <xf numFmtId="3" fontId="10" fillId="0" borderId="17" xfId="0" applyNumberFormat="1" applyFont="1" applyBorder="1" applyAlignment="1">
      <alignment vertical="center"/>
    </xf>
    <xf numFmtId="0" fontId="8" fillId="0" borderId="16" xfId="0" applyFont="1" applyBorder="1" applyAlignment="1">
      <alignment horizontal="right" vertical="center" wrapText="1"/>
    </xf>
    <xf numFmtId="164" fontId="8" fillId="2" borderId="16" xfId="0" applyNumberFormat="1" applyFont="1" applyFill="1" applyBorder="1" applyAlignment="1" applyProtection="1">
      <alignment vertical="center"/>
      <protection locked="0"/>
    </xf>
    <xf numFmtId="164" fontId="8" fillId="2" borderId="17" xfId="0" applyNumberFormat="1" applyFont="1" applyFill="1" applyBorder="1" applyAlignment="1" applyProtection="1">
      <alignment vertical="center"/>
      <protection locked="0"/>
    </xf>
    <xf numFmtId="164" fontId="10" fillId="0" borderId="16" xfId="0" applyNumberFormat="1" applyFont="1" applyBorder="1" applyAlignment="1">
      <alignment vertical="center"/>
    </xf>
    <xf numFmtId="164" fontId="10" fillId="0" borderId="17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6" fontId="10" fillId="0" borderId="16" xfId="0" applyNumberFormat="1" applyFont="1" applyBorder="1" applyAlignment="1">
      <alignment vertical="center"/>
    </xf>
    <xf numFmtId="6" fontId="10" fillId="0" borderId="17" xfId="0" applyNumberFormat="1" applyFont="1" applyBorder="1" applyAlignment="1">
      <alignment vertical="center"/>
    </xf>
    <xf numFmtId="3" fontId="9" fillId="0" borderId="16" xfId="0" applyNumberFormat="1" applyFont="1" applyBorder="1" applyAlignment="1">
      <alignment vertical="center"/>
    </xf>
    <xf numFmtId="3" fontId="9" fillId="0" borderId="17" xfId="0" applyNumberFormat="1" applyFont="1" applyBorder="1" applyAlignment="1">
      <alignment vertical="center"/>
    </xf>
    <xf numFmtId="3" fontId="8" fillId="0" borderId="16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165" fontId="10" fillId="0" borderId="16" xfId="0" applyNumberFormat="1" applyFont="1" applyBorder="1" applyAlignment="1">
      <alignment vertical="center"/>
    </xf>
    <xf numFmtId="165" fontId="10" fillId="0" borderId="17" xfId="0" applyNumberFormat="1" applyFont="1" applyBorder="1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165" fontId="9" fillId="0" borderId="16" xfId="0" applyNumberFormat="1" applyFont="1" applyBorder="1" applyAlignment="1">
      <alignment vertical="center"/>
    </xf>
    <xf numFmtId="165" fontId="9" fillId="0" borderId="17" xfId="0" applyNumberFormat="1" applyFont="1" applyBorder="1" applyAlignment="1">
      <alignment vertical="center"/>
    </xf>
    <xf numFmtId="6" fontId="8" fillId="2" borderId="16" xfId="0" applyNumberFormat="1" applyFont="1" applyFill="1" applyBorder="1" applyAlignment="1" applyProtection="1">
      <alignment vertical="center"/>
      <protection locked="0"/>
    </xf>
    <xf numFmtId="6" fontId="9" fillId="0" borderId="16" xfId="0" applyNumberFormat="1" applyFont="1" applyBorder="1" applyAlignment="1">
      <alignment vertical="center"/>
    </xf>
    <xf numFmtId="6" fontId="9" fillId="0" borderId="17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8" fillId="0" borderId="19" xfId="0" applyFont="1" applyBorder="1" applyAlignment="1">
      <alignment horizontal="right" vertical="center"/>
    </xf>
    <xf numFmtId="10" fontId="8" fillId="2" borderId="19" xfId="0" applyNumberFormat="1" applyFont="1" applyFill="1" applyBorder="1" applyAlignment="1" applyProtection="1">
      <alignment horizontal="right" vertical="center"/>
      <protection locked="0"/>
    </xf>
    <xf numFmtId="10" fontId="9" fillId="0" borderId="19" xfId="0" applyNumberFormat="1" applyFont="1" applyBorder="1" applyAlignment="1">
      <alignment horizontal="right" vertical="center"/>
    </xf>
    <xf numFmtId="10" fontId="9" fillId="0" borderId="20" xfId="0" applyNumberFormat="1" applyFont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 textRotation="135"/>
    </xf>
    <xf numFmtId="0" fontId="3" fillId="2" borderId="16" xfId="0" applyFont="1" applyFill="1" applyBorder="1" applyAlignment="1">
      <alignment horizontal="center" vertical="center" textRotation="135"/>
    </xf>
    <xf numFmtId="0" fontId="3" fillId="2" borderId="18" xfId="0" applyFont="1" applyFill="1" applyBorder="1" applyAlignment="1">
      <alignment horizontal="center" vertical="center" textRotation="135"/>
    </xf>
    <xf numFmtId="0" fontId="3" fillId="2" borderId="19" xfId="0" applyFont="1" applyFill="1" applyBorder="1" applyAlignment="1">
      <alignment horizontal="center" vertical="center" textRotation="135"/>
    </xf>
    <xf numFmtId="0" fontId="2" fillId="2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 wrapText="1"/>
    </xf>
    <xf numFmtId="0" fontId="3" fillId="2" borderId="15" xfId="0" applyFont="1" applyFill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 textRotation="255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96"/>
  <sheetViews>
    <sheetView tabSelected="1" zoomScale="148" zoomScaleNormal="148" workbookViewId="0">
      <selection activeCell="B4" sqref="B4:J4"/>
    </sheetView>
  </sheetViews>
  <sheetFormatPr defaultColWidth="8.85546875" defaultRowHeight="12.75" x14ac:dyDescent="0.25"/>
  <cols>
    <col min="1" max="1" width="5.85546875" style="1" customWidth="1"/>
    <col min="2" max="2" width="4.140625" style="1" customWidth="1"/>
    <col min="3" max="3" width="4.5703125" style="1" customWidth="1"/>
    <col min="4" max="4" width="21.85546875" style="1" customWidth="1"/>
    <col min="5" max="5" width="12.42578125" style="1" customWidth="1"/>
    <col min="6" max="6" width="13.140625" style="1" customWidth="1"/>
    <col min="7" max="7" width="12.5703125" style="1" customWidth="1"/>
    <col min="8" max="8" width="12.85546875" style="1" customWidth="1"/>
    <col min="9" max="9" width="13.42578125" style="1" customWidth="1"/>
    <col min="10" max="10" width="16.5703125" style="1" customWidth="1"/>
    <col min="11" max="11" width="5.5703125" style="1" customWidth="1"/>
    <col min="12" max="12" width="23.42578125" style="1" customWidth="1"/>
    <col min="13" max="16384" width="8.85546875" style="1"/>
  </cols>
  <sheetData>
    <row r="1" spans="2:11" ht="15" customHeight="1" thickBot="1" x14ac:dyDescent="0.3">
      <c r="D1" s="3"/>
      <c r="E1" s="3"/>
      <c r="F1" s="3"/>
      <c r="G1" s="3"/>
      <c r="H1" s="3"/>
      <c r="I1" s="3"/>
      <c r="J1" s="3"/>
    </row>
    <row r="2" spans="2:11" ht="15" customHeight="1" x14ac:dyDescent="0.25">
      <c r="B2" s="55" t="s">
        <v>0</v>
      </c>
      <c r="C2" s="56"/>
      <c r="D2" s="56"/>
      <c r="E2" s="56"/>
      <c r="F2" s="56"/>
      <c r="G2" s="56"/>
      <c r="H2" s="56"/>
      <c r="I2" s="56"/>
      <c r="J2" s="57"/>
      <c r="K2" s="4"/>
    </row>
    <row r="3" spans="2:11" ht="15" customHeight="1" x14ac:dyDescent="0.25">
      <c r="B3" s="52" t="s">
        <v>24</v>
      </c>
      <c r="C3" s="53"/>
      <c r="D3" s="53"/>
      <c r="E3" s="53"/>
      <c r="F3" s="53"/>
      <c r="G3" s="53"/>
      <c r="H3" s="53"/>
      <c r="I3" s="53"/>
      <c r="J3" s="54"/>
      <c r="K3" s="5"/>
    </row>
    <row r="4" spans="2:11" ht="15" customHeight="1" x14ac:dyDescent="0.25">
      <c r="B4" s="52" t="s">
        <v>29</v>
      </c>
      <c r="C4" s="53"/>
      <c r="D4" s="53"/>
      <c r="E4" s="53"/>
      <c r="F4" s="53"/>
      <c r="G4" s="53"/>
      <c r="H4" s="53"/>
      <c r="I4" s="53"/>
      <c r="J4" s="54"/>
      <c r="K4" s="5"/>
    </row>
    <row r="5" spans="2:11" ht="15" customHeight="1" x14ac:dyDescent="0.25">
      <c r="B5" s="58" t="s">
        <v>25</v>
      </c>
      <c r="C5" s="59"/>
      <c r="D5" s="59"/>
      <c r="E5" s="59"/>
      <c r="F5" s="59"/>
      <c r="G5" s="59"/>
      <c r="H5" s="59"/>
      <c r="I5" s="59"/>
      <c r="J5" s="60"/>
      <c r="K5" s="5"/>
    </row>
    <row r="6" spans="2:11" ht="15" customHeight="1" x14ac:dyDescent="0.25">
      <c r="B6" s="61" t="s">
        <v>28</v>
      </c>
      <c r="C6" s="62"/>
      <c r="D6" s="62"/>
      <c r="E6" s="62"/>
      <c r="F6" s="62"/>
      <c r="G6" s="62"/>
      <c r="H6" s="62"/>
      <c r="I6" s="62"/>
      <c r="J6" s="63"/>
      <c r="K6" s="5"/>
    </row>
    <row r="7" spans="2:11" ht="15" customHeight="1" x14ac:dyDescent="0.25">
      <c r="B7" s="64"/>
      <c r="C7" s="65"/>
      <c r="D7" s="65"/>
      <c r="E7" s="65"/>
      <c r="F7" s="65"/>
      <c r="G7" s="65"/>
      <c r="H7" s="65"/>
      <c r="I7" s="65"/>
      <c r="J7" s="66"/>
      <c r="K7" s="5"/>
    </row>
    <row r="8" spans="2:11" ht="15" customHeight="1" x14ac:dyDescent="0.25">
      <c r="B8" s="51" t="s">
        <v>1</v>
      </c>
      <c r="C8" s="47" t="s">
        <v>2</v>
      </c>
      <c r="D8" s="47"/>
      <c r="E8" s="6">
        <v>2021</v>
      </c>
      <c r="F8" s="6">
        <v>2022</v>
      </c>
      <c r="G8" s="6">
        <v>2023</v>
      </c>
      <c r="H8" s="6">
        <v>2024</v>
      </c>
      <c r="I8" s="6">
        <v>2025</v>
      </c>
      <c r="J8" s="7">
        <v>2026</v>
      </c>
      <c r="K8" s="5"/>
    </row>
    <row r="9" spans="2:11" ht="15" customHeight="1" x14ac:dyDescent="0.25">
      <c r="B9" s="51"/>
      <c r="C9" s="48" t="s">
        <v>3</v>
      </c>
      <c r="D9" s="8" t="s">
        <v>4</v>
      </c>
      <c r="E9" s="9">
        <v>301704477</v>
      </c>
      <c r="F9" s="9">
        <v>356775492</v>
      </c>
      <c r="G9" s="9">
        <v>381711091</v>
      </c>
      <c r="H9" s="9">
        <v>416556289</v>
      </c>
      <c r="I9" s="10">
        <v>524867049</v>
      </c>
      <c r="J9" s="10">
        <v>535539780</v>
      </c>
      <c r="K9" s="5"/>
    </row>
    <row r="10" spans="2:11" ht="15" customHeight="1" x14ac:dyDescent="0.25">
      <c r="B10" s="51"/>
      <c r="C10" s="48"/>
      <c r="D10" s="8" t="s">
        <v>5</v>
      </c>
      <c r="E10" s="9">
        <v>6719370</v>
      </c>
      <c r="F10" s="9">
        <v>6509280</v>
      </c>
      <c r="G10" s="9">
        <v>7153630</v>
      </c>
      <c r="H10" s="9">
        <v>7793810</v>
      </c>
      <c r="I10" s="10">
        <v>8364800</v>
      </c>
      <c r="J10" s="10">
        <v>8741560</v>
      </c>
      <c r="K10" s="5"/>
    </row>
    <row r="11" spans="2:11" ht="15" customHeight="1" x14ac:dyDescent="0.25">
      <c r="B11" s="51"/>
      <c r="C11" s="48"/>
      <c r="D11" s="8" t="s">
        <v>6</v>
      </c>
      <c r="E11" s="9">
        <v>13761910</v>
      </c>
      <c r="F11" s="9">
        <v>16564435</v>
      </c>
      <c r="G11" s="9">
        <v>17357792</v>
      </c>
      <c r="H11" s="9">
        <v>19789401</v>
      </c>
      <c r="I11" s="10">
        <v>22122376</v>
      </c>
      <c r="J11" s="10">
        <v>23015486</v>
      </c>
      <c r="K11" s="5"/>
    </row>
    <row r="12" spans="2:11" ht="15" customHeight="1" x14ac:dyDescent="0.25">
      <c r="B12" s="51"/>
      <c r="C12" s="48"/>
      <c r="D12" s="8" t="s">
        <v>7</v>
      </c>
      <c r="E12" s="9">
        <v>8582216</v>
      </c>
      <c r="F12" s="9">
        <v>8121655</v>
      </c>
      <c r="G12" s="9">
        <v>11664511</v>
      </c>
      <c r="H12" s="9">
        <v>6533390</v>
      </c>
      <c r="I12" s="10">
        <v>7158741</v>
      </c>
      <c r="J12" s="10">
        <v>4821798</v>
      </c>
      <c r="K12" s="5"/>
    </row>
    <row r="13" spans="2:11" ht="15" customHeight="1" x14ac:dyDescent="0.25">
      <c r="B13" s="51"/>
      <c r="C13" s="48"/>
      <c r="D13" s="8" t="s">
        <v>8</v>
      </c>
      <c r="E13" s="9">
        <v>0</v>
      </c>
      <c r="F13" s="9">
        <v>0</v>
      </c>
      <c r="G13" s="9">
        <v>165758</v>
      </c>
      <c r="H13" s="9">
        <v>185220</v>
      </c>
      <c r="I13" s="10">
        <v>13491</v>
      </c>
      <c r="J13" s="10">
        <v>19305</v>
      </c>
      <c r="K13" s="5"/>
    </row>
    <row r="14" spans="2:11" ht="15" customHeight="1" x14ac:dyDescent="0.25">
      <c r="B14" s="51"/>
      <c r="C14" s="48"/>
      <c r="D14" s="8" t="s">
        <v>9</v>
      </c>
      <c r="E14" s="11">
        <f t="shared" ref="E14:J14" si="0">SUM(E9:E13)</f>
        <v>330767973</v>
      </c>
      <c r="F14" s="11">
        <f t="shared" si="0"/>
        <v>387970862</v>
      </c>
      <c r="G14" s="11">
        <f t="shared" si="0"/>
        <v>418052782</v>
      </c>
      <c r="H14" s="11">
        <f t="shared" si="0"/>
        <v>450858110</v>
      </c>
      <c r="I14" s="11">
        <f t="shared" si="0"/>
        <v>562526457</v>
      </c>
      <c r="J14" s="12">
        <f t="shared" si="0"/>
        <v>572137929</v>
      </c>
      <c r="K14" s="5"/>
    </row>
    <row r="15" spans="2:11" ht="15" customHeight="1" x14ac:dyDescent="0.25">
      <c r="B15" s="51"/>
      <c r="C15" s="48"/>
      <c r="D15" s="13" t="s">
        <v>10</v>
      </c>
      <c r="E15" s="9">
        <v>55950499</v>
      </c>
      <c r="F15" s="9">
        <v>87331205</v>
      </c>
      <c r="G15" s="9">
        <v>85033368</v>
      </c>
      <c r="H15" s="9">
        <v>103461065</v>
      </c>
      <c r="I15" s="9">
        <v>157025210</v>
      </c>
      <c r="J15" s="10">
        <v>166620238</v>
      </c>
      <c r="K15" s="5"/>
    </row>
    <row r="16" spans="2:11" ht="15" customHeight="1" x14ac:dyDescent="0.25">
      <c r="B16" s="51"/>
      <c r="C16" s="48"/>
      <c r="D16" s="14" t="s">
        <v>11</v>
      </c>
      <c r="E16" s="15">
        <f t="shared" ref="E16:J16" si="1">E14-E15</f>
        <v>274817474</v>
      </c>
      <c r="F16" s="15">
        <f t="shared" si="1"/>
        <v>300639657</v>
      </c>
      <c r="G16" s="15">
        <f t="shared" si="1"/>
        <v>333019414</v>
      </c>
      <c r="H16" s="15">
        <f t="shared" si="1"/>
        <v>347397045</v>
      </c>
      <c r="I16" s="15">
        <f t="shared" si="1"/>
        <v>405501247</v>
      </c>
      <c r="J16" s="16">
        <f t="shared" si="1"/>
        <v>405517691</v>
      </c>
      <c r="K16" s="5"/>
    </row>
    <row r="17" spans="2:11" ht="22.5" customHeight="1" x14ac:dyDescent="0.25">
      <c r="B17" s="51"/>
      <c r="C17" s="48" t="s">
        <v>12</v>
      </c>
      <c r="D17" s="17" t="s">
        <v>13</v>
      </c>
      <c r="E17" s="18">
        <v>21.234000000000002</v>
      </c>
      <c r="F17" s="18">
        <v>20.916</v>
      </c>
      <c r="G17" s="18">
        <v>20.205100000000002</v>
      </c>
      <c r="H17" s="18">
        <v>20.1297</v>
      </c>
      <c r="I17" s="18">
        <v>18.5303</v>
      </c>
      <c r="J17" s="19">
        <v>18.723500000000001</v>
      </c>
      <c r="K17" s="5"/>
    </row>
    <row r="18" spans="2:11" ht="37.5" customHeight="1" x14ac:dyDescent="0.25">
      <c r="B18" s="51"/>
      <c r="C18" s="48"/>
      <c r="D18" s="17" t="s">
        <v>27</v>
      </c>
      <c r="E18" s="18">
        <v>8.0039999999999996</v>
      </c>
      <c r="F18" s="18">
        <v>8.01</v>
      </c>
      <c r="G18" s="18">
        <v>7.4170999999999996</v>
      </c>
      <c r="H18" s="18">
        <v>7.6387</v>
      </c>
      <c r="I18" s="18">
        <v>6.8434999999999997</v>
      </c>
      <c r="J18" s="19">
        <v>7.4588000000000001</v>
      </c>
      <c r="K18" s="5"/>
    </row>
    <row r="19" spans="2:11" s="2" customFormat="1" ht="15" customHeight="1" x14ac:dyDescent="0.25">
      <c r="B19" s="51"/>
      <c r="C19" s="48"/>
      <c r="D19" s="14" t="s">
        <v>14</v>
      </c>
      <c r="E19" s="20">
        <f t="shared" ref="E19:J19" si="2">E17-E18</f>
        <v>13.230000000000002</v>
      </c>
      <c r="F19" s="20">
        <f t="shared" si="2"/>
        <v>12.906000000000001</v>
      </c>
      <c r="G19" s="20">
        <f t="shared" si="2"/>
        <v>12.788000000000002</v>
      </c>
      <c r="H19" s="20">
        <f t="shared" si="2"/>
        <v>12.491</v>
      </c>
      <c r="I19" s="20">
        <f t="shared" si="2"/>
        <v>11.686800000000002</v>
      </c>
      <c r="J19" s="21">
        <f t="shared" si="2"/>
        <v>11.264700000000001</v>
      </c>
      <c r="K19" s="22"/>
    </row>
    <row r="20" spans="2:11" ht="15" customHeight="1" x14ac:dyDescent="0.25">
      <c r="B20" s="51"/>
      <c r="C20" s="23" t="s">
        <v>15</v>
      </c>
      <c r="D20" s="14" t="s">
        <v>16</v>
      </c>
      <c r="E20" s="24">
        <f t="shared" ref="E20:J20" si="3">E16*(E19/1000)</f>
        <v>3635835.1810200005</v>
      </c>
      <c r="F20" s="24">
        <f t="shared" si="3"/>
        <v>3880055.4132420002</v>
      </c>
      <c r="G20" s="24">
        <f t="shared" si="3"/>
        <v>4258652.2662320007</v>
      </c>
      <c r="H20" s="24">
        <f t="shared" si="3"/>
        <v>4339336.4890950006</v>
      </c>
      <c r="I20" s="24">
        <f t="shared" si="3"/>
        <v>4739011.9734396012</v>
      </c>
      <c r="J20" s="25">
        <f t="shared" si="3"/>
        <v>4568035.1338077001</v>
      </c>
      <c r="K20" s="5"/>
    </row>
    <row r="21" spans="2:11" ht="15" customHeight="1" x14ac:dyDescent="0.25">
      <c r="B21" s="49" t="s">
        <v>17</v>
      </c>
      <c r="C21" s="47" t="s">
        <v>18</v>
      </c>
      <c r="D21" s="47"/>
      <c r="E21" s="6">
        <v>2021</v>
      </c>
      <c r="F21" s="6">
        <v>2022</v>
      </c>
      <c r="G21" s="6">
        <v>2023</v>
      </c>
      <c r="H21" s="6">
        <v>2024</v>
      </c>
      <c r="I21" s="6">
        <v>2025</v>
      </c>
      <c r="J21" s="7">
        <v>2026</v>
      </c>
      <c r="K21" s="5"/>
    </row>
    <row r="22" spans="2:11" ht="15" customHeight="1" x14ac:dyDescent="0.25">
      <c r="B22" s="49"/>
      <c r="C22" s="50" t="s">
        <v>3</v>
      </c>
      <c r="D22" s="8" t="s">
        <v>4</v>
      </c>
      <c r="E22" s="9">
        <v>40790616</v>
      </c>
      <c r="F22" s="9">
        <v>45557394</v>
      </c>
      <c r="G22" s="9">
        <v>59903197</v>
      </c>
      <c r="H22" s="9">
        <v>52481267</v>
      </c>
      <c r="I22" s="10">
        <v>67365490</v>
      </c>
      <c r="J22" s="10">
        <v>72637621</v>
      </c>
      <c r="K22" s="5"/>
    </row>
    <row r="23" spans="2:11" ht="15" customHeight="1" x14ac:dyDescent="0.25">
      <c r="B23" s="49"/>
      <c r="C23" s="50"/>
      <c r="D23" s="8" t="s">
        <v>5</v>
      </c>
      <c r="E23" s="9">
        <v>523190</v>
      </c>
      <c r="F23" s="9">
        <v>483110</v>
      </c>
      <c r="G23" s="9">
        <v>579010</v>
      </c>
      <c r="H23" s="9">
        <v>668310</v>
      </c>
      <c r="I23" s="10">
        <v>681770</v>
      </c>
      <c r="J23" s="10">
        <v>641020</v>
      </c>
      <c r="K23" s="5"/>
    </row>
    <row r="24" spans="2:11" ht="15" customHeight="1" x14ac:dyDescent="0.25">
      <c r="B24" s="49"/>
      <c r="C24" s="50"/>
      <c r="D24" s="8" t="s">
        <v>6</v>
      </c>
      <c r="E24" s="9">
        <v>754583</v>
      </c>
      <c r="F24" s="9">
        <v>813618</v>
      </c>
      <c r="G24" s="9">
        <v>776431</v>
      </c>
      <c r="H24" s="9">
        <v>957000</v>
      </c>
      <c r="I24" s="10">
        <v>1208253</v>
      </c>
      <c r="J24" s="10">
        <v>1009151</v>
      </c>
      <c r="K24" s="5"/>
    </row>
    <row r="25" spans="2:11" ht="15" customHeight="1" x14ac:dyDescent="0.25">
      <c r="B25" s="49"/>
      <c r="C25" s="50"/>
      <c r="D25" s="8" t="s">
        <v>7</v>
      </c>
      <c r="E25" s="9">
        <v>37325</v>
      </c>
      <c r="F25" s="9">
        <v>0</v>
      </c>
      <c r="G25" s="9">
        <v>0</v>
      </c>
      <c r="H25" s="9">
        <v>108371</v>
      </c>
      <c r="I25" s="10">
        <v>73316</v>
      </c>
      <c r="J25" s="10">
        <v>38239</v>
      </c>
      <c r="K25" s="5"/>
    </row>
    <row r="26" spans="2:11" ht="15" customHeight="1" x14ac:dyDescent="0.25">
      <c r="B26" s="49"/>
      <c r="C26" s="50"/>
      <c r="D26" s="8" t="s">
        <v>8</v>
      </c>
      <c r="E26" s="9">
        <v>0</v>
      </c>
      <c r="F26" s="9">
        <v>0</v>
      </c>
      <c r="G26" s="9">
        <v>57752</v>
      </c>
      <c r="H26" s="9">
        <v>23925</v>
      </c>
      <c r="I26" s="10">
        <v>8555</v>
      </c>
      <c r="J26" s="10">
        <v>0</v>
      </c>
      <c r="K26" s="5"/>
    </row>
    <row r="27" spans="2:11" ht="15" customHeight="1" x14ac:dyDescent="0.25">
      <c r="B27" s="49"/>
      <c r="C27" s="50"/>
      <c r="D27" s="8" t="s">
        <v>9</v>
      </c>
      <c r="E27" s="26">
        <f t="shared" ref="E27:J27" si="4">SUM(E22:E26)</f>
        <v>42105714</v>
      </c>
      <c r="F27" s="26">
        <f t="shared" si="4"/>
        <v>46854122</v>
      </c>
      <c r="G27" s="26">
        <f t="shared" si="4"/>
        <v>61316390</v>
      </c>
      <c r="H27" s="26">
        <f t="shared" si="4"/>
        <v>54238873</v>
      </c>
      <c r="I27" s="26">
        <f t="shared" si="4"/>
        <v>69337384</v>
      </c>
      <c r="J27" s="27">
        <f t="shared" si="4"/>
        <v>74326031</v>
      </c>
      <c r="K27" s="5"/>
    </row>
    <row r="28" spans="2:11" ht="15" customHeight="1" x14ac:dyDescent="0.25">
      <c r="B28" s="49"/>
      <c r="C28" s="50"/>
      <c r="D28" s="28" t="s">
        <v>10</v>
      </c>
      <c r="E28" s="9">
        <v>2797708</v>
      </c>
      <c r="F28" s="9">
        <v>5616191</v>
      </c>
      <c r="G28" s="9">
        <v>5669165</v>
      </c>
      <c r="H28" s="9">
        <v>5772431</v>
      </c>
      <c r="I28" s="9">
        <v>9259461</v>
      </c>
      <c r="J28" s="10">
        <v>9135736</v>
      </c>
      <c r="K28" s="5"/>
    </row>
    <row r="29" spans="2:11" s="2" customFormat="1" ht="15" customHeight="1" x14ac:dyDescent="0.25">
      <c r="B29" s="49"/>
      <c r="C29" s="50"/>
      <c r="D29" s="14" t="s">
        <v>11</v>
      </c>
      <c r="E29" s="15">
        <f t="shared" ref="E29:J29" si="5">E27-E28</f>
        <v>39308006</v>
      </c>
      <c r="F29" s="15">
        <f t="shared" si="5"/>
        <v>41237931</v>
      </c>
      <c r="G29" s="15">
        <f t="shared" si="5"/>
        <v>55647225</v>
      </c>
      <c r="H29" s="15">
        <f t="shared" si="5"/>
        <v>48466442</v>
      </c>
      <c r="I29" s="15">
        <f t="shared" si="5"/>
        <v>60077923</v>
      </c>
      <c r="J29" s="16">
        <f t="shared" si="5"/>
        <v>65190295</v>
      </c>
      <c r="K29" s="22"/>
    </row>
    <row r="30" spans="2:11" ht="23.25" customHeight="1" x14ac:dyDescent="0.25">
      <c r="B30" s="49"/>
      <c r="C30" s="50" t="s">
        <v>12</v>
      </c>
      <c r="D30" s="17" t="s">
        <v>13</v>
      </c>
      <c r="E30" s="18">
        <v>21.234000000000002</v>
      </c>
      <c r="F30" s="18">
        <v>20.916</v>
      </c>
      <c r="G30" s="18">
        <v>20.205100000000002</v>
      </c>
      <c r="H30" s="18">
        <v>20.1297</v>
      </c>
      <c r="I30" s="18">
        <v>18.5303</v>
      </c>
      <c r="J30" s="19">
        <v>18.723500000000001</v>
      </c>
      <c r="K30" s="5"/>
    </row>
    <row r="31" spans="2:11" ht="27.75" customHeight="1" x14ac:dyDescent="0.25">
      <c r="B31" s="49"/>
      <c r="C31" s="50"/>
      <c r="D31" s="17" t="s">
        <v>26</v>
      </c>
      <c r="E31" s="18">
        <v>3.5030000000000001</v>
      </c>
      <c r="F31" s="18">
        <v>3.74</v>
      </c>
      <c r="G31" s="18">
        <v>3.6438999999999999</v>
      </c>
      <c r="H31" s="18">
        <v>3.7326000000000001</v>
      </c>
      <c r="I31" s="18">
        <v>3.2812999999999999</v>
      </c>
      <c r="J31" s="19">
        <v>3.4634999999999998</v>
      </c>
      <c r="K31" s="5"/>
    </row>
    <row r="32" spans="2:11" s="2" customFormat="1" ht="15" customHeight="1" x14ac:dyDescent="0.25">
      <c r="B32" s="49"/>
      <c r="C32" s="50"/>
      <c r="D32" s="14" t="s">
        <v>14</v>
      </c>
      <c r="E32" s="20">
        <f t="shared" ref="E32:J32" si="6">E30-E31</f>
        <v>17.731000000000002</v>
      </c>
      <c r="F32" s="20">
        <f t="shared" si="6"/>
        <v>17.176000000000002</v>
      </c>
      <c r="G32" s="20">
        <f t="shared" si="6"/>
        <v>16.561200000000003</v>
      </c>
      <c r="H32" s="20">
        <f t="shared" si="6"/>
        <v>16.397099999999998</v>
      </c>
      <c r="I32" s="20">
        <f t="shared" si="6"/>
        <v>15.249000000000001</v>
      </c>
      <c r="J32" s="21">
        <f t="shared" si="6"/>
        <v>15.260000000000002</v>
      </c>
      <c r="K32" s="22"/>
    </row>
    <row r="33" spans="2:11" s="2" customFormat="1" ht="15" customHeight="1" x14ac:dyDescent="0.25">
      <c r="B33" s="49"/>
      <c r="C33" s="29" t="s">
        <v>15</v>
      </c>
      <c r="D33" s="14" t="s">
        <v>16</v>
      </c>
      <c r="E33" s="30">
        <f t="shared" ref="E33:J33" si="7">E29*(E32/1000)</f>
        <v>696970.25438599999</v>
      </c>
      <c r="F33" s="30">
        <f t="shared" si="7"/>
        <v>708302.70285600005</v>
      </c>
      <c r="G33" s="30">
        <f t="shared" si="7"/>
        <v>921584.82267000014</v>
      </c>
      <c r="H33" s="30">
        <f t="shared" si="7"/>
        <v>794709.09611819987</v>
      </c>
      <c r="I33" s="30">
        <f t="shared" si="7"/>
        <v>916128.24782699998</v>
      </c>
      <c r="J33" s="31">
        <f t="shared" si="7"/>
        <v>994803.90170000005</v>
      </c>
      <c r="K33" s="22"/>
    </row>
    <row r="34" spans="2:11" ht="15" customHeight="1" x14ac:dyDescent="0.25">
      <c r="B34" s="43" t="s">
        <v>19</v>
      </c>
      <c r="C34" s="44"/>
      <c r="D34" s="32" t="s">
        <v>19</v>
      </c>
      <c r="E34" s="6">
        <v>2021</v>
      </c>
      <c r="F34" s="6">
        <v>2022</v>
      </c>
      <c r="G34" s="6">
        <v>2023</v>
      </c>
      <c r="H34" s="6">
        <v>2024</v>
      </c>
      <c r="I34" s="6">
        <v>2025</v>
      </c>
      <c r="J34" s="7">
        <v>2026</v>
      </c>
      <c r="K34" s="5"/>
    </row>
    <row r="35" spans="2:11" ht="15" customHeight="1" x14ac:dyDescent="0.25">
      <c r="B35" s="43"/>
      <c r="C35" s="44"/>
      <c r="D35" s="14" t="s">
        <v>20</v>
      </c>
      <c r="E35" s="26">
        <f t="shared" ref="E35:J35" si="8">E16+E29</f>
        <v>314125480</v>
      </c>
      <c r="F35" s="26">
        <f t="shared" si="8"/>
        <v>341877588</v>
      </c>
      <c r="G35" s="26">
        <f t="shared" si="8"/>
        <v>388666639</v>
      </c>
      <c r="H35" s="26">
        <f t="shared" si="8"/>
        <v>395863487</v>
      </c>
      <c r="I35" s="26">
        <f t="shared" si="8"/>
        <v>465579170</v>
      </c>
      <c r="J35" s="27">
        <f t="shared" si="8"/>
        <v>470707986</v>
      </c>
      <c r="K35" s="5"/>
    </row>
    <row r="36" spans="2:11" ht="15" customHeight="1" x14ac:dyDescent="0.25">
      <c r="B36" s="43"/>
      <c r="C36" s="44"/>
      <c r="D36" s="14" t="s">
        <v>21</v>
      </c>
      <c r="E36" s="33">
        <f t="shared" ref="E36:J36" si="9">E20+E33</f>
        <v>4332805.4354060004</v>
      </c>
      <c r="F36" s="33">
        <f t="shared" si="9"/>
        <v>4588358.1160979997</v>
      </c>
      <c r="G36" s="33">
        <f t="shared" si="9"/>
        <v>5180237.0889020003</v>
      </c>
      <c r="H36" s="33">
        <f t="shared" si="9"/>
        <v>5134045.5852132002</v>
      </c>
      <c r="I36" s="33">
        <f t="shared" si="9"/>
        <v>5655140.2212666012</v>
      </c>
      <c r="J36" s="34">
        <f t="shared" si="9"/>
        <v>5562839.0355077004</v>
      </c>
      <c r="K36" s="5"/>
    </row>
    <row r="37" spans="2:11" ht="15" customHeight="1" x14ac:dyDescent="0.25">
      <c r="B37" s="43"/>
      <c r="C37" s="44"/>
      <c r="D37" s="8" t="s">
        <v>22</v>
      </c>
      <c r="E37" s="35">
        <v>-157379</v>
      </c>
      <c r="F37" s="36">
        <f>F36-E36</f>
        <v>255552.68069199938</v>
      </c>
      <c r="G37" s="36">
        <f>G36-F36</f>
        <v>591878.9728040006</v>
      </c>
      <c r="H37" s="36">
        <f>H36-G36</f>
        <v>-46191.503688800149</v>
      </c>
      <c r="I37" s="36">
        <f>I36-H36</f>
        <v>521094.63605340105</v>
      </c>
      <c r="J37" s="37">
        <f>J36-I36</f>
        <v>-92301.185758900829</v>
      </c>
      <c r="K37" s="38"/>
    </row>
    <row r="38" spans="2:11" ht="15" customHeight="1" thickBot="1" x14ac:dyDescent="0.3">
      <c r="B38" s="45"/>
      <c r="C38" s="46"/>
      <c r="D38" s="39" t="s">
        <v>23</v>
      </c>
      <c r="E38" s="40">
        <v>-3.5000000000000003E-2</v>
      </c>
      <c r="F38" s="41">
        <f>F37/E36</f>
        <v>5.8980880748468946E-2</v>
      </c>
      <c r="G38" s="41">
        <f>G37/F36</f>
        <v>0.12899581022837475</v>
      </c>
      <c r="H38" s="41">
        <f>H37/G36</f>
        <v>-8.9168705787153208E-3</v>
      </c>
      <c r="I38" s="41">
        <f>I37/H36</f>
        <v>0.10149785922318835</v>
      </c>
      <c r="J38" s="42">
        <f>J37/I36</f>
        <v>-1.6321644052572727E-2</v>
      </c>
      <c r="K38" s="5"/>
    </row>
    <row r="39" spans="2:11" ht="12" customHeight="1" x14ac:dyDescent="0.25"/>
    <row r="42" spans="2:11" ht="15" customHeight="1" x14ac:dyDescent="0.25"/>
    <row r="43" spans="2:11" ht="15" customHeight="1" x14ac:dyDescent="0.25"/>
    <row r="44" spans="2:11" ht="15" customHeight="1" x14ac:dyDescent="0.25"/>
    <row r="45" spans="2:11" ht="15" customHeight="1" x14ac:dyDescent="0.25"/>
    <row r="46" spans="2:11" ht="15" customHeight="1" x14ac:dyDescent="0.25"/>
    <row r="47" spans="2:11" ht="15" customHeight="1" x14ac:dyDescent="0.25"/>
    <row r="48" spans="2:11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24" customHeight="1" x14ac:dyDescent="0.25"/>
    <row r="64" ht="27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72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41.25" customHeight="1" x14ac:dyDescent="0.25"/>
    <row r="94" ht="15" customHeight="1" x14ac:dyDescent="0.25"/>
    <row r="95" ht="15" customHeight="1" x14ac:dyDescent="0.25"/>
    <row r="96" ht="15" customHeight="1" x14ac:dyDescent="0.25"/>
  </sheetData>
  <mergeCells count="14">
    <mergeCell ref="B4:J4"/>
    <mergeCell ref="B2:J2"/>
    <mergeCell ref="B3:J3"/>
    <mergeCell ref="B5:J5"/>
    <mergeCell ref="B6:J7"/>
    <mergeCell ref="B34:C38"/>
    <mergeCell ref="C8:D8"/>
    <mergeCell ref="C9:C16"/>
    <mergeCell ref="C17:C19"/>
    <mergeCell ref="B21:B33"/>
    <mergeCell ref="C21:D21"/>
    <mergeCell ref="C22:C29"/>
    <mergeCell ref="C30:C32"/>
    <mergeCell ref="B8:B20"/>
  </mergeCells>
  <conditionalFormatting sqref="E14:J14 E16:J16 E19:J20 E27:J27 E29:J29 E32:J33 E35:E36 F35:J38">
    <cfRule type="cellIs" dxfId="0" priority="2" stopIfTrue="1" operator="notEqual">
      <formula>0</formula>
    </cfRule>
  </conditionalFormatting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Tompkins</dc:creator>
  <cp:lastModifiedBy>Kendal Lewis</cp:lastModifiedBy>
  <cp:lastPrinted>2026-09-16T13:30:22Z</cp:lastPrinted>
  <dcterms:created xsi:type="dcterms:W3CDTF">2023-08-07T16:09:18Z</dcterms:created>
  <dcterms:modified xsi:type="dcterms:W3CDTF">2026-09-23T12:58:07Z</dcterms:modified>
</cp:coreProperties>
</file>