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Quick Calculator" sheetId="2" state="visible" r:id="rId4"/>
    <sheet name="Gift Data" sheetId="3" state="visible" r:id="rId5"/>
    <sheet name="Cohort Repor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Example row. Paste your own export over the sample data in columns A–C: Donor ID, Gift Date, Amount.</t>
        </r>
      </text>
    </comment>
  </commentList>
</comments>
</file>

<file path=xl/sharedStrings.xml><?xml version="1.0" encoding="utf-8"?>
<sst xmlns="http://schemas.openxmlformats.org/spreadsheetml/2006/main" count="426" uniqueCount="224">
  <si>
    <t xml:space="preserve">Second-Gift Calculator</t>
  </si>
  <si>
    <t xml:space="preserve">McClintock Consulting Services   |   https://mcclintock-consulting.net</t>
  </si>
  <si>
    <t xml:space="preserve">What it measures</t>
  </si>
  <si>
    <t xml:space="preserve">Second-gift conversion rate</t>
  </si>
  <si>
    <t xml:space="preserve">The share of first-time donors who give a second gift within a set window (here, 90 days and 12 months).</t>
  </si>
  <si>
    <t xml:space="preserve">Days to second gift</t>
  </si>
  <si>
    <t xml:space="preserve">The simplest measure: second gift date minus first gift date, for each donor who gave again. Reported as an average and a median.</t>
  </si>
  <si>
    <t xml:space="preserve">Formula</t>
  </si>
  <si>
    <t xml:space="preserve">First-time donors from a period who gave again within the window  ÷  all first-time donors from that period  × 100</t>
  </si>
  <si>
    <t xml:space="preserve">How to use it</t>
  </si>
  <si>
    <t xml:space="preserve">Option A: Quick Calculator</t>
  </si>
  <si>
    <t xml:space="preserve">Already have the two counts? Type them into the yellow cells on the 'Quick Calculator' tab.</t>
  </si>
  <si>
    <t xml:space="preserve">Option B: Gift Data + Cohort Report</t>
  </si>
  <si>
    <t xml:space="preserve">1. Export every gift from your donor system with three columns: Donor ID, Gift Date, Amount. Include earlier years so true first gifts can be found.</t>
  </si>
  <si>
    <t xml:space="preserve">2. Delete the sample rows on the 'Gift Data' tab and paste your export into columns A–C. Leave the grey columns alone; they calculate automatically.</t>
  </si>
  <si>
    <t xml:space="preserve">3. On the 'Cohort Report' tab, set the first and last date of the period you want to study (yellow cells). Results update instantly.</t>
  </si>
  <si>
    <t xml:space="preserve">The grey formula columns are filled to row 3,001. For more gifts, copy the last grey row down as far as you need.</t>
  </si>
  <si>
    <t xml:space="preserve">Legend</t>
  </si>
  <si>
    <t xml:space="preserve">Yellow cells</t>
  </si>
  <si>
    <t xml:space="preserve">Inputs you can change.</t>
  </si>
  <si>
    <t xml:space="preserve">Grey cells</t>
  </si>
  <si>
    <t xml:space="preserve">Formulas. Please don't type over them.</t>
  </si>
  <si>
    <t xml:space="preserve">Good to know</t>
  </si>
  <si>
    <t xml:space="preserve">First-time donor</t>
  </si>
  <si>
    <t xml:space="preserve">A donor whose earliest gift in your data falls inside the period you choose. Lapsed donors who return are not counted as first-time.</t>
  </si>
  <si>
    <t xml:space="preserve">Same-day gifts</t>
  </si>
  <si>
    <t xml:space="preserve">Several gifts from one donor on the same day count as one occasion. The second gift is the first gift on a later date.</t>
  </si>
  <si>
    <t xml:space="preserve">Let the window close</t>
  </si>
  <si>
    <t xml:space="preserve">A donor who gave on 30 December hasn't had 12 months yet. The report warns you when part of a period is too recent to judge fairly.</t>
  </si>
  <si>
    <t xml:space="preserve">Sample data</t>
  </si>
  <si>
    <t xml:space="preserve">The workbook ships with made-up sample data (100 first-time donors in 2024) so you can see how it works. Replace it with your own.</t>
  </si>
  <si>
    <t xml:space="preserve">Quick Calculator</t>
  </si>
  <si>
    <t xml:space="preserve">Already know your counts? Type them into the yellow cells.</t>
  </si>
  <si>
    <t xml:space="preserve">Period (label only)</t>
  </si>
  <si>
    <t xml:space="preserve">Jan–Mar 2025</t>
  </si>
  <si>
    <t xml:space="preserve">First-time donors in that period</t>
  </si>
  <si>
    <t xml:space="preserve">Of those, how many gave a second gift within 90 days?</t>
  </si>
  <si>
    <t xml:space="preserve">Of those, how many gave a second gift within 12 months?</t>
  </si>
  <si>
    <t xml:space="preserve">Second-gift rate, 90 days</t>
  </si>
  <si>
    <t xml:space="preserve">Second-gift rate, 12 months</t>
  </si>
  <si>
    <t xml:space="preserve">First-time donors who have not given again (12 months)</t>
  </si>
  <si>
    <t xml:space="preserve">Second gifts needed to reach the top-quartile rate (37.86%)</t>
  </si>
  <si>
    <t xml:space="preserve">Example values shown are the worked example from the blog post. Replace them with your own.</t>
  </si>
  <si>
    <t xml:space="preserve">Donor ID</t>
  </si>
  <si>
    <t xml:space="preserve">Gift Date</t>
  </si>
  <si>
    <t xml:space="preserve">Amount</t>
  </si>
  <si>
    <t xml:space="preserve">First Gift Date</t>
  </si>
  <si>
    <t xml:space="preserve">First-Gift Row? (1 = yes)</t>
  </si>
  <si>
    <t xml:space="preserve">Second Gift Date</t>
  </si>
  <si>
    <t xml:space="preserve">Days to Second Gift</t>
  </si>
  <si>
    <t xml:space="preserve">Second Gift Within Window 1?</t>
  </si>
  <si>
    <t xml:space="preserve">Second Gift Within Window 2?</t>
  </si>
  <si>
    <t xml:space="preserve">Cohort Month</t>
  </si>
  <si>
    <t xml:space="preserve">Days to 2nd Gift (first gift in period)</t>
  </si>
  <si>
    <t xml:space="preserve">D1093</t>
  </si>
  <si>
    <t xml:space="preserve">D1022</t>
  </si>
  <si>
    <t xml:space="preserve">D1003</t>
  </si>
  <si>
    <t xml:space="preserve">D1069</t>
  </si>
  <si>
    <t xml:space="preserve">D1039</t>
  </si>
  <si>
    <t xml:space="preserve">D1025</t>
  </si>
  <si>
    <t xml:space="preserve">D1094</t>
  </si>
  <si>
    <t xml:space="preserve">D1050</t>
  </si>
  <si>
    <t xml:space="preserve">D1001</t>
  </si>
  <si>
    <t xml:space="preserve">D1010</t>
  </si>
  <si>
    <t xml:space="preserve">D1019</t>
  </si>
  <si>
    <t xml:space="preserve">D1006</t>
  </si>
  <si>
    <t xml:space="preserve">D1011</t>
  </si>
  <si>
    <t xml:space="preserve">D1068</t>
  </si>
  <si>
    <t xml:space="preserve">D1005</t>
  </si>
  <si>
    <t xml:space="preserve">D1112</t>
  </si>
  <si>
    <t xml:space="preserve">D1096</t>
  </si>
  <si>
    <t xml:space="preserve">D1014</t>
  </si>
  <si>
    <t xml:space="preserve">D1087</t>
  </si>
  <si>
    <t xml:space="preserve">D1119</t>
  </si>
  <si>
    <t xml:space="preserve">D1092</t>
  </si>
  <si>
    <t xml:space="preserve">D1028</t>
  </si>
  <si>
    <t xml:space="preserve">D1118</t>
  </si>
  <si>
    <t xml:space="preserve">D1008</t>
  </si>
  <si>
    <t xml:space="preserve">D1016</t>
  </si>
  <si>
    <t xml:space="preserve">D1017</t>
  </si>
  <si>
    <t xml:space="preserve">D1047</t>
  </si>
  <si>
    <t xml:space="preserve">D1080</t>
  </si>
  <si>
    <t xml:space="preserve">D1012</t>
  </si>
  <si>
    <t xml:space="preserve">D1101</t>
  </si>
  <si>
    <t xml:space="preserve">D1038</t>
  </si>
  <si>
    <t xml:space="preserve">D1045</t>
  </si>
  <si>
    <t xml:space="preserve">D1013</t>
  </si>
  <si>
    <t xml:space="preserve">D1046</t>
  </si>
  <si>
    <t xml:space="preserve">D1083</t>
  </si>
  <si>
    <t xml:space="preserve">D1065</t>
  </si>
  <si>
    <t xml:space="preserve">D1009</t>
  </si>
  <si>
    <t xml:space="preserve">D1102</t>
  </si>
  <si>
    <t xml:space="preserve">D1060</t>
  </si>
  <si>
    <t xml:space="preserve">D1034</t>
  </si>
  <si>
    <t xml:space="preserve">D1018</t>
  </si>
  <si>
    <t xml:space="preserve">D1027</t>
  </si>
  <si>
    <t xml:space="preserve">D1105</t>
  </si>
  <si>
    <t xml:space="preserve">D1020</t>
  </si>
  <si>
    <t xml:space="preserve">D1066</t>
  </si>
  <si>
    <t xml:space="preserve">D1086</t>
  </si>
  <si>
    <t xml:space="preserve">D1054</t>
  </si>
  <si>
    <t xml:space="preserve">D1021</t>
  </si>
  <si>
    <t xml:space="preserve">D1058</t>
  </si>
  <si>
    <t xml:space="preserve">D1004</t>
  </si>
  <si>
    <t xml:space="preserve">D1023</t>
  </si>
  <si>
    <t xml:space="preserve">D1002</t>
  </si>
  <si>
    <t xml:space="preserve">D1041</t>
  </si>
  <si>
    <t xml:space="preserve">D1048</t>
  </si>
  <si>
    <t xml:space="preserve">D1064</t>
  </si>
  <si>
    <t xml:space="preserve">D1033</t>
  </si>
  <si>
    <t xml:space="preserve">D1109</t>
  </si>
  <si>
    <t xml:space="preserve">D1075</t>
  </si>
  <si>
    <t xml:space="preserve">D1029</t>
  </si>
  <si>
    <t xml:space="preserve">D1053</t>
  </si>
  <si>
    <t xml:space="preserve">D1116</t>
  </si>
  <si>
    <t xml:space="preserve">D1084</t>
  </si>
  <si>
    <t xml:space="preserve">D1117</t>
  </si>
  <si>
    <t xml:space="preserve">D1104</t>
  </si>
  <si>
    <t xml:space="preserve">D1079</t>
  </si>
  <si>
    <t xml:space="preserve">D1113</t>
  </si>
  <si>
    <t xml:space="preserve">D1110</t>
  </si>
  <si>
    <t xml:space="preserve">D1071</t>
  </si>
  <si>
    <t xml:space="preserve">D1062</t>
  </si>
  <si>
    <t xml:space="preserve">D1114</t>
  </si>
  <si>
    <t xml:space="preserve">D1015</t>
  </si>
  <si>
    <t xml:space="preserve">D1103</t>
  </si>
  <si>
    <t xml:space="preserve">D1061</t>
  </si>
  <si>
    <t xml:space="preserve">D1097</t>
  </si>
  <si>
    <t xml:space="preserve">D1098</t>
  </si>
  <si>
    <t xml:space="preserve">D1063</t>
  </si>
  <si>
    <t xml:space="preserve">D1095</t>
  </si>
  <si>
    <t xml:space="preserve">D1076</t>
  </si>
  <si>
    <t xml:space="preserve">D1070</t>
  </si>
  <si>
    <t xml:space="preserve">D1043</t>
  </si>
  <si>
    <t xml:space="preserve">D1007</t>
  </si>
  <si>
    <t xml:space="preserve">D1074</t>
  </si>
  <si>
    <t xml:space="preserve">D1026</t>
  </si>
  <si>
    <t xml:space="preserve">D1059</t>
  </si>
  <si>
    <t xml:space="preserve">D1108</t>
  </si>
  <si>
    <t xml:space="preserve">D1036</t>
  </si>
  <si>
    <t xml:space="preserve">D1051</t>
  </si>
  <si>
    <t xml:space="preserve">D1077</t>
  </si>
  <si>
    <t xml:space="preserve">D1107</t>
  </si>
  <si>
    <t xml:space="preserve">D1035</t>
  </si>
  <si>
    <t xml:space="preserve">D1031</t>
  </si>
  <si>
    <t xml:space="preserve">D1049</t>
  </si>
  <si>
    <t xml:space="preserve">D1085</t>
  </si>
  <si>
    <t xml:space="preserve">D1030</t>
  </si>
  <si>
    <t xml:space="preserve">D1052</t>
  </si>
  <si>
    <t xml:space="preserve">D1088</t>
  </si>
  <si>
    <t xml:space="preserve">D1081</t>
  </si>
  <si>
    <t xml:space="preserve">D1090</t>
  </si>
  <si>
    <t xml:space="preserve">D1100</t>
  </si>
  <si>
    <t xml:space="preserve">D1120</t>
  </si>
  <si>
    <t xml:space="preserve">D1040</t>
  </si>
  <si>
    <t xml:space="preserve">D1111</t>
  </si>
  <si>
    <t xml:space="preserve">D1078</t>
  </si>
  <si>
    <t xml:space="preserve">D1056</t>
  </si>
  <si>
    <t xml:space="preserve">D1037</t>
  </si>
  <si>
    <t xml:space="preserve">D1099</t>
  </si>
  <si>
    <t xml:space="preserve">D1032</t>
  </si>
  <si>
    <t xml:space="preserve">D1089</t>
  </si>
  <si>
    <t xml:space="preserve">D1067</t>
  </si>
  <si>
    <t xml:space="preserve">D1024</t>
  </si>
  <si>
    <t xml:space="preserve">D1055</t>
  </si>
  <si>
    <t xml:space="preserve">D1082</t>
  </si>
  <si>
    <t xml:space="preserve">D1073</t>
  </si>
  <si>
    <t xml:space="preserve">D1106</t>
  </si>
  <si>
    <t xml:space="preserve">D1042</t>
  </si>
  <si>
    <t xml:space="preserve">D1115</t>
  </si>
  <si>
    <t xml:space="preserve">D1091</t>
  </si>
  <si>
    <t xml:space="preserve">D1044</t>
  </si>
  <si>
    <t xml:space="preserve">D1072</t>
  </si>
  <si>
    <t xml:space="preserve">D1057</t>
  </si>
  <si>
    <t xml:space="preserve">Second-Gift Cohort Report</t>
  </si>
  <si>
    <t xml:space="preserve">Calculated from the 'Gift Data' tab. Change only the yellow cells.</t>
  </si>
  <si>
    <t xml:space="preserve">Settings</t>
  </si>
  <si>
    <t xml:space="preserve">First day of period</t>
  </si>
  <si>
    <t xml:space="preserve">Last day of period</t>
  </si>
  <si>
    <t xml:space="preserve">Window 1 (days)</t>
  </si>
  <si>
    <t xml:space="preserve">Window 2 (days)</t>
  </si>
  <si>
    <t xml:space="preserve">Data runs through</t>
  </si>
  <si>
    <t xml:space="preserve">(latest gift date in your data)</t>
  </si>
  <si>
    <t xml:space="preserve">Results for the period</t>
  </si>
  <si>
    <t xml:space="preserve">First-time donors in period</t>
  </si>
  <si>
    <t xml:space="preserve">Gave a second gift at any time (so far)</t>
  </si>
  <si>
    <t xml:space="preserve">Average days from first to second gift (all who gave again)</t>
  </si>
  <si>
    <t xml:space="preserve">Median days from first to second gift (all who gave again)</t>
  </si>
  <si>
    <t xml:space="preserve">Window check</t>
  </si>
  <si>
    <t xml:space="preserve">Days figures count only donors who gave again. Read them alongside the second-gift rates: a fast average can hide the fact that few donors returned.</t>
  </si>
  <si>
    <t xml:space="preserve">How soon did second gifts arrive? (first gift in period)</t>
  </si>
  <si>
    <t xml:space="preserve">Days from first to second gift</t>
  </si>
  <si>
    <t xml:space="preserve">Donors</t>
  </si>
  <si>
    <t xml:space="preserve">Share of those who gave again</t>
  </si>
  <si>
    <t xml:space="preserve">0–30 days</t>
  </si>
  <si>
    <t xml:space="preserve">31–90 days</t>
  </si>
  <si>
    <t xml:space="preserve">91–180 days</t>
  </si>
  <si>
    <t xml:space="preserve">181–365 days</t>
  </si>
  <si>
    <t xml:space="preserve">More than 365 days</t>
  </si>
  <si>
    <t xml:space="preserve">By month of first gift (12 months from the first day of the period)</t>
  </si>
  <si>
    <t xml:space="preserve">Cohort month</t>
  </si>
  <si>
    <t xml:space="preserve">First-time donors</t>
  </si>
  <si>
    <t xml:space="preserve">2nd gift within Window 1</t>
  </si>
  <si>
    <t xml:space="preserve">Rate, Window 1</t>
  </si>
  <si>
    <t xml:space="preserve">2nd gift within Window 2</t>
  </si>
  <si>
    <t xml:space="preserve">Rate, Window 2</t>
  </si>
  <si>
    <t xml:space="preserve">Avg days to 2nd gift (any time)</t>
  </si>
  <si>
    <t xml:space="preserve">Window 2 closed?</t>
  </si>
  <si>
    <t xml:space="preserve">How does that compare?</t>
  </si>
  <si>
    <t xml:space="preserve">Benchmark</t>
  </si>
  <si>
    <t xml:space="preserve">Value</t>
  </si>
  <si>
    <t xml:space="preserve">Source and notes</t>
  </si>
  <si>
    <t xml:space="preserve">First-time donor retention, all U.S. nonprofits</t>
  </si>
  <si>
    <t xml:space="preserve">Fundraising Effectiveness Project, 2025 Q4 (2024 first-time donors who gave again in 2025), as reported by The Curtis Group</t>
  </si>
  <si>
    <t xml:space="preserve">Repeat donor retention, all U.S. nonprofits</t>
  </si>
  <si>
    <t xml:space="preserve">Same FEP report. For comparison: once a donor has given more than once</t>
  </si>
  <si>
    <t xml:space="preserve">First-to-second gift conversion, all sectors</t>
  </si>
  <si>
    <t xml:space="preserve">Virtuous 2026 Nonprofit Benchmark Report</t>
  </si>
  <si>
    <t xml:space="preserve">First-time faith donors who return</t>
  </si>
  <si>
    <t xml:space="preserve">Virtuous 2026 Faith Benchmark (173 faith-based nonprofits): 'about 1 in 3'</t>
  </si>
  <si>
    <t xml:space="preserve">First-to-second gift conversion, top quartile</t>
  </si>
  <si>
    <t xml:space="preserve">Average days between first and second gift, all sectors</t>
  </si>
  <si>
    <t xml:space="preserve">Average days between first and second gift, top quartile</t>
  </si>
  <si>
    <t xml:space="preserve">Benchmarks use different datasets and definitions, so treat them as a rough guide. Your most useful benchmark is your own trend over time.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</si>
</sst>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@"/>
    <numFmt numFmtId="166" formatCode="#,##0"/>
    <numFmt numFmtId="167" formatCode="0.0%"/>
    <numFmt numFmtId="168" formatCode="yyyy\-mm\-dd"/>
    <numFmt numFmtId="169" formatCode="\$#,##0"/>
    <numFmt numFmtId="170" formatCode="General"/>
    <numFmt numFmtId="171" formatCode="mmm\ yyyy"/>
    <numFmt numFmtId="172" formatCode="0"/>
    <numFmt numFmtId="173" formatCode="0;\-0;\-"/>
    <numFmt numFmtId="174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3356"/>
      <name val="Arial"/>
      <family val="0"/>
      <charset val="1"/>
    </font>
    <font>
      <i val="true"/>
      <sz val="10"/>
      <color rgb="FF8A7560"/>
      <name val="Arial"/>
      <family val="0"/>
      <charset val="1"/>
    </font>
    <font>
      <b val="true"/>
      <sz val="12"/>
      <color rgb="FF1A3356"/>
      <name val="Arial"/>
      <family val="0"/>
      <charset val="1"/>
    </font>
    <font>
      <b val="true"/>
      <sz val="11"/>
      <color rgb="FF1A3356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2E6DA4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1A3356"/>
      <name val="Arial"/>
      <family val="0"/>
      <charset val="1"/>
    </font>
    <font>
      <i val="true"/>
      <sz val="11"/>
      <color rgb="FF8A756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555555"/>
      <name val="Arial"/>
      <family val="0"/>
      <charset val="1"/>
    </font>
    <font>
      <sz val="10"/>
      <name val="Arial"/>
      <family val="2"/>
    </font>
    <font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EF2F6"/>
      </patternFill>
    </fill>
    <fill>
      <patternFill patternType="solid">
        <fgColor rgb="FFEEF2F6"/>
        <bgColor rgb="FFFFFFFF"/>
      </patternFill>
    </fill>
    <fill>
      <patternFill patternType="solid">
        <fgColor rgb="FF1A3356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CB8"/>
      </left>
      <right style="thin">
        <color rgb="FFD9CCB8"/>
      </right>
      <top style="thin">
        <color rgb="FFD9CCB8"/>
      </top>
      <bottom style="thin">
        <color rgb="FFD9CC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CCB8"/>
      <rgbColor rgb="FF8A7560"/>
      <rgbColor rgb="FF9999FF"/>
      <rgbColor rgb="FF993366"/>
      <rgbColor rgb="FFFFF2CC"/>
      <rgbColor rgb="FFEEF2F6"/>
      <rgbColor rgb="FF660066"/>
      <rgbColor rgb="FFFF8080"/>
      <rgbColor rgb="FF2E6DA4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A335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26.85" hidden="false" customHeight="false" outlineLevel="0" collapsed="false">
      <c r="A6" s="4" t="s">
        <v>5</v>
      </c>
      <c r="B6" s="5" t="s">
        <v>6</v>
      </c>
    </row>
    <row r="7" customFormat="false" ht="26.85" hidden="false" customHeight="false" outlineLevel="0" collapsed="false">
      <c r="A7" s="4" t="s">
        <v>7</v>
      </c>
      <c r="B7" s="6" t="s">
        <v>8</v>
      </c>
    </row>
    <row r="8" customFormat="false" ht="15" hidden="false" customHeight="false" outlineLevel="0" collapsed="false">
      <c r="A8" s="4"/>
      <c r="B8" s="5"/>
    </row>
    <row r="9" customFormat="false" ht="15" hidden="false" customHeight="false" outlineLevel="0" collapsed="false">
      <c r="A9" s="3" t="s">
        <v>9</v>
      </c>
    </row>
    <row r="10" customFormat="false" ht="15" hidden="false" customHeight="false" outlineLevel="0" collapsed="false">
      <c r="A10" s="4" t="s">
        <v>10</v>
      </c>
      <c r="B10" s="5" t="s">
        <v>11</v>
      </c>
    </row>
    <row r="11" customFormat="false" ht="26.85" hidden="false" customHeight="false" outlineLevel="0" collapsed="false">
      <c r="A11" s="4" t="s">
        <v>12</v>
      </c>
      <c r="B11" s="5" t="s">
        <v>13</v>
      </c>
    </row>
    <row r="12" customFormat="false" ht="26.85" hidden="false" customHeight="false" outlineLevel="0" collapsed="false">
      <c r="A12" s="4"/>
      <c r="B12" s="5" t="s">
        <v>14</v>
      </c>
    </row>
    <row r="13" customFormat="false" ht="26.85" hidden="false" customHeight="false" outlineLevel="0" collapsed="false">
      <c r="A13" s="4"/>
      <c r="B13" s="5" t="s">
        <v>15</v>
      </c>
    </row>
    <row r="14" customFormat="false" ht="26.85" hidden="false" customHeight="false" outlineLevel="0" collapsed="false">
      <c r="A14" s="4"/>
      <c r="B14" s="5" t="s">
        <v>16</v>
      </c>
    </row>
    <row r="15" customFormat="false" ht="15" hidden="false" customHeight="false" outlineLevel="0" collapsed="false">
      <c r="A15" s="4"/>
      <c r="B15" s="5"/>
    </row>
    <row r="16" customFormat="false" ht="15" hidden="false" customHeight="false" outlineLevel="0" collapsed="false">
      <c r="A16" s="3" t="s">
        <v>17</v>
      </c>
    </row>
    <row r="17" customFormat="false" ht="15" hidden="false" customHeight="false" outlineLevel="0" collapsed="false">
      <c r="A17" s="7" t="s">
        <v>18</v>
      </c>
      <c r="B17" s="5" t="s">
        <v>19</v>
      </c>
    </row>
    <row r="18" customFormat="false" ht="15" hidden="false" customHeight="false" outlineLevel="0" collapsed="false">
      <c r="A18" s="8" t="s">
        <v>20</v>
      </c>
      <c r="B18" s="5" t="s">
        <v>21</v>
      </c>
    </row>
    <row r="19" customFormat="false" ht="15" hidden="false" customHeight="false" outlineLevel="0" collapsed="false">
      <c r="A19" s="4"/>
      <c r="B19" s="5"/>
    </row>
    <row r="20" customFormat="false" ht="15" hidden="false" customHeight="false" outlineLevel="0" collapsed="false">
      <c r="A20" s="3" t="s">
        <v>22</v>
      </c>
    </row>
    <row r="21" customFormat="false" ht="26.85" hidden="false" customHeight="false" outlineLevel="0" collapsed="false">
      <c r="A21" s="4" t="s">
        <v>23</v>
      </c>
      <c r="B21" s="5" t="s">
        <v>24</v>
      </c>
    </row>
    <row r="22" customFormat="false" ht="26.85" hidden="false" customHeight="false" outlineLevel="0" collapsed="false">
      <c r="A22" s="4" t="s">
        <v>25</v>
      </c>
      <c r="B22" s="5" t="s">
        <v>26</v>
      </c>
    </row>
    <row r="23" customFormat="false" ht="26.85" hidden="false" customHeight="false" outlineLevel="0" collapsed="false">
      <c r="A23" s="4" t="s">
        <v>27</v>
      </c>
      <c r="B23" s="5" t="s">
        <v>28</v>
      </c>
    </row>
    <row r="24" customFormat="false" ht="26.85" hidden="false" customHeight="false" outlineLevel="0" collapsed="false">
      <c r="A24" s="4" t="s">
        <v>29</v>
      </c>
      <c r="B24" s="5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15" hidden="false" customHeight="false" outlineLevel="0" collapsed="false">
      <c r="A4" s="9" t="s">
        <v>33</v>
      </c>
      <c r="B4" s="10" t="s">
        <v>34</v>
      </c>
    </row>
    <row r="5" customFormat="false" ht="15" hidden="false" customHeight="false" outlineLevel="0" collapsed="false">
      <c r="A5" s="9" t="s">
        <v>35</v>
      </c>
      <c r="B5" s="11" t="n">
        <v>400</v>
      </c>
    </row>
    <row r="6" customFormat="false" ht="15" hidden="false" customHeight="false" outlineLevel="0" collapsed="false">
      <c r="A6" s="9" t="s">
        <v>36</v>
      </c>
      <c r="B6" s="11" t="n">
        <v>44</v>
      </c>
    </row>
    <row r="7" customFormat="false" ht="15" hidden="false" customHeight="false" outlineLevel="0" collapsed="false">
      <c r="A7" s="9" t="s">
        <v>37</v>
      </c>
      <c r="B7" s="11" t="n">
        <v>76</v>
      </c>
    </row>
    <row r="9" customFormat="false" ht="15" hidden="false" customHeight="false" outlineLevel="0" collapsed="false">
      <c r="A9" s="9" t="s">
        <v>38</v>
      </c>
      <c r="B9" s="12" t="n">
        <f aca="false">IFERROR(B6/B5,0)</f>
        <v>0.11</v>
      </c>
    </row>
    <row r="10" customFormat="false" ht="15" hidden="false" customHeight="false" outlineLevel="0" collapsed="false">
      <c r="A10" s="9" t="s">
        <v>39</v>
      </c>
      <c r="B10" s="12" t="n">
        <f aca="false">IFERROR(B7/B5,0)</f>
        <v>0.19</v>
      </c>
    </row>
    <row r="11" customFormat="false" ht="15" hidden="false" customHeight="false" outlineLevel="0" collapsed="false">
      <c r="A11" s="9" t="s">
        <v>40</v>
      </c>
      <c r="B11" s="13" t="n">
        <f aca="false">MAX(B5-B7,0)</f>
        <v>324</v>
      </c>
    </row>
    <row r="12" customFormat="false" ht="15" hidden="false" customHeight="false" outlineLevel="0" collapsed="false">
      <c r="A12" s="9" t="s">
        <v>41</v>
      </c>
      <c r="B12" s="13" t="n">
        <f aca="false">MAX(ROUNDUP(B5*'Cohort Report'!B55,0)-B7,0)</f>
        <v>76</v>
      </c>
    </row>
    <row r="14" customFormat="false" ht="15" hidden="false" customHeight="false" outlineLevel="0" collapsed="false">
      <c r="A14" s="14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9" min="8" style="0" width="15"/>
    <col collapsed="false" customWidth="true" hidden="false" outlineLevel="0" max="10" min="10" style="0" width="12"/>
    <col collapsed="false" customWidth="true" hidden="false" outlineLevel="0" max="11" min="11" style="0" width="16"/>
  </cols>
  <sheetData>
    <row r="1" customFormat="false" ht="45" hidden="false" customHeight="true" outlineLevel="0" collapsed="false">
      <c r="A1" s="15" t="s">
        <v>43</v>
      </c>
      <c r="B1" s="15" t="s">
        <v>44</v>
      </c>
      <c r="C1" s="15" t="s">
        <v>45</v>
      </c>
      <c r="D1" s="15" t="s">
        <v>46</v>
      </c>
      <c r="E1" s="15" t="s">
        <v>47</v>
      </c>
      <c r="F1" s="15" t="s">
        <v>48</v>
      </c>
      <c r="G1" s="15" t="s">
        <v>49</v>
      </c>
      <c r="H1" s="15" t="s">
        <v>50</v>
      </c>
      <c r="I1" s="15" t="s">
        <v>51</v>
      </c>
      <c r="J1" s="15" t="s">
        <v>52</v>
      </c>
      <c r="K1" s="15" t="s">
        <v>53</v>
      </c>
    </row>
    <row r="2" customFormat="false" ht="15" hidden="false" customHeight="false" outlineLevel="0" collapsed="false">
      <c r="A2" s="16" t="s">
        <v>54</v>
      </c>
      <c r="B2" s="17" t="n">
        <v>45399</v>
      </c>
      <c r="C2" s="18" t="n">
        <v>35</v>
      </c>
      <c r="D2" s="19" t="n">
        <f aca="false">IF($A2="","",_xlfn.MINIFS($B:$B,$A:$A,$A2))</f>
        <v>45399</v>
      </c>
      <c r="E2" s="20" t="n">
        <f aca="false">IF($A2="","",IF(AND($B2=$D2,COUNTIFS($A$2:$A2,$A2,$B$2:$B2,$B2)=1),1,0))</f>
        <v>1</v>
      </c>
      <c r="F2" s="19" t="str">
        <f aca="false">IF($E2&lt;&gt;1,"",IF(COUNTIFS($A:$A,$A2,$B:$B,"&gt;"&amp;$D2)=0,"",_xlfn.MINIFS($B:$B,$A:$A,$A2,$B:$B,"&gt;"&amp;$D2)))</f>
        <v/>
      </c>
      <c r="G2" s="20" t="str">
        <f aca="false">IF($F2="","",$F2-$D2)</f>
        <v/>
      </c>
      <c r="H2" s="20" t="n">
        <f aca="false">IF($E2&lt;&gt;1,"",IF($F2="",0,IF($G2&lt;='Cohort Report'!$B$7,1,0)))</f>
        <v>0</v>
      </c>
      <c r="I2" s="20" t="n">
        <f aca="false">IF($E2&lt;&gt;1,"",IF($F2="",0,IF($G2&lt;='Cohort Report'!$B$8,1,0)))</f>
        <v>0</v>
      </c>
      <c r="J2" s="21" t="n">
        <f aca="false">IF($E2&lt;&gt;1,"",DATE(YEAR($D2),MONTH($D2),1))</f>
        <v>45383</v>
      </c>
      <c r="K2" s="20" t="str">
        <f aca="false">IF($E2&lt;&gt;1,"",IF($G2="","",IF(AND($D2&gt;='Cohort Report'!$B$5,$D2&lt;='Cohort Report'!$B$6),$G2,"")))</f>
        <v/>
      </c>
    </row>
    <row r="3" customFormat="false" ht="15" hidden="false" customHeight="false" outlineLevel="0" collapsed="false">
      <c r="A3" s="9" t="s">
        <v>55</v>
      </c>
      <c r="B3" s="22" t="n">
        <v>45554</v>
      </c>
      <c r="C3" s="23" t="n">
        <v>50</v>
      </c>
      <c r="D3" s="19" t="n">
        <f aca="false">IF($A3="","",_xlfn.MINIFS($B:$B,$A:$A,$A3))</f>
        <v>45554</v>
      </c>
      <c r="E3" s="20" t="n">
        <f aca="false">IF($A3="","",IF(AND($B3=$D3,COUNTIFS($A$2:$A3,$A3,$B$2:$B3,$B3)=1),1,0))</f>
        <v>1</v>
      </c>
      <c r="F3" s="19" t="str">
        <f aca="false">IF($E3&lt;&gt;1,"",IF(COUNTIFS($A:$A,$A3,$B:$B,"&gt;"&amp;$D3)=0,"",_xlfn.MINIFS($B:$B,$A:$A,$A3,$B:$B,"&gt;"&amp;$D3)))</f>
        <v/>
      </c>
      <c r="G3" s="20" t="str">
        <f aca="false">IF($F3="","",$F3-$D3)</f>
        <v/>
      </c>
      <c r="H3" s="20" t="n">
        <f aca="false">IF($E3&lt;&gt;1,"",IF($F3="",0,IF($G3&lt;='Cohort Report'!$B$7,1,0)))</f>
        <v>0</v>
      </c>
      <c r="I3" s="20" t="n">
        <f aca="false">IF($E3&lt;&gt;1,"",IF($F3="",0,IF($G3&lt;='Cohort Report'!$B$8,1,0)))</f>
        <v>0</v>
      </c>
      <c r="J3" s="21" t="n">
        <f aca="false">IF($E3&lt;&gt;1,"",DATE(YEAR($D3),MONTH($D3),1))</f>
        <v>45536</v>
      </c>
      <c r="K3" s="20" t="str">
        <f aca="false">IF($E3&lt;&gt;1,"",IF($G3="","",IF(AND($D3&gt;='Cohort Report'!$B$5,$D3&lt;='Cohort Report'!$B$6),$G3,"")))</f>
        <v/>
      </c>
    </row>
    <row r="4" customFormat="false" ht="15" hidden="false" customHeight="false" outlineLevel="0" collapsed="false">
      <c r="A4" s="9" t="s">
        <v>56</v>
      </c>
      <c r="B4" s="22" t="n">
        <v>45411</v>
      </c>
      <c r="C4" s="23" t="n">
        <v>50</v>
      </c>
      <c r="D4" s="19" t="n">
        <f aca="false">IF($A4="","",_xlfn.MINIFS($B:$B,$A:$A,$A4))</f>
        <v>44976</v>
      </c>
      <c r="E4" s="20" t="n">
        <f aca="false">IF($A4="","",IF(AND($B4=$D4,COUNTIFS($A$2:$A4,$A4,$B$2:$B4,$B4)=1),1,0))</f>
        <v>0</v>
      </c>
      <c r="F4" s="19" t="str">
        <f aca="false">IF($E4&lt;&gt;1,"",IF(COUNTIFS($A:$A,$A4,$B:$B,"&gt;"&amp;$D4)=0,"",_xlfn.MINIFS($B:$B,$A:$A,$A4,$B:$B,"&gt;"&amp;$D4)))</f>
        <v/>
      </c>
      <c r="G4" s="20" t="str">
        <f aca="false">IF($F4="","",$F4-$D4)</f>
        <v/>
      </c>
      <c r="H4" s="20" t="str">
        <f aca="false">IF($E4&lt;&gt;1,"",IF($F4="",0,IF($G4&lt;='Cohort Report'!$B$7,1,0)))</f>
        <v/>
      </c>
      <c r="I4" s="20" t="str">
        <f aca="false">IF($E4&lt;&gt;1,"",IF($F4="",0,IF($G4&lt;='Cohort Report'!$B$8,1,0)))</f>
        <v/>
      </c>
      <c r="J4" s="21" t="str">
        <f aca="false">IF($E4&lt;&gt;1,"",DATE(YEAR($D4),MONTH($D4),1))</f>
        <v/>
      </c>
      <c r="K4" s="20" t="str">
        <f aca="false">IF($E4&lt;&gt;1,"",IF($G4="","",IF(AND($D4&gt;='Cohort Report'!$B$5,$D4&lt;='Cohort Report'!$B$6),$G4,"")))</f>
        <v/>
      </c>
    </row>
    <row r="5" customFormat="false" ht="15" hidden="false" customHeight="false" outlineLevel="0" collapsed="false">
      <c r="A5" s="9" t="s">
        <v>57</v>
      </c>
      <c r="B5" s="22" t="n">
        <v>45371</v>
      </c>
      <c r="C5" s="23" t="n">
        <v>500</v>
      </c>
      <c r="D5" s="19" t="n">
        <f aca="false">IF($A5="","",_xlfn.MINIFS($B:$B,$A:$A,$A5))</f>
        <v>45371</v>
      </c>
      <c r="E5" s="20" t="n">
        <f aca="false">IF($A5="","",IF(AND($B5=$D5,COUNTIFS($A$2:$A5,$A5,$B$2:$B5,$B5)=1),1,0))</f>
        <v>1</v>
      </c>
      <c r="F5" s="19" t="str">
        <f aca="false">IF($E5&lt;&gt;1,"",IF(COUNTIFS($A:$A,$A5,$B:$B,"&gt;"&amp;$D5)=0,"",_xlfn.MINIFS($B:$B,$A:$A,$A5,$B:$B,"&gt;"&amp;$D5)))</f>
        <v/>
      </c>
      <c r="G5" s="20" t="str">
        <f aca="false">IF($F5="","",$F5-$D5)</f>
        <v/>
      </c>
      <c r="H5" s="20" t="n">
        <f aca="false">IF($E5&lt;&gt;1,"",IF($F5="",0,IF($G5&lt;='Cohort Report'!$B$7,1,0)))</f>
        <v>0</v>
      </c>
      <c r="I5" s="20" t="n">
        <f aca="false">IF($E5&lt;&gt;1,"",IF($F5="",0,IF($G5&lt;='Cohort Report'!$B$8,1,0)))</f>
        <v>0</v>
      </c>
      <c r="J5" s="21" t="n">
        <f aca="false">IF($E5&lt;&gt;1,"",DATE(YEAR($D5),MONTH($D5),1))</f>
        <v>45352</v>
      </c>
      <c r="K5" s="20" t="str">
        <f aca="false">IF($E5&lt;&gt;1,"",IF($G5="","",IF(AND($D5&gt;='Cohort Report'!$B$5,$D5&lt;='Cohort Report'!$B$6),$G5,"")))</f>
        <v/>
      </c>
    </row>
    <row r="6" customFormat="false" ht="15" hidden="false" customHeight="false" outlineLevel="0" collapsed="false">
      <c r="A6" s="9" t="s">
        <v>58</v>
      </c>
      <c r="B6" s="22" t="n">
        <v>45638</v>
      </c>
      <c r="C6" s="23" t="n">
        <v>75</v>
      </c>
      <c r="D6" s="19" t="n">
        <f aca="false">IF($A6="","",_xlfn.MINIFS($B:$B,$A:$A,$A6))</f>
        <v>45638</v>
      </c>
      <c r="E6" s="20" t="n">
        <f aca="false">IF($A6="","",IF(AND($B6=$D6,COUNTIFS($A$2:$A6,$A6,$B$2:$B6,$B6)=1),1,0))</f>
        <v>1</v>
      </c>
      <c r="F6" s="19" t="str">
        <f aca="false">IF($E6&lt;&gt;1,"",IF(COUNTIFS($A:$A,$A6,$B:$B,"&gt;"&amp;$D6)=0,"",_xlfn.MINIFS($B:$B,$A:$A,$A6,$B:$B,"&gt;"&amp;$D6)))</f>
        <v/>
      </c>
      <c r="G6" s="20" t="str">
        <f aca="false">IF($F6="","",$F6-$D6)</f>
        <v/>
      </c>
      <c r="H6" s="20" t="n">
        <f aca="false">IF($E6&lt;&gt;1,"",IF($F6="",0,IF($G6&lt;='Cohort Report'!$B$7,1,0)))</f>
        <v>0</v>
      </c>
      <c r="I6" s="20" t="n">
        <f aca="false">IF($E6&lt;&gt;1,"",IF($F6="",0,IF($G6&lt;='Cohort Report'!$B$8,1,0)))</f>
        <v>0</v>
      </c>
      <c r="J6" s="21" t="n">
        <f aca="false">IF($E6&lt;&gt;1,"",DATE(YEAR($D6),MONTH($D6),1))</f>
        <v>45627</v>
      </c>
      <c r="K6" s="20" t="str">
        <f aca="false">IF($E6&lt;&gt;1,"",IF($G6="","",IF(AND($D6&gt;='Cohort Report'!$B$5,$D6&lt;='Cohort Report'!$B$6),$G6,"")))</f>
        <v/>
      </c>
    </row>
    <row r="7" customFormat="false" ht="15" hidden="false" customHeight="false" outlineLevel="0" collapsed="false">
      <c r="A7" s="9" t="s">
        <v>59</v>
      </c>
      <c r="B7" s="22" t="n">
        <v>45649</v>
      </c>
      <c r="C7" s="23" t="n">
        <v>250</v>
      </c>
      <c r="D7" s="19" t="n">
        <f aca="false">IF($A7="","",_xlfn.MINIFS($B:$B,$A:$A,$A7))</f>
        <v>45649</v>
      </c>
      <c r="E7" s="20" t="n">
        <f aca="false">IF($A7="","",IF(AND($B7=$D7,COUNTIFS($A$2:$A7,$A7,$B$2:$B7,$B7)=1),1,0))</f>
        <v>1</v>
      </c>
      <c r="F7" s="19" t="str">
        <f aca="false">IF($E7&lt;&gt;1,"",IF(COUNTIFS($A:$A,$A7,$B:$B,"&gt;"&amp;$D7)=0,"",_xlfn.MINIFS($B:$B,$A:$A,$A7,$B:$B,"&gt;"&amp;$D7)))</f>
        <v/>
      </c>
      <c r="G7" s="20" t="str">
        <f aca="false">IF($F7="","",$F7-$D7)</f>
        <v/>
      </c>
      <c r="H7" s="20" t="n">
        <f aca="false">IF($E7&lt;&gt;1,"",IF($F7="",0,IF($G7&lt;='Cohort Report'!$B$7,1,0)))</f>
        <v>0</v>
      </c>
      <c r="I7" s="20" t="n">
        <f aca="false">IF($E7&lt;&gt;1,"",IF($F7="",0,IF($G7&lt;='Cohort Report'!$B$8,1,0)))</f>
        <v>0</v>
      </c>
      <c r="J7" s="21" t="n">
        <f aca="false">IF($E7&lt;&gt;1,"",DATE(YEAR($D7),MONTH($D7),1))</f>
        <v>45627</v>
      </c>
      <c r="K7" s="20" t="str">
        <f aca="false">IF($E7&lt;&gt;1,"",IF($G7="","",IF(AND($D7&gt;='Cohort Report'!$B$5,$D7&lt;='Cohort Report'!$B$6),$G7,"")))</f>
        <v/>
      </c>
    </row>
    <row r="8" customFormat="false" ht="15" hidden="false" customHeight="false" outlineLevel="0" collapsed="false">
      <c r="A8" s="9" t="s">
        <v>60</v>
      </c>
      <c r="B8" s="22" t="n">
        <v>45364</v>
      </c>
      <c r="C8" s="23" t="n">
        <v>250</v>
      </c>
      <c r="D8" s="19" t="n">
        <f aca="false">IF($A8="","",_xlfn.MINIFS($B:$B,$A:$A,$A8))</f>
        <v>45364</v>
      </c>
      <c r="E8" s="20" t="n">
        <f aca="false">IF($A8="","",IF(AND($B8=$D8,COUNTIFS($A$2:$A8,$A8,$B$2:$B8,$B8)=1),1,0))</f>
        <v>1</v>
      </c>
      <c r="F8" s="19" t="n">
        <f aca="false">IF($E8&lt;&gt;1,"",IF(COUNTIFS($A:$A,$A8,$B:$B,"&gt;"&amp;$D8)=0,"",_xlfn.MINIFS($B:$B,$A:$A,$A8,$B:$B,"&gt;"&amp;$D8)))</f>
        <v>45639</v>
      </c>
      <c r="G8" s="20" t="n">
        <f aca="false">IF($F8="","",$F8-$D8)</f>
        <v>275</v>
      </c>
      <c r="H8" s="20" t="n">
        <f aca="false">IF($E8&lt;&gt;1,"",IF($F8="",0,IF($G8&lt;='Cohort Report'!$B$7,1,0)))</f>
        <v>0</v>
      </c>
      <c r="I8" s="20" t="n">
        <f aca="false">IF($E8&lt;&gt;1,"",IF($F8="",0,IF($G8&lt;='Cohort Report'!$B$8,1,0)))</f>
        <v>1</v>
      </c>
      <c r="J8" s="21" t="n">
        <f aca="false">IF($E8&lt;&gt;1,"",DATE(YEAR($D8),MONTH($D8),1))</f>
        <v>45352</v>
      </c>
      <c r="K8" s="20" t="n">
        <f aca="false">IF($E8&lt;&gt;1,"",IF($G8="","",IF(AND($D8&gt;='Cohort Report'!$B$5,$D8&lt;='Cohort Report'!$B$6),$G8,"")))</f>
        <v>275</v>
      </c>
    </row>
    <row r="9" customFormat="false" ht="15" hidden="false" customHeight="false" outlineLevel="0" collapsed="false">
      <c r="A9" s="9" t="s">
        <v>61</v>
      </c>
      <c r="B9" s="22" t="n">
        <v>45636</v>
      </c>
      <c r="C9" s="23" t="n">
        <v>50</v>
      </c>
      <c r="D9" s="19" t="n">
        <f aca="false">IF($A9="","",_xlfn.MINIFS($B:$B,$A:$A,$A9))</f>
        <v>45636</v>
      </c>
      <c r="E9" s="20" t="n">
        <f aca="false">IF($A9="","",IF(AND($B9=$D9,COUNTIFS($A$2:$A9,$A9,$B$2:$B9,$B9)=1),1,0))</f>
        <v>1</v>
      </c>
      <c r="F9" s="19" t="str">
        <f aca="false">IF($E9&lt;&gt;1,"",IF(COUNTIFS($A:$A,$A9,$B:$B,"&gt;"&amp;$D9)=0,"",_xlfn.MINIFS($B:$B,$A:$A,$A9,$B:$B,"&gt;"&amp;$D9)))</f>
        <v/>
      </c>
      <c r="G9" s="20" t="str">
        <f aca="false">IF($F9="","",$F9-$D9)</f>
        <v/>
      </c>
      <c r="H9" s="20" t="n">
        <f aca="false">IF($E9&lt;&gt;1,"",IF($F9="",0,IF($G9&lt;='Cohort Report'!$B$7,1,0)))</f>
        <v>0</v>
      </c>
      <c r="I9" s="20" t="n">
        <f aca="false">IF($E9&lt;&gt;1,"",IF($F9="",0,IF($G9&lt;='Cohort Report'!$B$8,1,0)))</f>
        <v>0</v>
      </c>
      <c r="J9" s="21" t="n">
        <f aca="false">IF($E9&lt;&gt;1,"",DATE(YEAR($D9),MONTH($D9),1))</f>
        <v>45627</v>
      </c>
      <c r="K9" s="20" t="str">
        <f aca="false">IF($E9&lt;&gt;1,"",IF($G9="","",IF(AND($D9&gt;='Cohort Report'!$B$5,$D9&lt;='Cohort Report'!$B$6),$G9,"")))</f>
        <v/>
      </c>
    </row>
    <row r="10" customFormat="false" ht="15" hidden="false" customHeight="false" outlineLevel="0" collapsed="false">
      <c r="A10" s="9" t="s">
        <v>62</v>
      </c>
      <c r="B10" s="22" t="n">
        <v>46022</v>
      </c>
      <c r="C10" s="23" t="n">
        <v>100</v>
      </c>
      <c r="D10" s="19" t="n">
        <f aca="false">IF($A10="","",_xlfn.MINIFS($B:$B,$A:$A,$A10))</f>
        <v>45082</v>
      </c>
      <c r="E10" s="20" t="n">
        <f aca="false">IF($A10="","",IF(AND($B10=$D10,COUNTIFS($A$2:$A10,$A10,$B$2:$B10,$B10)=1),1,0))</f>
        <v>0</v>
      </c>
      <c r="F10" s="19" t="str">
        <f aca="false">IF($E10&lt;&gt;1,"",IF(COUNTIFS($A:$A,$A10,$B:$B,"&gt;"&amp;$D10)=0,"",_xlfn.MINIFS($B:$B,$A:$A,$A10,$B:$B,"&gt;"&amp;$D10)))</f>
        <v/>
      </c>
      <c r="G10" s="20" t="str">
        <f aca="false">IF($F10="","",$F10-$D10)</f>
        <v/>
      </c>
      <c r="H10" s="20" t="str">
        <f aca="false">IF($E10&lt;&gt;1,"",IF($F10="",0,IF($G10&lt;='Cohort Report'!$B$7,1,0)))</f>
        <v/>
      </c>
      <c r="I10" s="20" t="str">
        <f aca="false">IF($E10&lt;&gt;1,"",IF($F10="",0,IF($G10&lt;='Cohort Report'!$B$8,1,0)))</f>
        <v/>
      </c>
      <c r="J10" s="21" t="str">
        <f aca="false">IF($E10&lt;&gt;1,"",DATE(YEAR($D10),MONTH($D10),1))</f>
        <v/>
      </c>
      <c r="K10" s="20" t="str">
        <f aca="false">IF($E10&lt;&gt;1,"",IF($G10="","",IF(AND($D10&gt;='Cohort Report'!$B$5,$D10&lt;='Cohort Report'!$B$6),$G10,"")))</f>
        <v/>
      </c>
    </row>
    <row r="11" customFormat="false" ht="15" hidden="false" customHeight="false" outlineLevel="0" collapsed="false">
      <c r="A11" s="9" t="s">
        <v>63</v>
      </c>
      <c r="B11" s="22" t="n">
        <v>45082</v>
      </c>
      <c r="C11" s="23" t="n">
        <v>250</v>
      </c>
      <c r="D11" s="19" t="n">
        <f aca="false">IF($A11="","",_xlfn.MINIFS($B:$B,$A:$A,$A11))</f>
        <v>45082</v>
      </c>
      <c r="E11" s="20" t="n">
        <f aca="false">IF($A11="","",IF(AND($B11=$D11,COUNTIFS($A$2:$A11,$A11,$B$2:$B11,$B11)=1),1,0))</f>
        <v>1</v>
      </c>
      <c r="F11" s="19" t="n">
        <f aca="false">IF($E11&lt;&gt;1,"",IF(COUNTIFS($A:$A,$A11,$B:$B,"&gt;"&amp;$D11)=0,"",_xlfn.MINIFS($B:$B,$A:$A,$A11,$B:$B,"&gt;"&amp;$D11)))</f>
        <v>45280</v>
      </c>
      <c r="G11" s="20" t="n">
        <f aca="false">IF($F11="","",$F11-$D11)</f>
        <v>198</v>
      </c>
      <c r="H11" s="20" t="n">
        <f aca="false">IF($E11&lt;&gt;1,"",IF($F11="",0,IF($G11&lt;='Cohort Report'!$B$7,1,0)))</f>
        <v>0</v>
      </c>
      <c r="I11" s="20" t="n">
        <f aca="false">IF($E11&lt;&gt;1,"",IF($F11="",0,IF($G11&lt;='Cohort Report'!$B$8,1,0)))</f>
        <v>1</v>
      </c>
      <c r="J11" s="21" t="n">
        <f aca="false">IF($E11&lt;&gt;1,"",DATE(YEAR($D11),MONTH($D11),1))</f>
        <v>45078</v>
      </c>
      <c r="K11" s="20" t="str">
        <f aca="false">IF($E11&lt;&gt;1,"",IF($G11="","",IF(AND($D11&gt;='Cohort Report'!$B$5,$D11&lt;='Cohort Report'!$B$6),$G11,"")))</f>
        <v/>
      </c>
    </row>
    <row r="12" customFormat="false" ht="15" hidden="false" customHeight="false" outlineLevel="0" collapsed="false">
      <c r="A12" s="9" t="s">
        <v>64</v>
      </c>
      <c r="B12" s="22" t="n">
        <v>45285</v>
      </c>
      <c r="C12" s="23" t="n">
        <v>250</v>
      </c>
      <c r="D12" s="19" t="n">
        <f aca="false">IF($A12="","",_xlfn.MINIFS($B:$B,$A:$A,$A12))</f>
        <v>45134</v>
      </c>
      <c r="E12" s="20" t="n">
        <f aca="false">IF($A12="","",IF(AND($B12=$D12,COUNTIFS($A$2:$A12,$A12,$B$2:$B12,$B12)=1),1,0))</f>
        <v>0</v>
      </c>
      <c r="F12" s="19" t="str">
        <f aca="false">IF($E12&lt;&gt;1,"",IF(COUNTIFS($A:$A,$A12,$B:$B,"&gt;"&amp;$D12)=0,"",_xlfn.MINIFS($B:$B,$A:$A,$A12,$B:$B,"&gt;"&amp;$D12)))</f>
        <v/>
      </c>
      <c r="G12" s="20" t="str">
        <f aca="false">IF($F12="","",$F12-$D12)</f>
        <v/>
      </c>
      <c r="H12" s="20" t="str">
        <f aca="false">IF($E12&lt;&gt;1,"",IF($F12="",0,IF($G12&lt;='Cohort Report'!$B$7,1,0)))</f>
        <v/>
      </c>
      <c r="I12" s="20" t="str">
        <f aca="false">IF($E12&lt;&gt;1,"",IF($F12="",0,IF($G12&lt;='Cohort Report'!$B$8,1,0)))</f>
        <v/>
      </c>
      <c r="J12" s="21" t="str">
        <f aca="false">IF($E12&lt;&gt;1,"",DATE(YEAR($D12),MONTH($D12),1))</f>
        <v/>
      </c>
      <c r="K12" s="20" t="str">
        <f aca="false">IF($E12&lt;&gt;1,"",IF($G12="","",IF(AND($D12&gt;='Cohort Report'!$B$5,$D12&lt;='Cohort Report'!$B$6),$G12,"")))</f>
        <v/>
      </c>
    </row>
    <row r="13" customFormat="false" ht="15" hidden="false" customHeight="false" outlineLevel="0" collapsed="false">
      <c r="A13" s="9" t="s">
        <v>65</v>
      </c>
      <c r="B13" s="22" t="n">
        <v>45595</v>
      </c>
      <c r="C13" s="23" t="n">
        <v>35</v>
      </c>
      <c r="D13" s="19" t="n">
        <f aca="false">IF($A13="","",_xlfn.MINIFS($B:$B,$A:$A,$A13))</f>
        <v>45272</v>
      </c>
      <c r="E13" s="20" t="n">
        <f aca="false">IF($A13="","",IF(AND($B13=$D13,COUNTIFS($A$2:$A13,$A13,$B$2:$B13,$B13)=1),1,0))</f>
        <v>0</v>
      </c>
      <c r="F13" s="19" t="str">
        <f aca="false">IF($E13&lt;&gt;1,"",IF(COUNTIFS($A:$A,$A13,$B:$B,"&gt;"&amp;$D13)=0,"",_xlfn.MINIFS($B:$B,$A:$A,$A13,$B:$B,"&gt;"&amp;$D13)))</f>
        <v/>
      </c>
      <c r="G13" s="20" t="str">
        <f aca="false">IF($F13="","",$F13-$D13)</f>
        <v/>
      </c>
      <c r="H13" s="20" t="str">
        <f aca="false">IF($E13&lt;&gt;1,"",IF($F13="",0,IF($G13&lt;='Cohort Report'!$B$7,1,0)))</f>
        <v/>
      </c>
      <c r="I13" s="20" t="str">
        <f aca="false">IF($E13&lt;&gt;1,"",IF($F13="",0,IF($G13&lt;='Cohort Report'!$B$8,1,0)))</f>
        <v/>
      </c>
      <c r="J13" s="21" t="str">
        <f aca="false">IF($E13&lt;&gt;1,"",DATE(YEAR($D13),MONTH($D13),1))</f>
        <v/>
      </c>
      <c r="K13" s="20" t="str">
        <f aca="false">IF($E13&lt;&gt;1,"",IF($G13="","",IF(AND($D13&gt;='Cohort Report'!$B$5,$D13&lt;='Cohort Report'!$B$6),$G13,"")))</f>
        <v/>
      </c>
    </row>
    <row r="14" customFormat="false" ht="15" hidden="false" customHeight="false" outlineLevel="0" collapsed="false">
      <c r="A14" s="9" t="s">
        <v>60</v>
      </c>
      <c r="B14" s="22" t="n">
        <v>45639</v>
      </c>
      <c r="C14" s="23" t="n">
        <v>50</v>
      </c>
      <c r="D14" s="19" t="n">
        <f aca="false">IF($A14="","",_xlfn.MINIFS($B:$B,$A:$A,$A14))</f>
        <v>45364</v>
      </c>
      <c r="E14" s="20" t="n">
        <f aca="false">IF($A14="","",IF(AND($B14=$D14,COUNTIFS($A$2:$A14,$A14,$B$2:$B14,$B14)=1),1,0))</f>
        <v>0</v>
      </c>
      <c r="F14" s="19" t="str">
        <f aca="false">IF($E14&lt;&gt;1,"",IF(COUNTIFS($A:$A,$A14,$B:$B,"&gt;"&amp;$D14)=0,"",_xlfn.MINIFS($B:$B,$A:$A,$A14,$B:$B,"&gt;"&amp;$D14)))</f>
        <v/>
      </c>
      <c r="G14" s="20" t="str">
        <f aca="false">IF($F14="","",$F14-$D14)</f>
        <v/>
      </c>
      <c r="H14" s="20" t="str">
        <f aca="false">IF($E14&lt;&gt;1,"",IF($F14="",0,IF($G14&lt;='Cohort Report'!$B$7,1,0)))</f>
        <v/>
      </c>
      <c r="I14" s="20" t="str">
        <f aca="false">IF($E14&lt;&gt;1,"",IF($F14="",0,IF($G14&lt;='Cohort Report'!$B$8,1,0)))</f>
        <v/>
      </c>
      <c r="J14" s="21" t="str">
        <f aca="false">IF($E14&lt;&gt;1,"",DATE(YEAR($D14),MONTH($D14),1))</f>
        <v/>
      </c>
      <c r="K14" s="20" t="str">
        <f aca="false">IF($E14&lt;&gt;1,"",IF($G14="","",IF(AND($D14&gt;='Cohort Report'!$B$5,$D14&lt;='Cohort Report'!$B$6),$G14,"")))</f>
        <v/>
      </c>
    </row>
    <row r="15" customFormat="false" ht="15" hidden="false" customHeight="false" outlineLevel="0" collapsed="false">
      <c r="A15" s="9" t="s">
        <v>66</v>
      </c>
      <c r="B15" s="22" t="n">
        <v>45663</v>
      </c>
      <c r="C15" s="23" t="n">
        <v>50</v>
      </c>
      <c r="D15" s="19" t="n">
        <f aca="false">IF($A15="","",_xlfn.MINIFS($B:$B,$A:$A,$A15))</f>
        <v>44964</v>
      </c>
      <c r="E15" s="20" t="n">
        <f aca="false">IF($A15="","",IF(AND($B15=$D15,COUNTIFS($A$2:$A15,$A15,$B$2:$B15,$B15)=1),1,0))</f>
        <v>0</v>
      </c>
      <c r="F15" s="19" t="str">
        <f aca="false">IF($E15&lt;&gt;1,"",IF(COUNTIFS($A:$A,$A15,$B:$B,"&gt;"&amp;$D15)=0,"",_xlfn.MINIFS($B:$B,$A:$A,$A15,$B:$B,"&gt;"&amp;$D15)))</f>
        <v/>
      </c>
      <c r="G15" s="20" t="str">
        <f aca="false">IF($F15="","",$F15-$D15)</f>
        <v/>
      </c>
      <c r="H15" s="20" t="str">
        <f aca="false">IF($E15&lt;&gt;1,"",IF($F15="",0,IF($G15&lt;='Cohort Report'!$B$7,1,0)))</f>
        <v/>
      </c>
      <c r="I15" s="20" t="str">
        <f aca="false">IF($E15&lt;&gt;1,"",IF($F15="",0,IF($G15&lt;='Cohort Report'!$B$8,1,0)))</f>
        <v/>
      </c>
      <c r="J15" s="21" t="str">
        <f aca="false">IF($E15&lt;&gt;1,"",DATE(YEAR($D15),MONTH($D15),1))</f>
        <v/>
      </c>
      <c r="K15" s="20" t="str">
        <f aca="false">IF($E15&lt;&gt;1,"",IF($G15="","",IF(AND($D15&gt;='Cohort Report'!$B$5,$D15&lt;='Cohort Report'!$B$6),$G15,"")))</f>
        <v/>
      </c>
    </row>
    <row r="16" customFormat="false" ht="15" hidden="false" customHeight="false" outlineLevel="0" collapsed="false">
      <c r="A16" s="9" t="s">
        <v>67</v>
      </c>
      <c r="B16" s="22" t="n">
        <v>45591</v>
      </c>
      <c r="C16" s="23" t="n">
        <v>250</v>
      </c>
      <c r="D16" s="19" t="n">
        <f aca="false">IF($A16="","",_xlfn.MINIFS($B:$B,$A:$A,$A16))</f>
        <v>45591</v>
      </c>
      <c r="E16" s="20" t="n">
        <f aca="false">IF($A16="","",IF(AND($B16=$D16,COUNTIFS($A$2:$A16,$A16,$B$2:$B16,$B16)=1),1,0))</f>
        <v>1</v>
      </c>
      <c r="F16" s="19" t="str">
        <f aca="false">IF($E16&lt;&gt;1,"",IF(COUNTIFS($A:$A,$A16,$B:$B,"&gt;"&amp;$D16)=0,"",_xlfn.MINIFS($B:$B,$A:$A,$A16,$B:$B,"&gt;"&amp;$D16)))</f>
        <v/>
      </c>
      <c r="G16" s="20" t="str">
        <f aca="false">IF($F16="","",$F16-$D16)</f>
        <v/>
      </c>
      <c r="H16" s="20" t="n">
        <f aca="false">IF($E16&lt;&gt;1,"",IF($F16="",0,IF($G16&lt;='Cohort Report'!$B$7,1,0)))</f>
        <v>0</v>
      </c>
      <c r="I16" s="20" t="n">
        <f aca="false">IF($E16&lt;&gt;1,"",IF($F16="",0,IF($G16&lt;='Cohort Report'!$B$8,1,0)))</f>
        <v>0</v>
      </c>
      <c r="J16" s="21" t="n">
        <f aca="false">IF($E16&lt;&gt;1,"",DATE(YEAR($D16),MONTH($D16),1))</f>
        <v>45566</v>
      </c>
      <c r="K16" s="20" t="str">
        <f aca="false">IF($E16&lt;&gt;1,"",IF($G16="","",IF(AND($D16&gt;='Cohort Report'!$B$5,$D16&lt;='Cohort Report'!$B$6),$G16,"")))</f>
        <v/>
      </c>
    </row>
    <row r="17" customFormat="false" ht="15" hidden="false" customHeight="false" outlineLevel="0" collapsed="false">
      <c r="A17" s="9" t="s">
        <v>56</v>
      </c>
      <c r="B17" s="22" t="n">
        <v>45910</v>
      </c>
      <c r="C17" s="23" t="n">
        <v>25</v>
      </c>
      <c r="D17" s="19" t="n">
        <f aca="false">IF($A17="","",_xlfn.MINIFS($B:$B,$A:$A,$A17))</f>
        <v>44976</v>
      </c>
      <c r="E17" s="20" t="n">
        <f aca="false">IF($A17="","",IF(AND($B17=$D17,COUNTIFS($A$2:$A17,$A17,$B$2:$B17,$B17)=1),1,0))</f>
        <v>0</v>
      </c>
      <c r="F17" s="19" t="str">
        <f aca="false">IF($E17&lt;&gt;1,"",IF(COUNTIFS($A:$A,$A17,$B:$B,"&gt;"&amp;$D17)=0,"",_xlfn.MINIFS($B:$B,$A:$A,$A17,$B:$B,"&gt;"&amp;$D17)))</f>
        <v/>
      </c>
      <c r="G17" s="20" t="str">
        <f aca="false">IF($F17="","",$F17-$D17)</f>
        <v/>
      </c>
      <c r="H17" s="20" t="str">
        <f aca="false">IF($E17&lt;&gt;1,"",IF($F17="",0,IF($G17&lt;='Cohort Report'!$B$7,1,0)))</f>
        <v/>
      </c>
      <c r="I17" s="20" t="str">
        <f aca="false">IF($E17&lt;&gt;1,"",IF($F17="",0,IF($G17&lt;='Cohort Report'!$B$8,1,0)))</f>
        <v/>
      </c>
      <c r="J17" s="21" t="str">
        <f aca="false">IF($E17&lt;&gt;1,"",DATE(YEAR($D17),MONTH($D17),1))</f>
        <v/>
      </c>
      <c r="K17" s="20" t="str">
        <f aca="false">IF($E17&lt;&gt;1,"",IF($G17="","",IF(AND($D17&gt;='Cohort Report'!$B$5,$D17&lt;='Cohort Report'!$B$6),$G17,"")))</f>
        <v/>
      </c>
    </row>
    <row r="18" customFormat="false" ht="15" hidden="false" customHeight="false" outlineLevel="0" collapsed="false">
      <c r="A18" s="9" t="s">
        <v>68</v>
      </c>
      <c r="B18" s="22" t="n">
        <v>45272</v>
      </c>
      <c r="C18" s="23" t="n">
        <v>35</v>
      </c>
      <c r="D18" s="19" t="n">
        <f aca="false">IF($A18="","",_xlfn.MINIFS($B:$B,$A:$A,$A18))</f>
        <v>45101</v>
      </c>
      <c r="E18" s="20" t="n">
        <f aca="false">IF($A18="","",IF(AND($B18=$D18,COUNTIFS($A$2:$A18,$A18,$B$2:$B18,$B18)=1),1,0))</f>
        <v>0</v>
      </c>
      <c r="F18" s="19" t="str">
        <f aca="false">IF($E18&lt;&gt;1,"",IF(COUNTIFS($A:$A,$A18,$B:$B,"&gt;"&amp;$D18)=0,"",_xlfn.MINIFS($B:$B,$A:$A,$A18,$B:$B,"&gt;"&amp;$D18)))</f>
        <v/>
      </c>
      <c r="G18" s="20" t="str">
        <f aca="false">IF($F18="","",$F18-$D18)</f>
        <v/>
      </c>
      <c r="H18" s="20" t="str">
        <f aca="false">IF($E18&lt;&gt;1,"",IF($F18="",0,IF($G18&lt;='Cohort Report'!$B$7,1,0)))</f>
        <v/>
      </c>
      <c r="I18" s="20" t="str">
        <f aca="false">IF($E18&lt;&gt;1,"",IF($F18="",0,IF($G18&lt;='Cohort Report'!$B$8,1,0)))</f>
        <v/>
      </c>
      <c r="J18" s="21" t="str">
        <f aca="false">IF($E18&lt;&gt;1,"",DATE(YEAR($D18),MONTH($D18),1))</f>
        <v/>
      </c>
      <c r="K18" s="20" t="str">
        <f aca="false">IF($E18&lt;&gt;1,"",IF($G18="","",IF(AND($D18&gt;='Cohort Report'!$B$5,$D18&lt;='Cohort Report'!$B$6),$G18,"")))</f>
        <v/>
      </c>
    </row>
    <row r="19" customFormat="false" ht="15" hidden="false" customHeight="false" outlineLevel="0" collapsed="false">
      <c r="A19" s="9" t="s">
        <v>69</v>
      </c>
      <c r="B19" s="22" t="n">
        <v>45719</v>
      </c>
      <c r="C19" s="23" t="n">
        <v>250</v>
      </c>
      <c r="D19" s="19" t="n">
        <f aca="false">IF($A19="","",_xlfn.MINIFS($B:$B,$A:$A,$A19))</f>
        <v>45374</v>
      </c>
      <c r="E19" s="20" t="n">
        <f aca="false">IF($A19="","",IF(AND($B19=$D19,COUNTIFS($A$2:$A19,$A19,$B$2:$B19,$B19)=1),1,0))</f>
        <v>0</v>
      </c>
      <c r="F19" s="19" t="str">
        <f aca="false">IF($E19&lt;&gt;1,"",IF(COUNTIFS($A:$A,$A19,$B:$B,"&gt;"&amp;$D19)=0,"",_xlfn.MINIFS($B:$B,$A:$A,$A19,$B:$B,"&gt;"&amp;$D19)))</f>
        <v/>
      </c>
      <c r="G19" s="20" t="str">
        <f aca="false">IF($F19="","",$F19-$D19)</f>
        <v/>
      </c>
      <c r="H19" s="20" t="str">
        <f aca="false">IF($E19&lt;&gt;1,"",IF($F19="",0,IF($G19&lt;='Cohort Report'!$B$7,1,0)))</f>
        <v/>
      </c>
      <c r="I19" s="20" t="str">
        <f aca="false">IF($E19&lt;&gt;1,"",IF($F19="",0,IF($G19&lt;='Cohort Report'!$B$8,1,0)))</f>
        <v/>
      </c>
      <c r="J19" s="21" t="str">
        <f aca="false">IF($E19&lt;&gt;1,"",DATE(YEAR($D19),MONTH($D19),1))</f>
        <v/>
      </c>
      <c r="K19" s="20" t="str">
        <f aca="false">IF($E19&lt;&gt;1,"",IF($G19="","",IF(AND($D19&gt;='Cohort Report'!$B$5,$D19&lt;='Cohort Report'!$B$6),$G19,"")))</f>
        <v/>
      </c>
    </row>
    <row r="20" customFormat="false" ht="15" hidden="false" customHeight="false" outlineLevel="0" collapsed="false">
      <c r="A20" s="9" t="s">
        <v>70</v>
      </c>
      <c r="B20" s="22" t="n">
        <v>45901</v>
      </c>
      <c r="C20" s="23" t="n">
        <v>100</v>
      </c>
      <c r="D20" s="19" t="n">
        <f aca="false">IF($A20="","",_xlfn.MINIFS($B:$B,$A:$A,$A20))</f>
        <v>45493</v>
      </c>
      <c r="E20" s="20" t="n">
        <f aca="false">IF($A20="","",IF(AND($B20=$D20,COUNTIFS($A$2:$A20,$A20,$B$2:$B20,$B20)=1),1,0))</f>
        <v>0</v>
      </c>
      <c r="F20" s="19" t="str">
        <f aca="false">IF($E20&lt;&gt;1,"",IF(COUNTIFS($A:$A,$A20,$B:$B,"&gt;"&amp;$D20)=0,"",_xlfn.MINIFS($B:$B,$A:$A,$A20,$B:$B,"&gt;"&amp;$D20)))</f>
        <v/>
      </c>
      <c r="G20" s="20" t="str">
        <f aca="false">IF($F20="","",$F20-$D20)</f>
        <v/>
      </c>
      <c r="H20" s="20" t="str">
        <f aca="false">IF($E20&lt;&gt;1,"",IF($F20="",0,IF($G20&lt;='Cohort Report'!$B$7,1,0)))</f>
        <v/>
      </c>
      <c r="I20" s="20" t="str">
        <f aca="false">IF($E20&lt;&gt;1,"",IF($F20="",0,IF($G20&lt;='Cohort Report'!$B$8,1,0)))</f>
        <v/>
      </c>
      <c r="J20" s="21" t="str">
        <f aca="false">IF($E20&lt;&gt;1,"",DATE(YEAR($D20),MONTH($D20),1))</f>
        <v/>
      </c>
      <c r="K20" s="20" t="str">
        <f aca="false">IF($E20&lt;&gt;1,"",IF($G20="","",IF(AND($D20&gt;='Cohort Report'!$B$5,$D20&lt;='Cohort Report'!$B$6),$G20,"")))</f>
        <v/>
      </c>
    </row>
    <row r="21" customFormat="false" ht="15" hidden="false" customHeight="false" outlineLevel="0" collapsed="false">
      <c r="A21" s="9" t="s">
        <v>71</v>
      </c>
      <c r="B21" s="22" t="n">
        <v>45530</v>
      </c>
      <c r="C21" s="23" t="n">
        <v>50</v>
      </c>
      <c r="D21" s="19" t="n">
        <f aca="false">IF($A21="","",_xlfn.MINIFS($B:$B,$A:$A,$A21))</f>
        <v>45034</v>
      </c>
      <c r="E21" s="20" t="n">
        <f aca="false">IF($A21="","",IF(AND($B21=$D21,COUNTIFS($A$2:$A21,$A21,$B$2:$B21,$B21)=1),1,0))</f>
        <v>0</v>
      </c>
      <c r="F21" s="19" t="str">
        <f aca="false">IF($E21&lt;&gt;1,"",IF(COUNTIFS($A:$A,$A21,$B:$B,"&gt;"&amp;$D21)=0,"",_xlfn.MINIFS($B:$B,$A:$A,$A21,$B:$B,"&gt;"&amp;$D21)))</f>
        <v/>
      </c>
      <c r="G21" s="20" t="str">
        <f aca="false">IF($F21="","",$F21-$D21)</f>
        <v/>
      </c>
      <c r="H21" s="20" t="str">
        <f aca="false">IF($E21&lt;&gt;1,"",IF($F21="",0,IF($G21&lt;='Cohort Report'!$B$7,1,0)))</f>
        <v/>
      </c>
      <c r="I21" s="20" t="str">
        <f aca="false">IF($E21&lt;&gt;1,"",IF($F21="",0,IF($G21&lt;='Cohort Report'!$B$8,1,0)))</f>
        <v/>
      </c>
      <c r="J21" s="21" t="str">
        <f aca="false">IF($E21&lt;&gt;1,"",DATE(YEAR($D21),MONTH($D21),1))</f>
        <v/>
      </c>
      <c r="K21" s="20" t="str">
        <f aca="false">IF($E21&lt;&gt;1,"",IF($G21="","",IF(AND($D21&gt;='Cohort Report'!$B$5,$D21&lt;='Cohort Report'!$B$6),$G21,"")))</f>
        <v/>
      </c>
    </row>
    <row r="22" customFormat="false" ht="15" hidden="false" customHeight="false" outlineLevel="0" collapsed="false">
      <c r="A22" s="9" t="s">
        <v>72</v>
      </c>
      <c r="B22" s="22" t="n">
        <v>45654</v>
      </c>
      <c r="C22" s="23" t="n">
        <v>50</v>
      </c>
      <c r="D22" s="19" t="n">
        <f aca="false">IF($A22="","",_xlfn.MINIFS($B:$B,$A:$A,$A22))</f>
        <v>45582</v>
      </c>
      <c r="E22" s="20" t="n">
        <f aca="false">IF($A22="","",IF(AND($B22=$D22,COUNTIFS($A$2:$A22,$A22,$B$2:$B22,$B22)=1),1,0))</f>
        <v>0</v>
      </c>
      <c r="F22" s="19" t="str">
        <f aca="false">IF($E22&lt;&gt;1,"",IF(COUNTIFS($A:$A,$A22,$B:$B,"&gt;"&amp;$D22)=0,"",_xlfn.MINIFS($B:$B,$A:$A,$A22,$B:$B,"&gt;"&amp;$D22)))</f>
        <v/>
      </c>
      <c r="G22" s="20" t="str">
        <f aca="false">IF($F22="","",$F22-$D22)</f>
        <v/>
      </c>
      <c r="H22" s="20" t="str">
        <f aca="false">IF($E22&lt;&gt;1,"",IF($F22="",0,IF($G22&lt;='Cohort Report'!$B$7,1,0)))</f>
        <v/>
      </c>
      <c r="I22" s="20" t="str">
        <f aca="false">IF($E22&lt;&gt;1,"",IF($F22="",0,IF($G22&lt;='Cohort Report'!$B$8,1,0)))</f>
        <v/>
      </c>
      <c r="J22" s="21" t="str">
        <f aca="false">IF($E22&lt;&gt;1,"",DATE(YEAR($D22),MONTH($D22),1))</f>
        <v/>
      </c>
      <c r="K22" s="20" t="str">
        <f aca="false">IF($E22&lt;&gt;1,"",IF($G22="","",IF(AND($D22&gt;='Cohort Report'!$B$5,$D22&lt;='Cohort Report'!$B$6),$G22,"")))</f>
        <v/>
      </c>
    </row>
    <row r="23" customFormat="false" ht="15" hidden="false" customHeight="false" outlineLevel="0" collapsed="false">
      <c r="A23" s="9" t="s">
        <v>73</v>
      </c>
      <c r="B23" s="22" t="n">
        <v>45586</v>
      </c>
      <c r="C23" s="23" t="n">
        <v>100</v>
      </c>
      <c r="D23" s="19" t="n">
        <f aca="false">IF($A23="","",_xlfn.MINIFS($B:$B,$A:$A,$A23))</f>
        <v>45586</v>
      </c>
      <c r="E23" s="20" t="n">
        <f aca="false">IF($A23="","",IF(AND($B23=$D23,COUNTIFS($A$2:$A23,$A23,$B$2:$B23,$B23)=1),1,0))</f>
        <v>1</v>
      </c>
      <c r="F23" s="19" t="n">
        <f aca="false">IF($E23&lt;&gt;1,"",IF(COUNTIFS($A:$A,$A23,$B:$B,"&gt;"&amp;$D23)=0,"",_xlfn.MINIFS($B:$B,$A:$A,$A23,$B:$B,"&gt;"&amp;$D23)))</f>
        <v>45660</v>
      </c>
      <c r="G23" s="20" t="n">
        <f aca="false">IF($F23="","",$F23-$D23)</f>
        <v>74</v>
      </c>
      <c r="H23" s="20" t="n">
        <f aca="false">IF($E23&lt;&gt;1,"",IF($F23="",0,IF($G23&lt;='Cohort Report'!$B$7,1,0)))</f>
        <v>1</v>
      </c>
      <c r="I23" s="20" t="n">
        <f aca="false">IF($E23&lt;&gt;1,"",IF($F23="",0,IF($G23&lt;='Cohort Report'!$B$8,1,0)))</f>
        <v>1</v>
      </c>
      <c r="J23" s="21" t="n">
        <f aca="false">IF($E23&lt;&gt;1,"",DATE(YEAR($D23),MONTH($D23),1))</f>
        <v>45566</v>
      </c>
      <c r="K23" s="20" t="n">
        <f aca="false">IF($E23&lt;&gt;1,"",IF($G23="","",IF(AND($D23&gt;='Cohort Report'!$B$5,$D23&lt;='Cohort Report'!$B$6),$G23,"")))</f>
        <v>74</v>
      </c>
    </row>
    <row r="24" customFormat="false" ht="15" hidden="false" customHeight="false" outlineLevel="0" collapsed="false">
      <c r="A24" s="9" t="s">
        <v>74</v>
      </c>
      <c r="B24" s="22" t="n">
        <v>45490</v>
      </c>
      <c r="C24" s="23" t="n">
        <v>50</v>
      </c>
      <c r="D24" s="19" t="n">
        <f aca="false">IF($A24="","",_xlfn.MINIFS($B:$B,$A:$A,$A24))</f>
        <v>45490</v>
      </c>
      <c r="E24" s="20" t="n">
        <f aca="false">IF($A24="","",IF(AND($B24=$D24,COUNTIFS($A$2:$A24,$A24,$B$2:$B24,$B24)=1),1,0))</f>
        <v>1</v>
      </c>
      <c r="F24" s="19" t="str">
        <f aca="false">IF($E24&lt;&gt;1,"",IF(COUNTIFS($A:$A,$A24,$B:$B,"&gt;"&amp;$D24)=0,"",_xlfn.MINIFS($B:$B,$A:$A,$A24,$B:$B,"&gt;"&amp;$D24)))</f>
        <v/>
      </c>
      <c r="G24" s="20" t="str">
        <f aca="false">IF($F24="","",$F24-$D24)</f>
        <v/>
      </c>
      <c r="H24" s="20" t="n">
        <f aca="false">IF($E24&lt;&gt;1,"",IF($F24="",0,IF($G24&lt;='Cohort Report'!$B$7,1,0)))</f>
        <v>0</v>
      </c>
      <c r="I24" s="20" t="n">
        <f aca="false">IF($E24&lt;&gt;1,"",IF($F24="",0,IF($G24&lt;='Cohort Report'!$B$8,1,0)))</f>
        <v>0</v>
      </c>
      <c r="J24" s="21" t="n">
        <f aca="false">IF($E24&lt;&gt;1,"",DATE(YEAR($D24),MONTH($D24),1))</f>
        <v>45474</v>
      </c>
      <c r="K24" s="20" t="str">
        <f aca="false">IF($E24&lt;&gt;1,"",IF($G24="","",IF(AND($D24&gt;='Cohort Report'!$B$5,$D24&lt;='Cohort Report'!$B$6),$G24,"")))</f>
        <v/>
      </c>
    </row>
    <row r="25" customFormat="false" ht="15" hidden="false" customHeight="false" outlineLevel="0" collapsed="false">
      <c r="A25" s="9" t="s">
        <v>75</v>
      </c>
      <c r="B25" s="22" t="n">
        <v>45757</v>
      </c>
      <c r="C25" s="23" t="n">
        <v>35</v>
      </c>
      <c r="D25" s="19" t="n">
        <f aca="false">IF($A25="","",_xlfn.MINIFS($B:$B,$A:$A,$A25))</f>
        <v>45511</v>
      </c>
      <c r="E25" s="20" t="n">
        <f aca="false">IF($A25="","",IF(AND($B25=$D25,COUNTIFS($A$2:$A25,$A25,$B$2:$B25,$B25)=1),1,0))</f>
        <v>0</v>
      </c>
      <c r="F25" s="19" t="str">
        <f aca="false">IF($E25&lt;&gt;1,"",IF(COUNTIFS($A:$A,$A25,$B:$B,"&gt;"&amp;$D25)=0,"",_xlfn.MINIFS($B:$B,$A:$A,$A25,$B:$B,"&gt;"&amp;$D25)))</f>
        <v/>
      </c>
      <c r="G25" s="20" t="str">
        <f aca="false">IF($F25="","",$F25-$D25)</f>
        <v/>
      </c>
      <c r="H25" s="20" t="str">
        <f aca="false">IF($E25&lt;&gt;1,"",IF($F25="",0,IF($G25&lt;='Cohort Report'!$B$7,1,0)))</f>
        <v/>
      </c>
      <c r="I25" s="20" t="str">
        <f aca="false">IF($E25&lt;&gt;1,"",IF($F25="",0,IF($G25&lt;='Cohort Report'!$B$8,1,0)))</f>
        <v/>
      </c>
      <c r="J25" s="21" t="str">
        <f aca="false">IF($E25&lt;&gt;1,"",DATE(YEAR($D25),MONTH($D25),1))</f>
        <v/>
      </c>
      <c r="K25" s="20" t="str">
        <f aca="false">IF($E25&lt;&gt;1,"",IF($G25="","",IF(AND($D25&gt;='Cohort Report'!$B$5,$D25&lt;='Cohort Report'!$B$6),$G25,"")))</f>
        <v/>
      </c>
    </row>
    <row r="26" customFormat="false" ht="15" hidden="false" customHeight="false" outlineLevel="0" collapsed="false">
      <c r="A26" s="9" t="s">
        <v>76</v>
      </c>
      <c r="B26" s="22" t="n">
        <v>45465</v>
      </c>
      <c r="C26" s="23" t="n">
        <v>25</v>
      </c>
      <c r="D26" s="19" t="n">
        <f aca="false">IF($A26="","",_xlfn.MINIFS($B:$B,$A:$A,$A26))</f>
        <v>45465</v>
      </c>
      <c r="E26" s="20" t="n">
        <f aca="false">IF($A26="","",IF(AND($B26=$D26,COUNTIFS($A$2:$A26,$A26,$B$2:$B26,$B26)=1),1,0))</f>
        <v>1</v>
      </c>
      <c r="F26" s="19" t="str">
        <f aca="false">IF($E26&lt;&gt;1,"",IF(COUNTIFS($A:$A,$A26,$B:$B,"&gt;"&amp;$D26)=0,"",_xlfn.MINIFS($B:$B,$A:$A,$A26,$B:$B,"&gt;"&amp;$D26)))</f>
        <v/>
      </c>
      <c r="G26" s="20" t="str">
        <f aca="false">IF($F26="","",$F26-$D26)</f>
        <v/>
      </c>
      <c r="H26" s="20" t="n">
        <f aca="false">IF($E26&lt;&gt;1,"",IF($F26="",0,IF($G26&lt;='Cohort Report'!$B$7,1,0)))</f>
        <v>0</v>
      </c>
      <c r="I26" s="20" t="n">
        <f aca="false">IF($E26&lt;&gt;1,"",IF($F26="",0,IF($G26&lt;='Cohort Report'!$B$8,1,0)))</f>
        <v>0</v>
      </c>
      <c r="J26" s="21" t="n">
        <f aca="false">IF($E26&lt;&gt;1,"",DATE(YEAR($D26),MONTH($D26),1))</f>
        <v>45444</v>
      </c>
      <c r="K26" s="20" t="str">
        <f aca="false">IF($E26&lt;&gt;1,"",IF($G26="","",IF(AND($D26&gt;='Cohort Report'!$B$5,$D26&lt;='Cohort Report'!$B$6),$G26,"")))</f>
        <v/>
      </c>
    </row>
    <row r="27" customFormat="false" ht="15" hidden="false" customHeight="false" outlineLevel="0" collapsed="false">
      <c r="A27" s="9" t="s">
        <v>77</v>
      </c>
      <c r="B27" s="22" t="n">
        <v>45915</v>
      </c>
      <c r="C27" s="23" t="n">
        <v>100</v>
      </c>
      <c r="D27" s="19" t="n">
        <f aca="false">IF($A27="","",_xlfn.MINIFS($B:$B,$A:$A,$A27))</f>
        <v>45120</v>
      </c>
      <c r="E27" s="20" t="n">
        <f aca="false">IF($A27="","",IF(AND($B27=$D27,COUNTIFS($A$2:$A27,$A27,$B$2:$B27,$B27)=1),1,0))</f>
        <v>0</v>
      </c>
      <c r="F27" s="19" t="str">
        <f aca="false">IF($E27&lt;&gt;1,"",IF(COUNTIFS($A:$A,$A27,$B:$B,"&gt;"&amp;$D27)=0,"",_xlfn.MINIFS($B:$B,$A:$A,$A27,$B:$B,"&gt;"&amp;$D27)))</f>
        <v/>
      </c>
      <c r="G27" s="20" t="str">
        <f aca="false">IF($F27="","",$F27-$D27)</f>
        <v/>
      </c>
      <c r="H27" s="20" t="str">
        <f aca="false">IF($E27&lt;&gt;1,"",IF($F27="",0,IF($G27&lt;='Cohort Report'!$B$7,1,0)))</f>
        <v/>
      </c>
      <c r="I27" s="20" t="str">
        <f aca="false">IF($E27&lt;&gt;1,"",IF($F27="",0,IF($G27&lt;='Cohort Report'!$B$8,1,0)))</f>
        <v/>
      </c>
      <c r="J27" s="21" t="str">
        <f aca="false">IF($E27&lt;&gt;1,"",DATE(YEAR($D27),MONTH($D27),1))</f>
        <v/>
      </c>
      <c r="K27" s="20" t="str">
        <f aca="false">IF($E27&lt;&gt;1,"",IF($G27="","",IF(AND($D27&gt;='Cohort Report'!$B$5,$D27&lt;='Cohort Report'!$B$6),$G27,"")))</f>
        <v/>
      </c>
    </row>
    <row r="28" customFormat="false" ht="15" hidden="false" customHeight="false" outlineLevel="0" collapsed="false">
      <c r="A28" s="9" t="s">
        <v>78</v>
      </c>
      <c r="B28" s="22" t="n">
        <v>45304</v>
      </c>
      <c r="C28" s="23" t="n">
        <v>50</v>
      </c>
      <c r="D28" s="19" t="n">
        <f aca="false">IF($A28="","",_xlfn.MINIFS($B:$B,$A:$A,$A28))</f>
        <v>44942</v>
      </c>
      <c r="E28" s="20" t="n">
        <f aca="false">IF($A28="","",IF(AND($B28=$D28,COUNTIFS($A$2:$A28,$A28,$B$2:$B28,$B28)=1),1,0))</f>
        <v>0</v>
      </c>
      <c r="F28" s="19" t="str">
        <f aca="false">IF($E28&lt;&gt;1,"",IF(COUNTIFS($A:$A,$A28,$B:$B,"&gt;"&amp;$D28)=0,"",_xlfn.MINIFS($B:$B,$A:$A,$A28,$B:$B,"&gt;"&amp;$D28)))</f>
        <v/>
      </c>
      <c r="G28" s="20" t="str">
        <f aca="false">IF($F28="","",$F28-$D28)</f>
        <v/>
      </c>
      <c r="H28" s="20" t="str">
        <f aca="false">IF($E28&lt;&gt;1,"",IF($F28="",0,IF($G28&lt;='Cohort Report'!$B$7,1,0)))</f>
        <v/>
      </c>
      <c r="I28" s="20" t="str">
        <f aca="false">IF($E28&lt;&gt;1,"",IF($F28="",0,IF($G28&lt;='Cohort Report'!$B$8,1,0)))</f>
        <v/>
      </c>
      <c r="J28" s="21" t="str">
        <f aca="false">IF($E28&lt;&gt;1,"",DATE(YEAR($D28),MONTH($D28),1))</f>
        <v/>
      </c>
      <c r="K28" s="20" t="str">
        <f aca="false">IF($E28&lt;&gt;1,"",IF($G28="","",IF(AND($D28&gt;='Cohort Report'!$B$5,$D28&lt;='Cohort Report'!$B$6),$G28,"")))</f>
        <v/>
      </c>
    </row>
    <row r="29" customFormat="false" ht="15" hidden="false" customHeight="false" outlineLevel="0" collapsed="false">
      <c r="A29" s="9" t="s">
        <v>79</v>
      </c>
      <c r="B29" s="22" t="n">
        <v>45780</v>
      </c>
      <c r="C29" s="23" t="n">
        <v>50</v>
      </c>
      <c r="D29" s="19" t="n">
        <f aca="false">IF($A29="","",_xlfn.MINIFS($B:$B,$A:$A,$A29))</f>
        <v>45164</v>
      </c>
      <c r="E29" s="20" t="n">
        <f aca="false">IF($A29="","",IF(AND($B29=$D29,COUNTIFS($A$2:$A29,$A29,$B$2:$B29,$B29)=1),1,0))</f>
        <v>0</v>
      </c>
      <c r="F29" s="19" t="str">
        <f aca="false">IF($E29&lt;&gt;1,"",IF(COUNTIFS($A:$A,$A29,$B:$B,"&gt;"&amp;$D29)=0,"",_xlfn.MINIFS($B:$B,$A:$A,$A29,$B:$B,"&gt;"&amp;$D29)))</f>
        <v/>
      </c>
      <c r="G29" s="20" t="str">
        <f aca="false">IF($F29="","",$F29-$D29)</f>
        <v/>
      </c>
      <c r="H29" s="20" t="str">
        <f aca="false">IF($E29&lt;&gt;1,"",IF($F29="",0,IF($G29&lt;='Cohort Report'!$B$7,1,0)))</f>
        <v/>
      </c>
      <c r="I29" s="20" t="str">
        <f aca="false">IF($E29&lt;&gt;1,"",IF($F29="",0,IF($G29&lt;='Cohort Report'!$B$8,1,0)))</f>
        <v/>
      </c>
      <c r="J29" s="21" t="str">
        <f aca="false">IF($E29&lt;&gt;1,"",DATE(YEAR($D29),MONTH($D29),1))</f>
        <v/>
      </c>
      <c r="K29" s="20" t="str">
        <f aca="false">IF($E29&lt;&gt;1,"",IF($G29="","",IF(AND($D29&gt;='Cohort Report'!$B$5,$D29&lt;='Cohort Report'!$B$6),$G29,"")))</f>
        <v/>
      </c>
    </row>
    <row r="30" customFormat="false" ht="15" hidden="false" customHeight="false" outlineLevel="0" collapsed="false">
      <c r="A30" s="9" t="s">
        <v>80</v>
      </c>
      <c r="B30" s="22" t="n">
        <v>45429</v>
      </c>
      <c r="C30" s="23" t="n">
        <v>500</v>
      </c>
      <c r="D30" s="19" t="n">
        <f aca="false">IF($A30="","",_xlfn.MINIFS($B:$B,$A:$A,$A30))</f>
        <v>45429</v>
      </c>
      <c r="E30" s="20" t="n">
        <f aca="false">IF($A30="","",IF(AND($B30=$D30,COUNTIFS($A$2:$A30,$A30,$B$2:$B30,$B30)=1),1,0))</f>
        <v>1</v>
      </c>
      <c r="F30" s="19" t="n">
        <f aca="false">IF($E30&lt;&gt;1,"",IF(COUNTIFS($A:$A,$A30,$B:$B,"&gt;"&amp;$D30)=0,"",_xlfn.MINIFS($B:$B,$A:$A,$A30,$B:$B,"&gt;"&amp;$D30)))</f>
        <v>45506</v>
      </c>
      <c r="G30" s="20" t="n">
        <f aca="false">IF($F30="","",$F30-$D30)</f>
        <v>77</v>
      </c>
      <c r="H30" s="20" t="n">
        <f aca="false">IF($E30&lt;&gt;1,"",IF($F30="",0,IF($G30&lt;='Cohort Report'!$B$7,1,0)))</f>
        <v>1</v>
      </c>
      <c r="I30" s="20" t="n">
        <f aca="false">IF($E30&lt;&gt;1,"",IF($F30="",0,IF($G30&lt;='Cohort Report'!$B$8,1,0)))</f>
        <v>1</v>
      </c>
      <c r="J30" s="21" t="n">
        <f aca="false">IF($E30&lt;&gt;1,"",DATE(YEAR($D30),MONTH($D30),1))</f>
        <v>45413</v>
      </c>
      <c r="K30" s="20" t="n">
        <f aca="false">IF($E30&lt;&gt;1,"",IF($G30="","",IF(AND($D30&gt;='Cohort Report'!$B$5,$D30&lt;='Cohort Report'!$B$6),$G30,"")))</f>
        <v>77</v>
      </c>
    </row>
    <row r="31" customFormat="false" ht="15" hidden="false" customHeight="false" outlineLevel="0" collapsed="false">
      <c r="A31" s="9" t="s">
        <v>81</v>
      </c>
      <c r="B31" s="22" t="n">
        <v>45409</v>
      </c>
      <c r="C31" s="23" t="n">
        <v>75</v>
      </c>
      <c r="D31" s="19" t="n">
        <f aca="false">IF($A31="","",_xlfn.MINIFS($B:$B,$A:$A,$A31))</f>
        <v>45339</v>
      </c>
      <c r="E31" s="20" t="n">
        <f aca="false">IF($A31="","",IF(AND($B31=$D31,COUNTIFS($A$2:$A31,$A31,$B$2:$B31,$B31)=1),1,0))</f>
        <v>0</v>
      </c>
      <c r="F31" s="19" t="str">
        <f aca="false">IF($E31&lt;&gt;1,"",IF(COUNTIFS($A:$A,$A31,$B:$B,"&gt;"&amp;$D31)=0,"",_xlfn.MINIFS($B:$B,$A:$A,$A31,$B:$B,"&gt;"&amp;$D31)))</f>
        <v/>
      </c>
      <c r="G31" s="20" t="str">
        <f aca="false">IF($F31="","",$F31-$D31)</f>
        <v/>
      </c>
      <c r="H31" s="20" t="str">
        <f aca="false">IF($E31&lt;&gt;1,"",IF($F31="",0,IF($G31&lt;='Cohort Report'!$B$7,1,0)))</f>
        <v/>
      </c>
      <c r="I31" s="20" t="str">
        <f aca="false">IF($E31&lt;&gt;1,"",IF($F31="",0,IF($G31&lt;='Cohort Report'!$B$8,1,0)))</f>
        <v/>
      </c>
      <c r="J31" s="21" t="str">
        <f aca="false">IF($E31&lt;&gt;1,"",DATE(YEAR($D31),MONTH($D31),1))</f>
        <v/>
      </c>
      <c r="K31" s="20" t="str">
        <f aca="false">IF($E31&lt;&gt;1,"",IF($G31="","",IF(AND($D31&gt;='Cohort Report'!$B$5,$D31&lt;='Cohort Report'!$B$6),$G31,"")))</f>
        <v/>
      </c>
    </row>
    <row r="32" customFormat="false" ht="15" hidden="false" customHeight="false" outlineLevel="0" collapsed="false">
      <c r="A32" s="9" t="s">
        <v>62</v>
      </c>
      <c r="B32" s="22" t="n">
        <v>45311</v>
      </c>
      <c r="C32" s="23" t="n">
        <v>35</v>
      </c>
      <c r="D32" s="19" t="n">
        <f aca="false">IF($A32="","",_xlfn.MINIFS($B:$B,$A:$A,$A32))</f>
        <v>45082</v>
      </c>
      <c r="E32" s="20" t="n">
        <f aca="false">IF($A32="","",IF(AND($B32=$D32,COUNTIFS($A$2:$A32,$A32,$B$2:$B32,$B32)=1),1,0))</f>
        <v>0</v>
      </c>
      <c r="F32" s="19" t="str">
        <f aca="false">IF($E32&lt;&gt;1,"",IF(COUNTIFS($A:$A,$A32,$B:$B,"&gt;"&amp;$D32)=0,"",_xlfn.MINIFS($B:$B,$A:$A,$A32,$B:$B,"&gt;"&amp;$D32)))</f>
        <v/>
      </c>
      <c r="G32" s="20" t="str">
        <f aca="false">IF($F32="","",$F32-$D32)</f>
        <v/>
      </c>
      <c r="H32" s="20" t="str">
        <f aca="false">IF($E32&lt;&gt;1,"",IF($F32="",0,IF($G32&lt;='Cohort Report'!$B$7,1,0)))</f>
        <v/>
      </c>
      <c r="I32" s="20" t="str">
        <f aca="false">IF($E32&lt;&gt;1,"",IF($F32="",0,IF($G32&lt;='Cohort Report'!$B$8,1,0)))</f>
        <v/>
      </c>
      <c r="J32" s="21" t="str">
        <f aca="false">IF($E32&lt;&gt;1,"",DATE(YEAR($D32),MONTH($D32),1))</f>
        <v/>
      </c>
      <c r="K32" s="20" t="str">
        <f aca="false">IF($E32&lt;&gt;1,"",IF($G32="","",IF(AND($D32&gt;='Cohort Report'!$B$5,$D32&lt;='Cohort Report'!$B$6),$G32,"")))</f>
        <v/>
      </c>
    </row>
    <row r="33" customFormat="false" ht="15" hidden="false" customHeight="false" outlineLevel="0" collapsed="false">
      <c r="A33" s="9" t="s">
        <v>82</v>
      </c>
      <c r="B33" s="22" t="n">
        <v>45211</v>
      </c>
      <c r="C33" s="23" t="n">
        <v>150</v>
      </c>
      <c r="D33" s="19" t="n">
        <f aca="false">IF($A33="","",_xlfn.MINIFS($B:$B,$A:$A,$A33))</f>
        <v>45211</v>
      </c>
      <c r="E33" s="20" t="n">
        <f aca="false">IF($A33="","",IF(AND($B33=$D33,COUNTIFS($A$2:$A33,$A33,$B$2:$B33,$B33)=1),1,0))</f>
        <v>1</v>
      </c>
      <c r="F33" s="19" t="n">
        <f aca="false">IF($E33&lt;&gt;1,"",IF(COUNTIFS($A:$A,$A33,$B:$B,"&gt;"&amp;$D33)=0,"",_xlfn.MINIFS($B:$B,$A:$A,$A33,$B:$B,"&gt;"&amp;$D33)))</f>
        <v>45282</v>
      </c>
      <c r="G33" s="20" t="n">
        <f aca="false">IF($F33="","",$F33-$D33)</f>
        <v>71</v>
      </c>
      <c r="H33" s="20" t="n">
        <f aca="false">IF($E33&lt;&gt;1,"",IF($F33="",0,IF($G33&lt;='Cohort Report'!$B$7,1,0)))</f>
        <v>1</v>
      </c>
      <c r="I33" s="20" t="n">
        <f aca="false">IF($E33&lt;&gt;1,"",IF($F33="",0,IF($G33&lt;='Cohort Report'!$B$8,1,0)))</f>
        <v>1</v>
      </c>
      <c r="J33" s="21" t="n">
        <f aca="false">IF($E33&lt;&gt;1,"",DATE(YEAR($D33),MONTH($D33),1))</f>
        <v>45200</v>
      </c>
      <c r="K33" s="20" t="str">
        <f aca="false">IF($E33&lt;&gt;1,"",IF($G33="","",IF(AND($D33&gt;='Cohort Report'!$B$5,$D33&lt;='Cohort Report'!$B$6),$G33,"")))</f>
        <v/>
      </c>
    </row>
    <row r="34" customFormat="false" ht="15" hidden="false" customHeight="false" outlineLevel="0" collapsed="false">
      <c r="A34" s="9" t="s">
        <v>64</v>
      </c>
      <c r="B34" s="22" t="n">
        <v>45455</v>
      </c>
      <c r="C34" s="23" t="n">
        <v>25</v>
      </c>
      <c r="D34" s="19" t="n">
        <f aca="false">IF($A34="","",_xlfn.MINIFS($B:$B,$A:$A,$A34))</f>
        <v>45134</v>
      </c>
      <c r="E34" s="20" t="n">
        <f aca="false">IF($A34="","",IF(AND($B34=$D34,COUNTIFS($A$2:$A34,$A34,$B$2:$B34,$B34)=1),1,0))</f>
        <v>0</v>
      </c>
      <c r="F34" s="19" t="str">
        <f aca="false">IF($E34&lt;&gt;1,"",IF(COUNTIFS($A:$A,$A34,$B:$B,"&gt;"&amp;$D34)=0,"",_xlfn.MINIFS($B:$B,$A:$A,$A34,$B:$B,"&gt;"&amp;$D34)))</f>
        <v/>
      </c>
      <c r="G34" s="20" t="str">
        <f aca="false">IF($F34="","",$F34-$D34)</f>
        <v/>
      </c>
      <c r="H34" s="20" t="str">
        <f aca="false">IF($E34&lt;&gt;1,"",IF($F34="",0,IF($G34&lt;='Cohort Report'!$B$7,1,0)))</f>
        <v/>
      </c>
      <c r="I34" s="20" t="str">
        <f aca="false">IF($E34&lt;&gt;1,"",IF($F34="",0,IF($G34&lt;='Cohort Report'!$B$8,1,0)))</f>
        <v/>
      </c>
      <c r="J34" s="21" t="str">
        <f aca="false">IF($E34&lt;&gt;1,"",DATE(YEAR($D34),MONTH($D34),1))</f>
        <v/>
      </c>
      <c r="K34" s="20" t="str">
        <f aca="false">IF($E34&lt;&gt;1,"",IF($G34="","",IF(AND($D34&gt;='Cohort Report'!$B$5,$D34&lt;='Cohort Report'!$B$6),$G34,"")))</f>
        <v/>
      </c>
    </row>
    <row r="35" customFormat="false" ht="15" hidden="false" customHeight="false" outlineLevel="0" collapsed="false">
      <c r="A35" s="9" t="s">
        <v>83</v>
      </c>
      <c r="B35" s="22" t="n">
        <v>45493</v>
      </c>
      <c r="C35" s="23" t="n">
        <v>100</v>
      </c>
      <c r="D35" s="19" t="n">
        <f aca="false">IF($A35="","",_xlfn.MINIFS($B:$B,$A:$A,$A35))</f>
        <v>45493</v>
      </c>
      <c r="E35" s="20" t="n">
        <f aca="false">IF($A35="","",IF(AND($B35=$D35,COUNTIFS($A$2:$A35,$A35,$B$2:$B35,$B35)=1),1,0))</f>
        <v>1</v>
      </c>
      <c r="F35" s="19" t="str">
        <f aca="false">IF($E35&lt;&gt;1,"",IF(COUNTIFS($A:$A,$A35,$B:$B,"&gt;"&amp;$D35)=0,"",_xlfn.MINIFS($B:$B,$A:$A,$A35,$B:$B,"&gt;"&amp;$D35)))</f>
        <v/>
      </c>
      <c r="G35" s="20" t="str">
        <f aca="false">IF($F35="","",$F35-$D35)</f>
        <v/>
      </c>
      <c r="H35" s="20" t="n">
        <f aca="false">IF($E35&lt;&gt;1,"",IF($F35="",0,IF($G35&lt;='Cohort Report'!$B$7,1,0)))</f>
        <v>0</v>
      </c>
      <c r="I35" s="20" t="n">
        <f aca="false">IF($E35&lt;&gt;1,"",IF($F35="",0,IF($G35&lt;='Cohort Report'!$B$8,1,0)))</f>
        <v>0</v>
      </c>
      <c r="J35" s="21" t="n">
        <f aca="false">IF($E35&lt;&gt;1,"",DATE(YEAR($D35),MONTH($D35),1))</f>
        <v>45474</v>
      </c>
      <c r="K35" s="20" t="str">
        <f aca="false">IF($E35&lt;&gt;1,"",IF($G35="","",IF(AND($D35&gt;='Cohort Report'!$B$5,$D35&lt;='Cohort Report'!$B$6),$G35,"")))</f>
        <v/>
      </c>
    </row>
    <row r="36" customFormat="false" ht="15" hidden="false" customHeight="false" outlineLevel="0" collapsed="false">
      <c r="A36" s="9" t="s">
        <v>63</v>
      </c>
      <c r="B36" s="22" t="n">
        <v>45280</v>
      </c>
      <c r="C36" s="23" t="n">
        <v>25</v>
      </c>
      <c r="D36" s="19" t="n">
        <f aca="false">IF($A36="","",_xlfn.MINIFS($B:$B,$A:$A,$A36))</f>
        <v>45082</v>
      </c>
      <c r="E36" s="20" t="n">
        <f aca="false">IF($A36="","",IF(AND($B36=$D36,COUNTIFS($A$2:$A36,$A36,$B$2:$B36,$B36)=1),1,0))</f>
        <v>0</v>
      </c>
      <c r="F36" s="19" t="str">
        <f aca="false">IF($E36&lt;&gt;1,"",IF(COUNTIFS($A:$A,$A36,$B:$B,"&gt;"&amp;$D36)=0,"",_xlfn.MINIFS($B:$B,$A:$A,$A36,$B:$B,"&gt;"&amp;$D36)))</f>
        <v/>
      </c>
      <c r="G36" s="20" t="str">
        <f aca="false">IF($F36="","",$F36-$D36)</f>
        <v/>
      </c>
      <c r="H36" s="20" t="str">
        <f aca="false">IF($E36&lt;&gt;1,"",IF($F36="",0,IF($G36&lt;='Cohort Report'!$B$7,1,0)))</f>
        <v/>
      </c>
      <c r="I36" s="20" t="str">
        <f aca="false">IF($E36&lt;&gt;1,"",IF($F36="",0,IF($G36&lt;='Cohort Report'!$B$8,1,0)))</f>
        <v/>
      </c>
      <c r="J36" s="21" t="str">
        <f aca="false">IF($E36&lt;&gt;1,"",DATE(YEAR($D36),MONTH($D36),1))</f>
        <v/>
      </c>
      <c r="K36" s="20" t="str">
        <f aca="false">IF($E36&lt;&gt;1,"",IF($G36="","",IF(AND($D36&gt;='Cohort Report'!$B$5,$D36&lt;='Cohort Report'!$B$6),$G36,"")))</f>
        <v/>
      </c>
    </row>
    <row r="37" customFormat="false" ht="15" hidden="false" customHeight="false" outlineLevel="0" collapsed="false">
      <c r="A37" s="9" t="s">
        <v>65</v>
      </c>
      <c r="B37" s="22" t="n">
        <v>45658</v>
      </c>
      <c r="C37" s="23" t="n">
        <v>75</v>
      </c>
      <c r="D37" s="19" t="n">
        <f aca="false">IF($A37="","",_xlfn.MINIFS($B:$B,$A:$A,$A37))</f>
        <v>45272</v>
      </c>
      <c r="E37" s="20" t="n">
        <f aca="false">IF($A37="","",IF(AND($B37=$D37,COUNTIFS($A$2:$A37,$A37,$B$2:$B37,$B37)=1),1,0))</f>
        <v>0</v>
      </c>
      <c r="F37" s="19" t="str">
        <f aca="false">IF($E37&lt;&gt;1,"",IF(COUNTIFS($A:$A,$A37,$B:$B,"&gt;"&amp;$D37)=0,"",_xlfn.MINIFS($B:$B,$A:$A,$A37,$B:$B,"&gt;"&amp;$D37)))</f>
        <v/>
      </c>
      <c r="G37" s="20" t="str">
        <f aca="false">IF($F37="","",$F37-$D37)</f>
        <v/>
      </c>
      <c r="H37" s="20" t="str">
        <f aca="false">IF($E37&lt;&gt;1,"",IF($F37="",0,IF($G37&lt;='Cohort Report'!$B$7,1,0)))</f>
        <v/>
      </c>
      <c r="I37" s="20" t="str">
        <f aca="false">IF($E37&lt;&gt;1,"",IF($F37="",0,IF($G37&lt;='Cohort Report'!$B$8,1,0)))</f>
        <v/>
      </c>
      <c r="J37" s="21" t="str">
        <f aca="false">IF($E37&lt;&gt;1,"",DATE(YEAR($D37),MONTH($D37),1))</f>
        <v/>
      </c>
      <c r="K37" s="20" t="str">
        <f aca="false">IF($E37&lt;&gt;1,"",IF($G37="","",IF(AND($D37&gt;='Cohort Report'!$B$5,$D37&lt;='Cohort Report'!$B$6),$G37,"")))</f>
        <v/>
      </c>
    </row>
    <row r="38" customFormat="false" ht="15" hidden="false" customHeight="false" outlineLevel="0" collapsed="false">
      <c r="A38" s="9" t="s">
        <v>71</v>
      </c>
      <c r="B38" s="22" t="n">
        <v>45787</v>
      </c>
      <c r="C38" s="23" t="n">
        <v>100</v>
      </c>
      <c r="D38" s="19" t="n">
        <f aca="false">IF($A38="","",_xlfn.MINIFS($B:$B,$A:$A,$A38))</f>
        <v>45034</v>
      </c>
      <c r="E38" s="20" t="n">
        <f aca="false">IF($A38="","",IF(AND($B38=$D38,COUNTIFS($A$2:$A38,$A38,$B$2:$B38,$B38)=1),1,0))</f>
        <v>0</v>
      </c>
      <c r="F38" s="19" t="str">
        <f aca="false">IF($E38&lt;&gt;1,"",IF(COUNTIFS($A:$A,$A38,$B:$B,"&gt;"&amp;$D38)=0,"",_xlfn.MINIFS($B:$B,$A:$A,$A38,$B:$B,"&gt;"&amp;$D38)))</f>
        <v/>
      </c>
      <c r="G38" s="20" t="str">
        <f aca="false">IF($F38="","",$F38-$D38)</f>
        <v/>
      </c>
      <c r="H38" s="20" t="str">
        <f aca="false">IF($E38&lt;&gt;1,"",IF($F38="",0,IF($G38&lt;='Cohort Report'!$B$7,1,0)))</f>
        <v/>
      </c>
      <c r="I38" s="20" t="str">
        <f aca="false">IF($E38&lt;&gt;1,"",IF($F38="",0,IF($G38&lt;='Cohort Report'!$B$8,1,0)))</f>
        <v/>
      </c>
      <c r="J38" s="21" t="str">
        <f aca="false">IF($E38&lt;&gt;1,"",DATE(YEAR($D38),MONTH($D38),1))</f>
        <v/>
      </c>
      <c r="K38" s="20" t="str">
        <f aca="false">IF($E38&lt;&gt;1,"",IF($G38="","",IF(AND($D38&gt;='Cohort Report'!$B$5,$D38&lt;='Cohort Report'!$B$6),$G38,"")))</f>
        <v/>
      </c>
    </row>
    <row r="39" customFormat="false" ht="15" hidden="false" customHeight="false" outlineLevel="0" collapsed="false">
      <c r="A39" s="9" t="s">
        <v>79</v>
      </c>
      <c r="B39" s="22" t="n">
        <v>45164</v>
      </c>
      <c r="C39" s="23" t="n">
        <v>50</v>
      </c>
      <c r="D39" s="19" t="n">
        <f aca="false">IF($A39="","",_xlfn.MINIFS($B:$B,$A:$A,$A39))</f>
        <v>45164</v>
      </c>
      <c r="E39" s="20" t="n">
        <f aca="false">IF($A39="","",IF(AND($B39=$D39,COUNTIFS($A$2:$A39,$A39,$B$2:$B39,$B39)=1),1,0))</f>
        <v>1</v>
      </c>
      <c r="F39" s="19" t="n">
        <f aca="false">IF($E39&lt;&gt;1,"",IF(COUNTIFS($A:$A,$A39,$B:$B,"&gt;"&amp;$D39)=0,"",_xlfn.MINIFS($B:$B,$A:$A,$A39,$B:$B,"&gt;"&amp;$D39)))</f>
        <v>45360</v>
      </c>
      <c r="G39" s="20" t="n">
        <f aca="false">IF($F39="","",$F39-$D39)</f>
        <v>196</v>
      </c>
      <c r="H39" s="20" t="n">
        <f aca="false">IF($E39&lt;&gt;1,"",IF($F39="",0,IF($G39&lt;='Cohort Report'!$B$7,1,0)))</f>
        <v>0</v>
      </c>
      <c r="I39" s="20" t="n">
        <f aca="false">IF($E39&lt;&gt;1,"",IF($F39="",0,IF($G39&lt;='Cohort Report'!$B$8,1,0)))</f>
        <v>1</v>
      </c>
      <c r="J39" s="21" t="n">
        <f aca="false">IF($E39&lt;&gt;1,"",DATE(YEAR($D39),MONTH($D39),1))</f>
        <v>45139</v>
      </c>
      <c r="K39" s="20" t="str">
        <f aca="false">IF($E39&lt;&gt;1,"",IF($G39="","",IF(AND($D39&gt;='Cohort Report'!$B$5,$D39&lt;='Cohort Report'!$B$6),$G39,"")))</f>
        <v/>
      </c>
    </row>
    <row r="40" customFormat="false" ht="15" hidden="false" customHeight="false" outlineLevel="0" collapsed="false">
      <c r="A40" s="9" t="s">
        <v>71</v>
      </c>
      <c r="B40" s="22" t="n">
        <v>45834</v>
      </c>
      <c r="C40" s="23" t="n">
        <v>25</v>
      </c>
      <c r="D40" s="19" t="n">
        <f aca="false">IF($A40="","",_xlfn.MINIFS($B:$B,$A:$A,$A40))</f>
        <v>45034</v>
      </c>
      <c r="E40" s="20" t="n">
        <f aca="false">IF($A40="","",IF(AND($B40=$D40,COUNTIFS($A$2:$A40,$A40,$B$2:$B40,$B40)=1),1,0))</f>
        <v>0</v>
      </c>
      <c r="F40" s="19" t="str">
        <f aca="false">IF($E40&lt;&gt;1,"",IF(COUNTIFS($A:$A,$A40,$B:$B,"&gt;"&amp;$D40)=0,"",_xlfn.MINIFS($B:$B,$A:$A,$A40,$B:$B,"&gt;"&amp;$D40)))</f>
        <v/>
      </c>
      <c r="G40" s="20" t="str">
        <f aca="false">IF($F40="","",$F40-$D40)</f>
        <v/>
      </c>
      <c r="H40" s="20" t="str">
        <f aca="false">IF($E40&lt;&gt;1,"",IF($F40="",0,IF($G40&lt;='Cohort Report'!$B$7,1,0)))</f>
        <v/>
      </c>
      <c r="I40" s="20" t="str">
        <f aca="false">IF($E40&lt;&gt;1,"",IF($F40="",0,IF($G40&lt;='Cohort Report'!$B$8,1,0)))</f>
        <v/>
      </c>
      <c r="J40" s="21" t="str">
        <f aca="false">IF($E40&lt;&gt;1,"",DATE(YEAR($D40),MONTH($D40),1))</f>
        <v/>
      </c>
      <c r="K40" s="20" t="str">
        <f aca="false">IF($E40&lt;&gt;1,"",IF($G40="","",IF(AND($D40&gt;='Cohort Report'!$B$5,$D40&lt;='Cohort Report'!$B$6),$G40,"")))</f>
        <v/>
      </c>
    </row>
    <row r="41" customFormat="false" ht="15" hidden="false" customHeight="false" outlineLevel="0" collapsed="false">
      <c r="A41" s="9" t="s">
        <v>84</v>
      </c>
      <c r="B41" s="22" t="n">
        <v>45456</v>
      </c>
      <c r="C41" s="23" t="n">
        <v>50</v>
      </c>
      <c r="D41" s="19" t="n">
        <f aca="false">IF($A41="","",_xlfn.MINIFS($B:$B,$A:$A,$A41))</f>
        <v>45345</v>
      </c>
      <c r="E41" s="20" t="n">
        <f aca="false">IF($A41="","",IF(AND($B41=$D41,COUNTIFS($A$2:$A41,$A41,$B$2:$B41,$B41)=1),1,0))</f>
        <v>0</v>
      </c>
      <c r="F41" s="19" t="str">
        <f aca="false">IF($E41&lt;&gt;1,"",IF(COUNTIFS($A:$A,$A41,$B:$B,"&gt;"&amp;$D41)=0,"",_xlfn.MINIFS($B:$B,$A:$A,$A41,$B:$B,"&gt;"&amp;$D41)))</f>
        <v/>
      </c>
      <c r="G41" s="20" t="str">
        <f aca="false">IF($F41="","",$F41-$D41)</f>
        <v/>
      </c>
      <c r="H41" s="20" t="str">
        <f aca="false">IF($E41&lt;&gt;1,"",IF($F41="",0,IF($G41&lt;='Cohort Report'!$B$7,1,0)))</f>
        <v/>
      </c>
      <c r="I41" s="20" t="str">
        <f aca="false">IF($E41&lt;&gt;1,"",IF($F41="",0,IF($G41&lt;='Cohort Report'!$B$8,1,0)))</f>
        <v/>
      </c>
      <c r="J41" s="21" t="str">
        <f aca="false">IF($E41&lt;&gt;1,"",DATE(YEAR($D41),MONTH($D41),1))</f>
        <v/>
      </c>
      <c r="K41" s="20" t="str">
        <f aca="false">IF($E41&lt;&gt;1,"",IF($G41="","",IF(AND($D41&gt;='Cohort Report'!$B$5,$D41&lt;='Cohort Report'!$B$6),$G41,"")))</f>
        <v/>
      </c>
    </row>
    <row r="42" customFormat="false" ht="15" hidden="false" customHeight="false" outlineLevel="0" collapsed="false">
      <c r="A42" s="9" t="s">
        <v>63</v>
      </c>
      <c r="B42" s="22" t="n">
        <v>45926</v>
      </c>
      <c r="C42" s="23" t="n">
        <v>25</v>
      </c>
      <c r="D42" s="19" t="n">
        <f aca="false">IF($A42="","",_xlfn.MINIFS($B:$B,$A:$A,$A42))</f>
        <v>45082</v>
      </c>
      <c r="E42" s="20" t="n">
        <f aca="false">IF($A42="","",IF(AND($B42=$D42,COUNTIFS($A$2:$A42,$A42,$B$2:$B42,$B42)=1),1,0))</f>
        <v>0</v>
      </c>
      <c r="F42" s="19" t="str">
        <f aca="false">IF($E42&lt;&gt;1,"",IF(COUNTIFS($A:$A,$A42,$B:$B,"&gt;"&amp;$D42)=0,"",_xlfn.MINIFS($B:$B,$A:$A,$A42,$B:$B,"&gt;"&amp;$D42)))</f>
        <v/>
      </c>
      <c r="G42" s="20" t="str">
        <f aca="false">IF($F42="","",$F42-$D42)</f>
        <v/>
      </c>
      <c r="H42" s="20" t="str">
        <f aca="false">IF($E42&lt;&gt;1,"",IF($F42="",0,IF($G42&lt;='Cohort Report'!$B$7,1,0)))</f>
        <v/>
      </c>
      <c r="I42" s="20" t="str">
        <f aca="false">IF($E42&lt;&gt;1,"",IF($F42="",0,IF($G42&lt;='Cohort Report'!$B$8,1,0)))</f>
        <v/>
      </c>
      <c r="J42" s="21" t="str">
        <f aca="false">IF($E42&lt;&gt;1,"",DATE(YEAR($D42),MONTH($D42),1))</f>
        <v/>
      </c>
      <c r="K42" s="20" t="str">
        <f aca="false">IF($E42&lt;&gt;1,"",IF($G42="","",IF(AND($D42&gt;='Cohort Report'!$B$5,$D42&lt;='Cohort Report'!$B$6),$G42,"")))</f>
        <v/>
      </c>
    </row>
    <row r="43" customFormat="false" ht="15" hidden="false" customHeight="false" outlineLevel="0" collapsed="false">
      <c r="A43" s="9" t="s">
        <v>66</v>
      </c>
      <c r="B43" s="22" t="n">
        <v>45265</v>
      </c>
      <c r="C43" s="23" t="n">
        <v>500</v>
      </c>
      <c r="D43" s="19" t="n">
        <f aca="false">IF($A43="","",_xlfn.MINIFS($B:$B,$A:$A,$A43))</f>
        <v>44964</v>
      </c>
      <c r="E43" s="20" t="n">
        <f aca="false">IF($A43="","",IF(AND($B43=$D43,COUNTIFS($A$2:$A43,$A43,$B$2:$B43,$B43)=1),1,0))</f>
        <v>0</v>
      </c>
      <c r="F43" s="19" t="str">
        <f aca="false">IF($E43&lt;&gt;1,"",IF(COUNTIFS($A:$A,$A43,$B:$B,"&gt;"&amp;$D43)=0,"",_xlfn.MINIFS($B:$B,$A:$A,$A43,$B:$B,"&gt;"&amp;$D43)))</f>
        <v/>
      </c>
      <c r="G43" s="20" t="str">
        <f aca="false">IF($F43="","",$F43-$D43)</f>
        <v/>
      </c>
      <c r="H43" s="20" t="str">
        <f aca="false">IF($E43&lt;&gt;1,"",IF($F43="",0,IF($G43&lt;='Cohort Report'!$B$7,1,0)))</f>
        <v/>
      </c>
      <c r="I43" s="20" t="str">
        <f aca="false">IF($E43&lt;&gt;1,"",IF($F43="",0,IF($G43&lt;='Cohort Report'!$B$8,1,0)))</f>
        <v/>
      </c>
      <c r="J43" s="21" t="str">
        <f aca="false">IF($E43&lt;&gt;1,"",DATE(YEAR($D43),MONTH($D43),1))</f>
        <v/>
      </c>
      <c r="K43" s="20" t="str">
        <f aca="false">IF($E43&lt;&gt;1,"",IF($G43="","",IF(AND($D43&gt;='Cohort Report'!$B$5,$D43&lt;='Cohort Report'!$B$6),$G43,"")))</f>
        <v/>
      </c>
    </row>
    <row r="44" customFormat="false" ht="15" hidden="false" customHeight="false" outlineLevel="0" collapsed="false">
      <c r="A44" s="9" t="s">
        <v>85</v>
      </c>
      <c r="B44" s="22" t="n">
        <v>45524</v>
      </c>
      <c r="C44" s="23" t="n">
        <v>25</v>
      </c>
      <c r="D44" s="19" t="n">
        <f aca="false">IF($A44="","",_xlfn.MINIFS($B:$B,$A:$A,$A44))</f>
        <v>45524</v>
      </c>
      <c r="E44" s="20" t="n">
        <f aca="false">IF($A44="","",IF(AND($B44=$D44,COUNTIFS($A$2:$A44,$A44,$B$2:$B44,$B44)=1),1,0))</f>
        <v>1</v>
      </c>
      <c r="F44" s="19" t="str">
        <f aca="false">IF($E44&lt;&gt;1,"",IF(COUNTIFS($A:$A,$A44,$B:$B,"&gt;"&amp;$D44)=0,"",_xlfn.MINIFS($B:$B,$A:$A,$A44,$B:$B,"&gt;"&amp;$D44)))</f>
        <v/>
      </c>
      <c r="G44" s="20" t="str">
        <f aca="false">IF($F44="","",$F44-$D44)</f>
        <v/>
      </c>
      <c r="H44" s="20" t="n">
        <f aca="false">IF($E44&lt;&gt;1,"",IF($F44="",0,IF($G44&lt;='Cohort Report'!$B$7,1,0)))</f>
        <v>0</v>
      </c>
      <c r="I44" s="20" t="n">
        <f aca="false">IF($E44&lt;&gt;1,"",IF($F44="",0,IF($G44&lt;='Cohort Report'!$B$8,1,0)))</f>
        <v>0</v>
      </c>
      <c r="J44" s="21" t="n">
        <f aca="false">IF($E44&lt;&gt;1,"",DATE(YEAR($D44),MONTH($D44),1))</f>
        <v>45505</v>
      </c>
      <c r="K44" s="20" t="str">
        <f aca="false">IF($E44&lt;&gt;1,"",IF($G44="","",IF(AND($D44&gt;='Cohort Report'!$B$5,$D44&lt;='Cohort Report'!$B$6),$G44,"")))</f>
        <v/>
      </c>
    </row>
    <row r="45" customFormat="false" ht="15" hidden="false" customHeight="false" outlineLevel="0" collapsed="false">
      <c r="A45" s="9" t="s">
        <v>86</v>
      </c>
      <c r="B45" s="22" t="n">
        <v>45725</v>
      </c>
      <c r="C45" s="23" t="n">
        <v>35</v>
      </c>
      <c r="D45" s="19" t="n">
        <f aca="false">IF($A45="","",_xlfn.MINIFS($B:$B,$A:$A,$A45))</f>
        <v>45266</v>
      </c>
      <c r="E45" s="20" t="n">
        <f aca="false">IF($A45="","",IF(AND($B45=$D45,COUNTIFS($A$2:$A45,$A45,$B$2:$B45,$B45)=1),1,0))</f>
        <v>0</v>
      </c>
      <c r="F45" s="19" t="str">
        <f aca="false">IF($E45&lt;&gt;1,"",IF(COUNTIFS($A:$A,$A45,$B:$B,"&gt;"&amp;$D45)=0,"",_xlfn.MINIFS($B:$B,$A:$A,$A45,$B:$B,"&gt;"&amp;$D45)))</f>
        <v/>
      </c>
      <c r="G45" s="20" t="str">
        <f aca="false">IF($F45="","",$F45-$D45)</f>
        <v/>
      </c>
      <c r="H45" s="20" t="str">
        <f aca="false">IF($E45&lt;&gt;1,"",IF($F45="",0,IF($G45&lt;='Cohort Report'!$B$7,1,0)))</f>
        <v/>
      </c>
      <c r="I45" s="20" t="str">
        <f aca="false">IF($E45&lt;&gt;1,"",IF($F45="",0,IF($G45&lt;='Cohort Report'!$B$8,1,0)))</f>
        <v/>
      </c>
      <c r="J45" s="21" t="str">
        <f aca="false">IF($E45&lt;&gt;1,"",DATE(YEAR($D45),MONTH($D45),1))</f>
        <v/>
      </c>
      <c r="K45" s="20" t="str">
        <f aca="false">IF($E45&lt;&gt;1,"",IF($G45="","",IF(AND($D45&gt;='Cohort Report'!$B$5,$D45&lt;='Cohort Report'!$B$6),$G45,"")))</f>
        <v/>
      </c>
    </row>
    <row r="46" customFormat="false" ht="15" hidden="false" customHeight="false" outlineLevel="0" collapsed="false">
      <c r="A46" s="9" t="s">
        <v>75</v>
      </c>
      <c r="B46" s="22" t="n">
        <v>45511</v>
      </c>
      <c r="C46" s="23" t="n">
        <v>35</v>
      </c>
      <c r="D46" s="19" t="n">
        <f aca="false">IF($A46="","",_xlfn.MINIFS($B:$B,$A:$A,$A46))</f>
        <v>45511</v>
      </c>
      <c r="E46" s="20" t="n">
        <f aca="false">IF($A46="","",IF(AND($B46=$D46,COUNTIFS($A$2:$A46,$A46,$B$2:$B46,$B46)=1),1,0))</f>
        <v>1</v>
      </c>
      <c r="F46" s="19" t="n">
        <f aca="false">IF($E46&lt;&gt;1,"",IF(COUNTIFS($A:$A,$A46,$B:$B,"&gt;"&amp;$D46)=0,"",_xlfn.MINIFS($B:$B,$A:$A,$A46,$B:$B,"&gt;"&amp;$D46)))</f>
        <v>45757</v>
      </c>
      <c r="G46" s="20" t="n">
        <f aca="false">IF($F46="","",$F46-$D46)</f>
        <v>246</v>
      </c>
      <c r="H46" s="20" t="n">
        <f aca="false">IF($E46&lt;&gt;1,"",IF($F46="",0,IF($G46&lt;='Cohort Report'!$B$7,1,0)))</f>
        <v>0</v>
      </c>
      <c r="I46" s="20" t="n">
        <f aca="false">IF($E46&lt;&gt;1,"",IF($F46="",0,IF($G46&lt;='Cohort Report'!$B$8,1,0)))</f>
        <v>1</v>
      </c>
      <c r="J46" s="21" t="n">
        <f aca="false">IF($E46&lt;&gt;1,"",DATE(YEAR($D46),MONTH($D46),1))</f>
        <v>45505</v>
      </c>
      <c r="K46" s="20" t="n">
        <f aca="false">IF($E46&lt;&gt;1,"",IF($G46="","",IF(AND($D46&gt;='Cohort Report'!$B$5,$D46&lt;='Cohort Report'!$B$6),$G46,"")))</f>
        <v>246</v>
      </c>
    </row>
    <row r="47" customFormat="false" ht="15" hidden="false" customHeight="false" outlineLevel="0" collapsed="false">
      <c r="A47" s="9" t="s">
        <v>87</v>
      </c>
      <c r="B47" s="22" t="n">
        <v>45575</v>
      </c>
      <c r="C47" s="23" t="n">
        <v>100</v>
      </c>
      <c r="D47" s="19" t="n">
        <f aca="false">IF($A47="","",_xlfn.MINIFS($B:$B,$A:$A,$A47))</f>
        <v>45575</v>
      </c>
      <c r="E47" s="20" t="n">
        <f aca="false">IF($A47="","",IF(AND($B47=$D47,COUNTIFS($A$2:$A47,$A47,$B$2:$B47,$B47)=1),1,0))</f>
        <v>1</v>
      </c>
      <c r="F47" s="19" t="str">
        <f aca="false">IF($E47&lt;&gt;1,"",IF(COUNTIFS($A:$A,$A47,$B:$B,"&gt;"&amp;$D47)=0,"",_xlfn.MINIFS($B:$B,$A:$A,$A47,$B:$B,"&gt;"&amp;$D47)))</f>
        <v/>
      </c>
      <c r="G47" s="20" t="str">
        <f aca="false">IF($F47="","",$F47-$D47)</f>
        <v/>
      </c>
      <c r="H47" s="20" t="n">
        <f aca="false">IF($E47&lt;&gt;1,"",IF($F47="",0,IF($G47&lt;='Cohort Report'!$B$7,1,0)))</f>
        <v>0</v>
      </c>
      <c r="I47" s="20" t="n">
        <f aca="false">IF($E47&lt;&gt;1,"",IF($F47="",0,IF($G47&lt;='Cohort Report'!$B$8,1,0)))</f>
        <v>0</v>
      </c>
      <c r="J47" s="21" t="n">
        <f aca="false">IF($E47&lt;&gt;1,"",DATE(YEAR($D47),MONTH($D47),1))</f>
        <v>45566</v>
      </c>
      <c r="K47" s="20" t="str">
        <f aca="false">IF($E47&lt;&gt;1,"",IF($G47="","",IF(AND($D47&gt;='Cohort Report'!$B$5,$D47&lt;='Cohort Report'!$B$6),$G47,"")))</f>
        <v/>
      </c>
    </row>
    <row r="48" customFormat="false" ht="15" hidden="false" customHeight="false" outlineLevel="0" collapsed="false">
      <c r="A48" s="9" t="s">
        <v>88</v>
      </c>
      <c r="B48" s="22" t="n">
        <v>45527</v>
      </c>
      <c r="C48" s="23" t="n">
        <v>150</v>
      </c>
      <c r="D48" s="19" t="n">
        <f aca="false">IF($A48="","",_xlfn.MINIFS($B:$B,$A:$A,$A48))</f>
        <v>45527</v>
      </c>
      <c r="E48" s="20" t="n">
        <f aca="false">IF($A48="","",IF(AND($B48=$D48,COUNTIFS($A$2:$A48,$A48,$B$2:$B48,$B48)=1),1,0))</f>
        <v>1</v>
      </c>
      <c r="F48" s="19" t="str">
        <f aca="false">IF($E48&lt;&gt;1,"",IF(COUNTIFS($A:$A,$A48,$B:$B,"&gt;"&amp;$D48)=0,"",_xlfn.MINIFS($B:$B,$A:$A,$A48,$B:$B,"&gt;"&amp;$D48)))</f>
        <v/>
      </c>
      <c r="G48" s="20" t="str">
        <f aca="false">IF($F48="","",$F48-$D48)</f>
        <v/>
      </c>
      <c r="H48" s="20" t="n">
        <f aca="false">IF($E48&lt;&gt;1,"",IF($F48="",0,IF($G48&lt;='Cohort Report'!$B$7,1,0)))</f>
        <v>0</v>
      </c>
      <c r="I48" s="20" t="n">
        <f aca="false">IF($E48&lt;&gt;1,"",IF($F48="",0,IF($G48&lt;='Cohort Report'!$B$8,1,0)))</f>
        <v>0</v>
      </c>
      <c r="J48" s="21" t="n">
        <f aca="false">IF($E48&lt;&gt;1,"",DATE(YEAR($D48),MONTH($D48),1))</f>
        <v>45505</v>
      </c>
      <c r="K48" s="20" t="str">
        <f aca="false">IF($E48&lt;&gt;1,"",IF($G48="","",IF(AND($D48&gt;='Cohort Report'!$B$5,$D48&lt;='Cohort Report'!$B$6),$G48,"")))</f>
        <v/>
      </c>
    </row>
    <row r="49" customFormat="false" ht="15" hidden="false" customHeight="false" outlineLevel="0" collapsed="false">
      <c r="A49" s="9" t="s">
        <v>89</v>
      </c>
      <c r="B49" s="22" t="n">
        <v>45487</v>
      </c>
      <c r="C49" s="23" t="n">
        <v>35</v>
      </c>
      <c r="D49" s="19" t="n">
        <f aca="false">IF($A49="","",_xlfn.MINIFS($B:$B,$A:$A,$A49))</f>
        <v>45487</v>
      </c>
      <c r="E49" s="20" t="n">
        <f aca="false">IF($A49="","",IF(AND($B49=$D49,COUNTIFS($A$2:$A49,$A49,$B$2:$B49,$B49)=1),1,0))</f>
        <v>1</v>
      </c>
      <c r="F49" s="19" t="str">
        <f aca="false">IF($E49&lt;&gt;1,"",IF(COUNTIFS($A:$A,$A49,$B:$B,"&gt;"&amp;$D49)=0,"",_xlfn.MINIFS($B:$B,$A:$A,$A49,$B:$B,"&gt;"&amp;$D49)))</f>
        <v/>
      </c>
      <c r="G49" s="20" t="str">
        <f aca="false">IF($F49="","",$F49-$D49)</f>
        <v/>
      </c>
      <c r="H49" s="20" t="n">
        <f aca="false">IF($E49&lt;&gt;1,"",IF($F49="",0,IF($G49&lt;='Cohort Report'!$B$7,1,0)))</f>
        <v>0</v>
      </c>
      <c r="I49" s="20" t="n">
        <f aca="false">IF($E49&lt;&gt;1,"",IF($F49="",0,IF($G49&lt;='Cohort Report'!$B$8,1,0)))</f>
        <v>0</v>
      </c>
      <c r="J49" s="21" t="n">
        <f aca="false">IF($E49&lt;&gt;1,"",DATE(YEAR($D49),MONTH($D49),1))</f>
        <v>45474</v>
      </c>
      <c r="K49" s="20" t="str">
        <f aca="false">IF($E49&lt;&gt;1,"",IF($G49="","",IF(AND($D49&gt;='Cohort Report'!$B$5,$D49&lt;='Cohort Report'!$B$6),$G49,"")))</f>
        <v/>
      </c>
    </row>
    <row r="50" customFormat="false" ht="15" hidden="false" customHeight="false" outlineLevel="0" collapsed="false">
      <c r="A50" s="9" t="s">
        <v>56</v>
      </c>
      <c r="B50" s="22" t="n">
        <v>44976</v>
      </c>
      <c r="C50" s="23" t="n">
        <v>75</v>
      </c>
      <c r="D50" s="19" t="n">
        <f aca="false">IF($A50="","",_xlfn.MINIFS($B:$B,$A:$A,$A50))</f>
        <v>44976</v>
      </c>
      <c r="E50" s="20" t="n">
        <f aca="false">IF($A50="","",IF(AND($B50=$D50,COUNTIFS($A$2:$A50,$A50,$B$2:$B50,$B50)=1),1,0))</f>
        <v>1</v>
      </c>
      <c r="F50" s="19" t="n">
        <f aca="false">IF($E50&lt;&gt;1,"",IF(COUNTIFS($A:$A,$A50,$B:$B,"&gt;"&amp;$D50)=0,"",_xlfn.MINIFS($B:$B,$A:$A,$A50,$B:$B,"&gt;"&amp;$D50)))</f>
        <v>45159</v>
      </c>
      <c r="G50" s="20" t="n">
        <f aca="false">IF($F50="","",$F50-$D50)</f>
        <v>183</v>
      </c>
      <c r="H50" s="20" t="n">
        <f aca="false">IF($E50&lt;&gt;1,"",IF($F50="",0,IF($G50&lt;='Cohort Report'!$B$7,1,0)))</f>
        <v>0</v>
      </c>
      <c r="I50" s="20" t="n">
        <f aca="false">IF($E50&lt;&gt;1,"",IF($F50="",0,IF($G50&lt;='Cohort Report'!$B$8,1,0)))</f>
        <v>1</v>
      </c>
      <c r="J50" s="21" t="n">
        <f aca="false">IF($E50&lt;&gt;1,"",DATE(YEAR($D50),MONTH($D50),1))</f>
        <v>44958</v>
      </c>
      <c r="K50" s="20" t="str">
        <f aca="false">IF($E50&lt;&gt;1,"",IF($G50="","",IF(AND($D50&gt;='Cohort Report'!$B$5,$D50&lt;='Cohort Report'!$B$6),$G50,"")))</f>
        <v/>
      </c>
    </row>
    <row r="51" customFormat="false" ht="15" hidden="false" customHeight="false" outlineLevel="0" collapsed="false">
      <c r="A51" s="9" t="s">
        <v>90</v>
      </c>
      <c r="B51" s="22" t="n">
        <v>45545</v>
      </c>
      <c r="C51" s="23" t="n">
        <v>75</v>
      </c>
      <c r="D51" s="19" t="n">
        <f aca="false">IF($A51="","",_xlfn.MINIFS($B:$B,$A:$A,$A51))</f>
        <v>45021</v>
      </c>
      <c r="E51" s="20" t="n">
        <f aca="false">IF($A51="","",IF(AND($B51=$D51,COUNTIFS($A$2:$A51,$A51,$B$2:$B51,$B51)=1),1,0))</f>
        <v>0</v>
      </c>
      <c r="F51" s="19" t="str">
        <f aca="false">IF($E51&lt;&gt;1,"",IF(COUNTIFS($A:$A,$A51,$B:$B,"&gt;"&amp;$D51)=0,"",_xlfn.MINIFS($B:$B,$A:$A,$A51,$B:$B,"&gt;"&amp;$D51)))</f>
        <v/>
      </c>
      <c r="G51" s="20" t="str">
        <f aca="false">IF($F51="","",$F51-$D51)</f>
        <v/>
      </c>
      <c r="H51" s="20" t="str">
        <f aca="false">IF($E51&lt;&gt;1,"",IF($F51="",0,IF($G51&lt;='Cohort Report'!$B$7,1,0)))</f>
        <v/>
      </c>
      <c r="I51" s="20" t="str">
        <f aca="false">IF($E51&lt;&gt;1,"",IF($F51="",0,IF($G51&lt;='Cohort Report'!$B$8,1,0)))</f>
        <v/>
      </c>
      <c r="J51" s="21" t="str">
        <f aca="false">IF($E51&lt;&gt;1,"",DATE(YEAR($D51),MONTH($D51),1))</f>
        <v/>
      </c>
      <c r="K51" s="20" t="str">
        <f aca="false">IF($E51&lt;&gt;1,"",IF($G51="","",IF(AND($D51&gt;='Cohort Report'!$B$5,$D51&lt;='Cohort Report'!$B$6),$G51,"")))</f>
        <v/>
      </c>
    </row>
    <row r="52" customFormat="false" ht="15" hidden="false" customHeight="false" outlineLevel="0" collapsed="false">
      <c r="A52" s="9" t="s">
        <v>64</v>
      </c>
      <c r="B52" s="22" t="n">
        <v>45207</v>
      </c>
      <c r="C52" s="23" t="n">
        <v>250</v>
      </c>
      <c r="D52" s="19" t="n">
        <f aca="false">IF($A52="","",_xlfn.MINIFS($B:$B,$A:$A,$A52))</f>
        <v>45134</v>
      </c>
      <c r="E52" s="20" t="n">
        <f aca="false">IF($A52="","",IF(AND($B52=$D52,COUNTIFS($A$2:$A52,$A52,$B$2:$B52,$B52)=1),1,0))</f>
        <v>0</v>
      </c>
      <c r="F52" s="19" t="str">
        <f aca="false">IF($E52&lt;&gt;1,"",IF(COUNTIFS($A:$A,$A52,$B:$B,"&gt;"&amp;$D52)=0,"",_xlfn.MINIFS($B:$B,$A:$A,$A52,$B:$B,"&gt;"&amp;$D52)))</f>
        <v/>
      </c>
      <c r="G52" s="20" t="str">
        <f aca="false">IF($F52="","",$F52-$D52)</f>
        <v/>
      </c>
      <c r="H52" s="20" t="str">
        <f aca="false">IF($E52&lt;&gt;1,"",IF($F52="",0,IF($G52&lt;='Cohort Report'!$B$7,1,0)))</f>
        <v/>
      </c>
      <c r="I52" s="20" t="str">
        <f aca="false">IF($E52&lt;&gt;1,"",IF($F52="",0,IF($G52&lt;='Cohort Report'!$B$8,1,0)))</f>
        <v/>
      </c>
      <c r="J52" s="21" t="str">
        <f aca="false">IF($E52&lt;&gt;1,"",DATE(YEAR($D52),MONTH($D52),1))</f>
        <v/>
      </c>
      <c r="K52" s="20" t="str">
        <f aca="false">IF($E52&lt;&gt;1,"",IF($G52="","",IF(AND($D52&gt;='Cohort Report'!$B$5,$D52&lt;='Cohort Report'!$B$6),$G52,"")))</f>
        <v/>
      </c>
    </row>
    <row r="53" customFormat="false" ht="15" hidden="false" customHeight="false" outlineLevel="0" collapsed="false">
      <c r="A53" s="9" t="s">
        <v>84</v>
      </c>
      <c r="B53" s="22" t="n">
        <v>45519</v>
      </c>
      <c r="C53" s="23" t="n">
        <v>100</v>
      </c>
      <c r="D53" s="19" t="n">
        <f aca="false">IF($A53="","",_xlfn.MINIFS($B:$B,$A:$A,$A53))</f>
        <v>45345</v>
      </c>
      <c r="E53" s="20" t="n">
        <f aca="false">IF($A53="","",IF(AND($B53=$D53,COUNTIFS($A$2:$A53,$A53,$B$2:$B53,$B53)=1),1,0))</f>
        <v>0</v>
      </c>
      <c r="F53" s="19" t="str">
        <f aca="false">IF($E53&lt;&gt;1,"",IF(COUNTIFS($A:$A,$A53,$B:$B,"&gt;"&amp;$D53)=0,"",_xlfn.MINIFS($B:$B,$A:$A,$A53,$B:$B,"&gt;"&amp;$D53)))</f>
        <v/>
      </c>
      <c r="G53" s="20" t="str">
        <f aca="false">IF($F53="","",$F53-$D53)</f>
        <v/>
      </c>
      <c r="H53" s="20" t="str">
        <f aca="false">IF($E53&lt;&gt;1,"",IF($F53="",0,IF($G53&lt;='Cohort Report'!$B$7,1,0)))</f>
        <v/>
      </c>
      <c r="I53" s="20" t="str">
        <f aca="false">IF($E53&lt;&gt;1,"",IF($F53="",0,IF($G53&lt;='Cohort Report'!$B$8,1,0)))</f>
        <v/>
      </c>
      <c r="J53" s="21" t="str">
        <f aca="false">IF($E53&lt;&gt;1,"",DATE(YEAR($D53),MONTH($D53),1))</f>
        <v/>
      </c>
      <c r="K53" s="20" t="str">
        <f aca="false">IF($E53&lt;&gt;1,"",IF($G53="","",IF(AND($D53&gt;='Cohort Report'!$B$5,$D53&lt;='Cohort Report'!$B$6),$G53,"")))</f>
        <v/>
      </c>
    </row>
    <row r="54" customFormat="false" ht="15" hidden="false" customHeight="false" outlineLevel="0" collapsed="false">
      <c r="A54" s="9" t="s">
        <v>81</v>
      </c>
      <c r="B54" s="22" t="n">
        <v>45339</v>
      </c>
      <c r="C54" s="23" t="n">
        <v>250</v>
      </c>
      <c r="D54" s="19" t="n">
        <f aca="false">IF($A54="","",_xlfn.MINIFS($B:$B,$A:$A,$A54))</f>
        <v>45339</v>
      </c>
      <c r="E54" s="20" t="n">
        <f aca="false">IF($A54="","",IF(AND($B54=$D54,COUNTIFS($A$2:$A54,$A54,$B$2:$B54,$B54)=1),1,0))</f>
        <v>1</v>
      </c>
      <c r="F54" s="19" t="n">
        <f aca="false">IF($E54&lt;&gt;1,"",IF(COUNTIFS($A:$A,$A54,$B:$B,"&gt;"&amp;$D54)=0,"",_xlfn.MINIFS($B:$B,$A:$A,$A54,$B:$B,"&gt;"&amp;$D54)))</f>
        <v>45409</v>
      </c>
      <c r="G54" s="20" t="n">
        <f aca="false">IF($F54="","",$F54-$D54)</f>
        <v>70</v>
      </c>
      <c r="H54" s="20" t="n">
        <f aca="false">IF($E54&lt;&gt;1,"",IF($F54="",0,IF($G54&lt;='Cohort Report'!$B$7,1,0)))</f>
        <v>1</v>
      </c>
      <c r="I54" s="20" t="n">
        <f aca="false">IF($E54&lt;&gt;1,"",IF($F54="",0,IF($G54&lt;='Cohort Report'!$B$8,1,0)))</f>
        <v>1</v>
      </c>
      <c r="J54" s="21" t="n">
        <f aca="false">IF($E54&lt;&gt;1,"",DATE(YEAR($D54),MONTH($D54),1))</f>
        <v>45323</v>
      </c>
      <c r="K54" s="20" t="n">
        <f aca="false">IF($E54&lt;&gt;1,"",IF($G54="","",IF(AND($D54&gt;='Cohort Report'!$B$5,$D54&lt;='Cohort Report'!$B$6),$G54,"")))</f>
        <v>70</v>
      </c>
    </row>
    <row r="55" customFormat="false" ht="15" hidden="false" customHeight="false" outlineLevel="0" collapsed="false">
      <c r="A55" s="9" t="s">
        <v>91</v>
      </c>
      <c r="B55" s="22" t="n">
        <v>45593</v>
      </c>
      <c r="C55" s="23" t="n">
        <v>35</v>
      </c>
      <c r="D55" s="19" t="n">
        <f aca="false">IF($A55="","",_xlfn.MINIFS($B:$B,$A:$A,$A55))</f>
        <v>45593</v>
      </c>
      <c r="E55" s="20" t="n">
        <f aca="false">IF($A55="","",IF(AND($B55=$D55,COUNTIFS($A$2:$A55,$A55,$B$2:$B55,$B55)=1),1,0))</f>
        <v>1</v>
      </c>
      <c r="F55" s="19" t="str">
        <f aca="false">IF($E55&lt;&gt;1,"",IF(COUNTIFS($A:$A,$A55,$B:$B,"&gt;"&amp;$D55)=0,"",_xlfn.MINIFS($B:$B,$A:$A,$A55,$B:$B,"&gt;"&amp;$D55)))</f>
        <v/>
      </c>
      <c r="G55" s="20" t="str">
        <f aca="false">IF($F55="","",$F55-$D55)</f>
        <v/>
      </c>
      <c r="H55" s="20" t="n">
        <f aca="false">IF($E55&lt;&gt;1,"",IF($F55="",0,IF($G55&lt;='Cohort Report'!$B$7,1,0)))</f>
        <v>0</v>
      </c>
      <c r="I55" s="20" t="n">
        <f aca="false">IF($E55&lt;&gt;1,"",IF($F55="",0,IF($G55&lt;='Cohort Report'!$B$8,1,0)))</f>
        <v>0</v>
      </c>
      <c r="J55" s="21" t="n">
        <f aca="false">IF($E55&lt;&gt;1,"",DATE(YEAR($D55),MONTH($D55),1))</f>
        <v>45566</v>
      </c>
      <c r="K55" s="20" t="str">
        <f aca="false">IF($E55&lt;&gt;1,"",IF($G55="","",IF(AND($D55&gt;='Cohort Report'!$B$5,$D55&lt;='Cohort Report'!$B$6),$G55,"")))</f>
        <v/>
      </c>
    </row>
    <row r="56" customFormat="false" ht="15" hidden="false" customHeight="false" outlineLevel="0" collapsed="false">
      <c r="A56" s="9" t="s">
        <v>92</v>
      </c>
      <c r="B56" s="22" t="n">
        <v>45422</v>
      </c>
      <c r="C56" s="23" t="n">
        <v>100</v>
      </c>
      <c r="D56" s="19" t="n">
        <f aca="false">IF($A56="","",_xlfn.MINIFS($B:$B,$A:$A,$A56))</f>
        <v>45422</v>
      </c>
      <c r="E56" s="20" t="n">
        <f aca="false">IF($A56="","",IF(AND($B56=$D56,COUNTIFS($A$2:$A56,$A56,$B$2:$B56,$B56)=1),1,0))</f>
        <v>1</v>
      </c>
      <c r="F56" s="19" t="n">
        <f aca="false">IF($E56&lt;&gt;1,"",IF(COUNTIFS($A:$A,$A56,$B:$B,"&gt;"&amp;$D56)=0,"",_xlfn.MINIFS($B:$B,$A:$A,$A56,$B:$B,"&gt;"&amp;$D56)))</f>
        <v>45556</v>
      </c>
      <c r="G56" s="20" t="n">
        <f aca="false">IF($F56="","",$F56-$D56)</f>
        <v>134</v>
      </c>
      <c r="H56" s="20" t="n">
        <f aca="false">IF($E56&lt;&gt;1,"",IF($F56="",0,IF($G56&lt;='Cohort Report'!$B$7,1,0)))</f>
        <v>0</v>
      </c>
      <c r="I56" s="20" t="n">
        <f aca="false">IF($E56&lt;&gt;1,"",IF($F56="",0,IF($G56&lt;='Cohort Report'!$B$8,1,0)))</f>
        <v>1</v>
      </c>
      <c r="J56" s="21" t="n">
        <f aca="false">IF($E56&lt;&gt;1,"",DATE(YEAR($D56),MONTH($D56),1))</f>
        <v>45413</v>
      </c>
      <c r="K56" s="20" t="n">
        <f aca="false">IF($E56&lt;&gt;1,"",IF($G56="","",IF(AND($D56&gt;='Cohort Report'!$B$5,$D56&lt;='Cohort Report'!$B$6),$G56,"")))</f>
        <v>134</v>
      </c>
    </row>
    <row r="57" customFormat="false" ht="15" hidden="false" customHeight="false" outlineLevel="0" collapsed="false">
      <c r="A57" s="9" t="s">
        <v>68</v>
      </c>
      <c r="B57" s="22" t="n">
        <v>45214</v>
      </c>
      <c r="C57" s="23" t="n">
        <v>500</v>
      </c>
      <c r="D57" s="19" t="n">
        <f aca="false">IF($A57="","",_xlfn.MINIFS($B:$B,$A:$A,$A57))</f>
        <v>45101</v>
      </c>
      <c r="E57" s="20" t="n">
        <f aca="false">IF($A57="","",IF(AND($B57=$D57,COUNTIFS($A$2:$A57,$A57,$B$2:$B57,$B57)=1),1,0))</f>
        <v>0</v>
      </c>
      <c r="F57" s="19" t="str">
        <f aca="false">IF($E57&lt;&gt;1,"",IF(COUNTIFS($A:$A,$A57,$B:$B,"&gt;"&amp;$D57)=0,"",_xlfn.MINIFS($B:$B,$A:$A,$A57,$B:$B,"&gt;"&amp;$D57)))</f>
        <v/>
      </c>
      <c r="G57" s="20" t="str">
        <f aca="false">IF($F57="","",$F57-$D57)</f>
        <v/>
      </c>
      <c r="H57" s="20" t="str">
        <f aca="false">IF($E57&lt;&gt;1,"",IF($F57="",0,IF($G57&lt;='Cohort Report'!$B$7,1,0)))</f>
        <v/>
      </c>
      <c r="I57" s="20" t="str">
        <f aca="false">IF($E57&lt;&gt;1,"",IF($F57="",0,IF($G57&lt;='Cohort Report'!$B$8,1,0)))</f>
        <v/>
      </c>
      <c r="J57" s="21" t="str">
        <f aca="false">IF($E57&lt;&gt;1,"",DATE(YEAR($D57),MONTH($D57),1))</f>
        <v/>
      </c>
      <c r="K57" s="20" t="str">
        <f aca="false">IF($E57&lt;&gt;1,"",IF($G57="","",IF(AND($D57&gt;='Cohort Report'!$B$5,$D57&lt;='Cohort Report'!$B$6),$G57,"")))</f>
        <v/>
      </c>
    </row>
    <row r="58" customFormat="false" ht="15" hidden="false" customHeight="false" outlineLevel="0" collapsed="false">
      <c r="A58" s="9" t="s">
        <v>93</v>
      </c>
      <c r="B58" s="22" t="n">
        <v>45526</v>
      </c>
      <c r="C58" s="23" t="n">
        <v>150</v>
      </c>
      <c r="D58" s="19" t="n">
        <f aca="false">IF($A58="","",_xlfn.MINIFS($B:$B,$A:$A,$A58))</f>
        <v>45526</v>
      </c>
      <c r="E58" s="20" t="n">
        <f aca="false">IF($A58="","",IF(AND($B58=$D58,COUNTIFS($A$2:$A58,$A58,$B$2:$B58,$B58)=1),1,0))</f>
        <v>1</v>
      </c>
      <c r="F58" s="19" t="str">
        <f aca="false">IF($E58&lt;&gt;1,"",IF(COUNTIFS($A:$A,$A58,$B:$B,"&gt;"&amp;$D58)=0,"",_xlfn.MINIFS($B:$B,$A:$A,$A58,$B:$B,"&gt;"&amp;$D58)))</f>
        <v/>
      </c>
      <c r="G58" s="20" t="str">
        <f aca="false">IF($F58="","",$F58-$D58)</f>
        <v/>
      </c>
      <c r="H58" s="20" t="n">
        <f aca="false">IF($E58&lt;&gt;1,"",IF($F58="",0,IF($G58&lt;='Cohort Report'!$B$7,1,0)))</f>
        <v>0</v>
      </c>
      <c r="I58" s="20" t="n">
        <f aca="false">IF($E58&lt;&gt;1,"",IF($F58="",0,IF($G58&lt;='Cohort Report'!$B$8,1,0)))</f>
        <v>0</v>
      </c>
      <c r="J58" s="21" t="n">
        <f aca="false">IF($E58&lt;&gt;1,"",DATE(YEAR($D58),MONTH($D58),1))</f>
        <v>45505</v>
      </c>
      <c r="K58" s="20" t="str">
        <f aca="false">IF($E58&lt;&gt;1,"",IF($G58="","",IF(AND($D58&gt;='Cohort Report'!$B$5,$D58&lt;='Cohort Report'!$B$6),$G58,"")))</f>
        <v/>
      </c>
    </row>
    <row r="59" customFormat="false" ht="15" hidden="false" customHeight="false" outlineLevel="0" collapsed="false">
      <c r="A59" s="9" t="s">
        <v>94</v>
      </c>
      <c r="B59" s="22" t="n">
        <v>45017</v>
      </c>
      <c r="C59" s="23" t="n">
        <v>75</v>
      </c>
      <c r="D59" s="19" t="n">
        <f aca="false">IF($A59="","",_xlfn.MINIFS($B:$B,$A:$A,$A59))</f>
        <v>45017</v>
      </c>
      <c r="E59" s="20" t="n">
        <f aca="false">IF($A59="","",IF(AND($B59=$D59,COUNTIFS($A$2:$A59,$A59,$B$2:$B59,$B59)=1),1,0))</f>
        <v>1</v>
      </c>
      <c r="F59" s="19" t="n">
        <f aca="false">IF($E59&lt;&gt;1,"",IF(COUNTIFS($A:$A,$A59,$B:$B,"&gt;"&amp;$D59)=0,"",_xlfn.MINIFS($B:$B,$A:$A,$A59,$B:$B,"&gt;"&amp;$D59)))</f>
        <v>45111</v>
      </c>
      <c r="G59" s="20" t="n">
        <f aca="false">IF($F59="","",$F59-$D59)</f>
        <v>94</v>
      </c>
      <c r="H59" s="20" t="n">
        <f aca="false">IF($E59&lt;&gt;1,"",IF($F59="",0,IF($G59&lt;='Cohort Report'!$B$7,1,0)))</f>
        <v>0</v>
      </c>
      <c r="I59" s="20" t="n">
        <f aca="false">IF($E59&lt;&gt;1,"",IF($F59="",0,IF($G59&lt;='Cohort Report'!$B$8,1,0)))</f>
        <v>1</v>
      </c>
      <c r="J59" s="21" t="n">
        <f aca="false">IF($E59&lt;&gt;1,"",DATE(YEAR($D59),MONTH($D59),1))</f>
        <v>45017</v>
      </c>
      <c r="K59" s="20" t="str">
        <f aca="false">IF($E59&lt;&gt;1,"",IF($G59="","",IF(AND($D59&gt;='Cohort Report'!$B$5,$D59&lt;='Cohort Report'!$B$6),$G59,"")))</f>
        <v/>
      </c>
    </row>
    <row r="60" customFormat="false" ht="15" hidden="false" customHeight="false" outlineLevel="0" collapsed="false">
      <c r="A60" s="9" t="s">
        <v>95</v>
      </c>
      <c r="B60" s="22" t="n">
        <v>45468</v>
      </c>
      <c r="C60" s="23" t="n">
        <v>50</v>
      </c>
      <c r="D60" s="19" t="n">
        <f aca="false">IF($A60="","",_xlfn.MINIFS($B:$B,$A:$A,$A60))</f>
        <v>45395</v>
      </c>
      <c r="E60" s="20" t="n">
        <f aca="false">IF($A60="","",IF(AND($B60=$D60,COUNTIFS($A$2:$A60,$A60,$B$2:$B60,$B60)=1),1,0))</f>
        <v>0</v>
      </c>
      <c r="F60" s="19" t="str">
        <f aca="false">IF($E60&lt;&gt;1,"",IF(COUNTIFS($A:$A,$A60,$B:$B,"&gt;"&amp;$D60)=0,"",_xlfn.MINIFS($B:$B,$A:$A,$A60,$B:$B,"&gt;"&amp;$D60)))</f>
        <v/>
      </c>
      <c r="G60" s="20" t="str">
        <f aca="false">IF($F60="","",$F60-$D60)</f>
        <v/>
      </c>
      <c r="H60" s="20" t="str">
        <f aca="false">IF($E60&lt;&gt;1,"",IF($F60="",0,IF($G60&lt;='Cohort Report'!$B$7,1,0)))</f>
        <v/>
      </c>
      <c r="I60" s="20" t="str">
        <f aca="false">IF($E60&lt;&gt;1,"",IF($F60="",0,IF($G60&lt;='Cohort Report'!$B$8,1,0)))</f>
        <v/>
      </c>
      <c r="J60" s="21" t="str">
        <f aca="false">IF($E60&lt;&gt;1,"",DATE(YEAR($D60),MONTH($D60),1))</f>
        <v/>
      </c>
      <c r="K60" s="20" t="str">
        <f aca="false">IF($E60&lt;&gt;1,"",IF($G60="","",IF(AND($D60&gt;='Cohort Report'!$B$5,$D60&lt;='Cohort Report'!$B$6),$G60,"")))</f>
        <v/>
      </c>
    </row>
    <row r="61" customFormat="false" ht="15" hidden="false" customHeight="false" outlineLevel="0" collapsed="false">
      <c r="A61" s="9" t="s">
        <v>90</v>
      </c>
      <c r="B61" s="22" t="n">
        <v>45248</v>
      </c>
      <c r="C61" s="23" t="n">
        <v>150</v>
      </c>
      <c r="D61" s="19" t="n">
        <f aca="false">IF($A61="","",_xlfn.MINIFS($B:$B,$A:$A,$A61))</f>
        <v>45021</v>
      </c>
      <c r="E61" s="20" t="n">
        <f aca="false">IF($A61="","",IF(AND($B61=$D61,COUNTIFS($A$2:$A61,$A61,$B$2:$B61,$B61)=1),1,0))</f>
        <v>0</v>
      </c>
      <c r="F61" s="19" t="str">
        <f aca="false">IF($E61&lt;&gt;1,"",IF(COUNTIFS($A:$A,$A61,$B:$B,"&gt;"&amp;$D61)=0,"",_xlfn.MINIFS($B:$B,$A:$A,$A61,$B:$B,"&gt;"&amp;$D61)))</f>
        <v/>
      </c>
      <c r="G61" s="20" t="str">
        <f aca="false">IF($F61="","",$F61-$D61)</f>
        <v/>
      </c>
      <c r="H61" s="20" t="str">
        <f aca="false">IF($E61&lt;&gt;1,"",IF($F61="",0,IF($G61&lt;='Cohort Report'!$B$7,1,0)))</f>
        <v/>
      </c>
      <c r="I61" s="20" t="str">
        <f aca="false">IF($E61&lt;&gt;1,"",IF($F61="",0,IF($G61&lt;='Cohort Report'!$B$8,1,0)))</f>
        <v/>
      </c>
      <c r="J61" s="21" t="str">
        <f aca="false">IF($E61&lt;&gt;1,"",DATE(YEAR($D61),MONTH($D61),1))</f>
        <v/>
      </c>
      <c r="K61" s="20" t="str">
        <f aca="false">IF($E61&lt;&gt;1,"",IF($G61="","",IF(AND($D61&gt;='Cohort Report'!$B$5,$D61&lt;='Cohort Report'!$B$6),$G61,"")))</f>
        <v/>
      </c>
    </row>
    <row r="62" customFormat="false" ht="15" hidden="false" customHeight="false" outlineLevel="0" collapsed="false">
      <c r="A62" s="9" t="s">
        <v>68</v>
      </c>
      <c r="B62" s="22" t="n">
        <v>45750</v>
      </c>
      <c r="C62" s="23" t="n">
        <v>25</v>
      </c>
      <c r="D62" s="19" t="n">
        <f aca="false">IF($A62="","",_xlfn.MINIFS($B:$B,$A:$A,$A62))</f>
        <v>45101</v>
      </c>
      <c r="E62" s="20" t="n">
        <f aca="false">IF($A62="","",IF(AND($B62=$D62,COUNTIFS($A$2:$A62,$A62,$B$2:$B62,$B62)=1),1,0))</f>
        <v>0</v>
      </c>
      <c r="F62" s="19" t="str">
        <f aca="false">IF($E62&lt;&gt;1,"",IF(COUNTIFS($A:$A,$A62,$B:$B,"&gt;"&amp;$D62)=0,"",_xlfn.MINIFS($B:$B,$A:$A,$A62,$B:$B,"&gt;"&amp;$D62)))</f>
        <v/>
      </c>
      <c r="G62" s="20" t="str">
        <f aca="false">IF($F62="","",$F62-$D62)</f>
        <v/>
      </c>
      <c r="H62" s="20" t="str">
        <f aca="false">IF($E62&lt;&gt;1,"",IF($F62="",0,IF($G62&lt;='Cohort Report'!$B$7,1,0)))</f>
        <v/>
      </c>
      <c r="I62" s="20" t="str">
        <f aca="false">IF($E62&lt;&gt;1,"",IF($F62="",0,IF($G62&lt;='Cohort Report'!$B$8,1,0)))</f>
        <v/>
      </c>
      <c r="J62" s="21" t="str">
        <f aca="false">IF($E62&lt;&gt;1,"",DATE(YEAR($D62),MONTH($D62),1))</f>
        <v/>
      </c>
      <c r="K62" s="20" t="str">
        <f aca="false">IF($E62&lt;&gt;1,"",IF($G62="","",IF(AND($D62&gt;='Cohort Report'!$B$5,$D62&lt;='Cohort Report'!$B$6),$G62,"")))</f>
        <v/>
      </c>
    </row>
    <row r="63" customFormat="false" ht="15" hidden="false" customHeight="false" outlineLevel="0" collapsed="false">
      <c r="A63" s="9" t="s">
        <v>96</v>
      </c>
      <c r="B63" s="22" t="n">
        <v>45835</v>
      </c>
      <c r="C63" s="23" t="n">
        <v>100</v>
      </c>
      <c r="D63" s="19" t="n">
        <f aca="false">IF($A63="","",_xlfn.MINIFS($B:$B,$A:$A,$A63))</f>
        <v>45553</v>
      </c>
      <c r="E63" s="20" t="n">
        <f aca="false">IF($A63="","",IF(AND($B63=$D63,COUNTIFS($A$2:$A63,$A63,$B$2:$B63,$B63)=1),1,0))</f>
        <v>0</v>
      </c>
      <c r="F63" s="19" t="str">
        <f aca="false">IF($E63&lt;&gt;1,"",IF(COUNTIFS($A:$A,$A63,$B:$B,"&gt;"&amp;$D63)=0,"",_xlfn.MINIFS($B:$B,$A:$A,$A63,$B:$B,"&gt;"&amp;$D63)))</f>
        <v/>
      </c>
      <c r="G63" s="20" t="str">
        <f aca="false">IF($F63="","",$F63-$D63)</f>
        <v/>
      </c>
      <c r="H63" s="20" t="str">
        <f aca="false">IF($E63&lt;&gt;1,"",IF($F63="",0,IF($G63&lt;='Cohort Report'!$B$7,1,0)))</f>
        <v/>
      </c>
      <c r="I63" s="20" t="str">
        <f aca="false">IF($E63&lt;&gt;1,"",IF($F63="",0,IF($G63&lt;='Cohort Report'!$B$8,1,0)))</f>
        <v/>
      </c>
      <c r="J63" s="21" t="str">
        <f aca="false">IF($E63&lt;&gt;1,"",DATE(YEAR($D63),MONTH($D63),1))</f>
        <v/>
      </c>
      <c r="K63" s="20" t="str">
        <f aca="false">IF($E63&lt;&gt;1,"",IF($G63="","",IF(AND($D63&gt;='Cohort Report'!$B$5,$D63&lt;='Cohort Report'!$B$6),$G63,"")))</f>
        <v/>
      </c>
    </row>
    <row r="64" customFormat="false" ht="15" hidden="false" customHeight="false" outlineLevel="0" collapsed="false">
      <c r="A64" s="9" t="s">
        <v>97</v>
      </c>
      <c r="B64" s="22" t="n">
        <v>45882</v>
      </c>
      <c r="C64" s="23" t="n">
        <v>75</v>
      </c>
      <c r="D64" s="19" t="n">
        <f aca="false">IF($A64="","",_xlfn.MINIFS($B:$B,$A:$A,$A64))</f>
        <v>45264</v>
      </c>
      <c r="E64" s="20" t="n">
        <f aca="false">IF($A64="","",IF(AND($B64=$D64,COUNTIFS($A$2:$A64,$A64,$B$2:$B64,$B64)=1),1,0))</f>
        <v>0</v>
      </c>
      <c r="F64" s="19" t="str">
        <f aca="false">IF($E64&lt;&gt;1,"",IF(COUNTIFS($A:$A,$A64,$B:$B,"&gt;"&amp;$D64)=0,"",_xlfn.MINIFS($B:$B,$A:$A,$A64,$B:$B,"&gt;"&amp;$D64)))</f>
        <v/>
      </c>
      <c r="G64" s="20" t="str">
        <f aca="false">IF($F64="","",$F64-$D64)</f>
        <v/>
      </c>
      <c r="H64" s="20" t="str">
        <f aca="false">IF($E64&lt;&gt;1,"",IF($F64="",0,IF($G64&lt;='Cohort Report'!$B$7,1,0)))</f>
        <v/>
      </c>
      <c r="I64" s="20" t="str">
        <f aca="false">IF($E64&lt;&gt;1,"",IF($F64="",0,IF($G64&lt;='Cohort Report'!$B$8,1,0)))</f>
        <v/>
      </c>
      <c r="J64" s="21" t="str">
        <f aca="false">IF($E64&lt;&gt;1,"",DATE(YEAR($D64),MONTH($D64),1))</f>
        <v/>
      </c>
      <c r="K64" s="20" t="str">
        <f aca="false">IF($E64&lt;&gt;1,"",IF($G64="","",IF(AND($D64&gt;='Cohort Report'!$B$5,$D64&lt;='Cohort Report'!$B$6),$G64,"")))</f>
        <v/>
      </c>
    </row>
    <row r="65" customFormat="false" ht="15" hidden="false" customHeight="false" outlineLevel="0" collapsed="false">
      <c r="A65" s="9" t="s">
        <v>98</v>
      </c>
      <c r="B65" s="22" t="n">
        <v>45694</v>
      </c>
      <c r="C65" s="23" t="n">
        <v>50</v>
      </c>
      <c r="D65" s="19" t="n">
        <f aca="false">IF($A65="","",_xlfn.MINIFS($B:$B,$A:$A,$A65))</f>
        <v>45549</v>
      </c>
      <c r="E65" s="20" t="n">
        <f aca="false">IF($A65="","",IF(AND($B65=$D65,COUNTIFS($A$2:$A65,$A65,$B$2:$B65,$B65)=1),1,0))</f>
        <v>0</v>
      </c>
      <c r="F65" s="19" t="str">
        <f aca="false">IF($E65&lt;&gt;1,"",IF(COUNTIFS($A:$A,$A65,$B:$B,"&gt;"&amp;$D65)=0,"",_xlfn.MINIFS($B:$B,$A:$A,$A65,$B:$B,"&gt;"&amp;$D65)))</f>
        <v/>
      </c>
      <c r="G65" s="20" t="str">
        <f aca="false">IF($F65="","",$F65-$D65)</f>
        <v/>
      </c>
      <c r="H65" s="20" t="str">
        <f aca="false">IF($E65&lt;&gt;1,"",IF($F65="",0,IF($G65&lt;='Cohort Report'!$B$7,1,0)))</f>
        <v/>
      </c>
      <c r="I65" s="20" t="str">
        <f aca="false">IF($E65&lt;&gt;1,"",IF($F65="",0,IF($G65&lt;='Cohort Report'!$B$8,1,0)))</f>
        <v/>
      </c>
      <c r="J65" s="21" t="str">
        <f aca="false">IF($E65&lt;&gt;1,"",DATE(YEAR($D65),MONTH($D65),1))</f>
        <v/>
      </c>
      <c r="K65" s="20" t="str">
        <f aca="false">IF($E65&lt;&gt;1,"",IF($G65="","",IF(AND($D65&gt;='Cohort Report'!$B$5,$D65&lt;='Cohort Report'!$B$6),$G65,"")))</f>
        <v/>
      </c>
    </row>
    <row r="66" customFormat="false" ht="15" hidden="false" customHeight="false" outlineLevel="0" collapsed="false">
      <c r="A66" s="9" t="s">
        <v>99</v>
      </c>
      <c r="B66" s="22" t="n">
        <v>45621</v>
      </c>
      <c r="C66" s="23" t="n">
        <v>50</v>
      </c>
      <c r="D66" s="19" t="n">
        <f aca="false">IF($A66="","",_xlfn.MINIFS($B:$B,$A:$A,$A66))</f>
        <v>45621</v>
      </c>
      <c r="E66" s="20" t="n">
        <f aca="false">IF($A66="","",IF(AND($B66=$D66,COUNTIFS($A$2:$A66,$A66,$B$2:$B66,$B66)=1),1,0))</f>
        <v>1</v>
      </c>
      <c r="F66" s="19" t="n">
        <f aca="false">IF($E66&lt;&gt;1,"",IF(COUNTIFS($A:$A,$A66,$B:$B,"&gt;"&amp;$D66)=0,"",_xlfn.MINIFS($B:$B,$A:$A,$A66,$B:$B,"&gt;"&amp;$D66)))</f>
        <v>45649</v>
      </c>
      <c r="G66" s="20" t="n">
        <f aca="false">IF($F66="","",$F66-$D66)</f>
        <v>28</v>
      </c>
      <c r="H66" s="20" t="n">
        <f aca="false">IF($E66&lt;&gt;1,"",IF($F66="",0,IF($G66&lt;='Cohort Report'!$B$7,1,0)))</f>
        <v>1</v>
      </c>
      <c r="I66" s="20" t="n">
        <f aca="false">IF($E66&lt;&gt;1,"",IF($F66="",0,IF($G66&lt;='Cohort Report'!$B$8,1,0)))</f>
        <v>1</v>
      </c>
      <c r="J66" s="21" t="n">
        <f aca="false">IF($E66&lt;&gt;1,"",DATE(YEAR($D66),MONTH($D66),1))</f>
        <v>45597</v>
      </c>
      <c r="K66" s="20" t="n">
        <f aca="false">IF($E66&lt;&gt;1,"",IF($G66="","",IF(AND($D66&gt;='Cohort Report'!$B$5,$D66&lt;='Cohort Report'!$B$6),$G66,"")))</f>
        <v>28</v>
      </c>
    </row>
    <row r="67" customFormat="false" ht="15" hidden="false" customHeight="false" outlineLevel="0" collapsed="false">
      <c r="A67" s="9" t="s">
        <v>97</v>
      </c>
      <c r="B67" s="22" t="n">
        <v>45740</v>
      </c>
      <c r="C67" s="23" t="n">
        <v>250</v>
      </c>
      <c r="D67" s="19" t="n">
        <f aca="false">IF($A67="","",_xlfn.MINIFS($B:$B,$A:$A,$A67))</f>
        <v>45264</v>
      </c>
      <c r="E67" s="20" t="n">
        <f aca="false">IF($A67="","",IF(AND($B67=$D67,COUNTIFS($A$2:$A67,$A67,$B$2:$B67,$B67)=1),1,0))</f>
        <v>0</v>
      </c>
      <c r="F67" s="19" t="str">
        <f aca="false">IF($E67&lt;&gt;1,"",IF(COUNTIFS($A:$A,$A67,$B:$B,"&gt;"&amp;$D67)=0,"",_xlfn.MINIFS($B:$B,$A:$A,$A67,$B:$B,"&gt;"&amp;$D67)))</f>
        <v/>
      </c>
      <c r="G67" s="20" t="str">
        <f aca="false">IF($F67="","",$F67-$D67)</f>
        <v/>
      </c>
      <c r="H67" s="20" t="str">
        <f aca="false">IF($E67&lt;&gt;1,"",IF($F67="",0,IF($G67&lt;='Cohort Report'!$B$7,1,0)))</f>
        <v/>
      </c>
      <c r="I67" s="20" t="str">
        <f aca="false">IF($E67&lt;&gt;1,"",IF($F67="",0,IF($G67&lt;='Cohort Report'!$B$8,1,0)))</f>
        <v/>
      </c>
      <c r="J67" s="21" t="str">
        <f aca="false">IF($E67&lt;&gt;1,"",DATE(YEAR($D67),MONTH($D67),1))</f>
        <v/>
      </c>
      <c r="K67" s="20" t="str">
        <f aca="false">IF($E67&lt;&gt;1,"",IF($G67="","",IF(AND($D67&gt;='Cohort Report'!$B$5,$D67&lt;='Cohort Report'!$B$6),$G67,"")))</f>
        <v/>
      </c>
    </row>
    <row r="68" customFormat="false" ht="15" hidden="false" customHeight="false" outlineLevel="0" collapsed="false">
      <c r="A68" s="9" t="s">
        <v>100</v>
      </c>
      <c r="B68" s="22" t="n">
        <v>45571</v>
      </c>
      <c r="C68" s="23" t="n">
        <v>100</v>
      </c>
      <c r="D68" s="19" t="n">
        <f aca="false">IF($A68="","",_xlfn.MINIFS($B:$B,$A:$A,$A68))</f>
        <v>45571</v>
      </c>
      <c r="E68" s="20" t="n">
        <f aca="false">IF($A68="","",IF(AND($B68=$D68,COUNTIFS($A$2:$A68,$A68,$B$2:$B68,$B68)=1),1,0))</f>
        <v>1</v>
      </c>
      <c r="F68" s="19" t="str">
        <f aca="false">IF($E68&lt;&gt;1,"",IF(COUNTIFS($A:$A,$A68,$B:$B,"&gt;"&amp;$D68)=0,"",_xlfn.MINIFS($B:$B,$A:$A,$A68,$B:$B,"&gt;"&amp;$D68)))</f>
        <v/>
      </c>
      <c r="G68" s="20" t="str">
        <f aca="false">IF($F68="","",$F68-$D68)</f>
        <v/>
      </c>
      <c r="H68" s="20" t="n">
        <f aca="false">IF($E68&lt;&gt;1,"",IF($F68="",0,IF($G68&lt;='Cohort Report'!$B$7,1,0)))</f>
        <v>0</v>
      </c>
      <c r="I68" s="20" t="n">
        <f aca="false">IF($E68&lt;&gt;1,"",IF($F68="",0,IF($G68&lt;='Cohort Report'!$B$8,1,0)))</f>
        <v>0</v>
      </c>
      <c r="J68" s="21" t="n">
        <f aca="false">IF($E68&lt;&gt;1,"",DATE(YEAR($D68),MONTH($D68),1))</f>
        <v>45566</v>
      </c>
      <c r="K68" s="20" t="str">
        <f aca="false">IF($E68&lt;&gt;1,"",IF($G68="","",IF(AND($D68&gt;='Cohort Report'!$B$5,$D68&lt;='Cohort Report'!$B$6),$G68,"")))</f>
        <v/>
      </c>
    </row>
    <row r="69" customFormat="false" ht="15" hidden="false" customHeight="false" outlineLevel="0" collapsed="false">
      <c r="A69" s="9" t="s">
        <v>78</v>
      </c>
      <c r="B69" s="22" t="n">
        <v>44942</v>
      </c>
      <c r="C69" s="23" t="n">
        <v>100</v>
      </c>
      <c r="D69" s="19" t="n">
        <f aca="false">IF($A69="","",_xlfn.MINIFS($B:$B,$A:$A,$A69))</f>
        <v>44942</v>
      </c>
      <c r="E69" s="20" t="n">
        <f aca="false">IF($A69="","",IF(AND($B69=$D69,COUNTIFS($A$2:$A69,$A69,$B$2:$B69,$B69)=1),1,0))</f>
        <v>1</v>
      </c>
      <c r="F69" s="19" t="n">
        <f aca="false">IF($E69&lt;&gt;1,"",IF(COUNTIFS($A:$A,$A69,$B:$B,"&gt;"&amp;$D69)=0,"",_xlfn.MINIFS($B:$B,$A:$A,$A69,$B:$B,"&gt;"&amp;$D69)))</f>
        <v>45003</v>
      </c>
      <c r="G69" s="20" t="n">
        <f aca="false">IF($F69="","",$F69-$D69)</f>
        <v>61</v>
      </c>
      <c r="H69" s="20" t="n">
        <f aca="false">IF($E69&lt;&gt;1,"",IF($F69="",0,IF($G69&lt;='Cohort Report'!$B$7,1,0)))</f>
        <v>1</v>
      </c>
      <c r="I69" s="20" t="n">
        <f aca="false">IF($E69&lt;&gt;1,"",IF($F69="",0,IF($G69&lt;='Cohort Report'!$B$8,1,0)))</f>
        <v>1</v>
      </c>
      <c r="J69" s="21" t="n">
        <f aca="false">IF($E69&lt;&gt;1,"",DATE(YEAR($D69),MONTH($D69),1))</f>
        <v>44927</v>
      </c>
      <c r="K69" s="20" t="str">
        <f aca="false">IF($E69&lt;&gt;1,"",IF($G69="","",IF(AND($D69&gt;='Cohort Report'!$B$5,$D69&lt;='Cohort Report'!$B$6),$G69,"")))</f>
        <v/>
      </c>
    </row>
    <row r="70" customFormat="false" ht="15" hidden="false" customHeight="false" outlineLevel="0" collapsed="false">
      <c r="A70" s="9" t="s">
        <v>101</v>
      </c>
      <c r="B70" s="22" t="n">
        <v>45523</v>
      </c>
      <c r="C70" s="23" t="n">
        <v>250</v>
      </c>
      <c r="D70" s="19" t="n">
        <f aca="false">IF($A70="","",_xlfn.MINIFS($B:$B,$A:$A,$A70))</f>
        <v>45523</v>
      </c>
      <c r="E70" s="20" t="n">
        <f aca="false">IF($A70="","",IF(AND($B70=$D70,COUNTIFS($A$2:$A70,$A70,$B$2:$B70,$B70)=1),1,0))</f>
        <v>1</v>
      </c>
      <c r="F70" s="19" t="n">
        <f aca="false">IF($E70&lt;&gt;1,"",IF(COUNTIFS($A:$A,$A70,$B:$B,"&gt;"&amp;$D70)=0,"",_xlfn.MINIFS($B:$B,$A:$A,$A70,$B:$B,"&gt;"&amp;$D70)))</f>
        <v>45541</v>
      </c>
      <c r="G70" s="20" t="n">
        <f aca="false">IF($F70="","",$F70-$D70)</f>
        <v>18</v>
      </c>
      <c r="H70" s="20" t="n">
        <f aca="false">IF($E70&lt;&gt;1,"",IF($F70="",0,IF($G70&lt;='Cohort Report'!$B$7,1,0)))</f>
        <v>1</v>
      </c>
      <c r="I70" s="20" t="n">
        <f aca="false">IF($E70&lt;&gt;1,"",IF($F70="",0,IF($G70&lt;='Cohort Report'!$B$8,1,0)))</f>
        <v>1</v>
      </c>
      <c r="J70" s="21" t="n">
        <f aca="false">IF($E70&lt;&gt;1,"",DATE(YEAR($D70),MONTH($D70),1))</f>
        <v>45505</v>
      </c>
      <c r="K70" s="20" t="n">
        <f aca="false">IF($E70&lt;&gt;1,"",IF($G70="","",IF(AND($D70&gt;='Cohort Report'!$B$5,$D70&lt;='Cohort Report'!$B$6),$G70,"")))</f>
        <v>18</v>
      </c>
    </row>
    <row r="71" customFormat="false" ht="15" hidden="false" customHeight="false" outlineLevel="0" collapsed="false">
      <c r="A71" s="9" t="s">
        <v>102</v>
      </c>
      <c r="B71" s="22" t="n">
        <v>45469</v>
      </c>
      <c r="C71" s="23" t="n">
        <v>25</v>
      </c>
      <c r="D71" s="19" t="n">
        <f aca="false">IF($A71="","",_xlfn.MINIFS($B:$B,$A:$A,$A71))</f>
        <v>45469</v>
      </c>
      <c r="E71" s="20" t="n">
        <f aca="false">IF($A71="","",IF(AND($B71=$D71,COUNTIFS($A$2:$A71,$A71,$B$2:$B71,$B71)=1),1,0))</f>
        <v>1</v>
      </c>
      <c r="F71" s="19" t="str">
        <f aca="false">IF($E71&lt;&gt;1,"",IF(COUNTIFS($A:$A,$A71,$B:$B,"&gt;"&amp;$D71)=0,"",_xlfn.MINIFS($B:$B,$A:$A,$A71,$B:$B,"&gt;"&amp;$D71)))</f>
        <v/>
      </c>
      <c r="G71" s="20" t="str">
        <f aca="false">IF($F71="","",$F71-$D71)</f>
        <v/>
      </c>
      <c r="H71" s="20" t="n">
        <f aca="false">IF($E71&lt;&gt;1,"",IF($F71="",0,IF($G71&lt;='Cohort Report'!$B$7,1,0)))</f>
        <v>0</v>
      </c>
      <c r="I71" s="20" t="n">
        <f aca="false">IF($E71&lt;&gt;1,"",IF($F71="",0,IF($G71&lt;='Cohort Report'!$B$8,1,0)))</f>
        <v>0</v>
      </c>
      <c r="J71" s="21" t="n">
        <f aca="false">IF($E71&lt;&gt;1,"",DATE(YEAR($D71),MONTH($D71),1))</f>
        <v>45444</v>
      </c>
      <c r="K71" s="20" t="str">
        <f aca="false">IF($E71&lt;&gt;1,"",IF($G71="","",IF(AND($D71&gt;='Cohort Report'!$B$5,$D71&lt;='Cohort Report'!$B$6),$G71,"")))</f>
        <v/>
      </c>
    </row>
    <row r="72" customFormat="false" ht="15" hidden="false" customHeight="false" outlineLevel="0" collapsed="false">
      <c r="A72" s="9" t="s">
        <v>103</v>
      </c>
      <c r="B72" s="22" t="n">
        <v>45181</v>
      </c>
      <c r="C72" s="23" t="n">
        <v>100</v>
      </c>
      <c r="D72" s="19" t="n">
        <f aca="false">IF($A72="","",_xlfn.MINIFS($B:$B,$A:$A,$A72))</f>
        <v>45032</v>
      </c>
      <c r="E72" s="20" t="n">
        <f aca="false">IF($A72="","",IF(AND($B72=$D72,COUNTIFS($A$2:$A72,$A72,$B$2:$B72,$B72)=1),1,0))</f>
        <v>0</v>
      </c>
      <c r="F72" s="19" t="str">
        <f aca="false">IF($E72&lt;&gt;1,"",IF(COUNTIFS($A:$A,$A72,$B:$B,"&gt;"&amp;$D72)=0,"",_xlfn.MINIFS($B:$B,$A:$A,$A72,$B:$B,"&gt;"&amp;$D72)))</f>
        <v/>
      </c>
      <c r="G72" s="20" t="str">
        <f aca="false">IF($F72="","",$F72-$D72)</f>
        <v/>
      </c>
      <c r="H72" s="20" t="str">
        <f aca="false">IF($E72&lt;&gt;1,"",IF($F72="",0,IF($G72&lt;='Cohort Report'!$B$7,1,0)))</f>
        <v/>
      </c>
      <c r="I72" s="20" t="str">
        <f aca="false">IF($E72&lt;&gt;1,"",IF($F72="",0,IF($G72&lt;='Cohort Report'!$B$8,1,0)))</f>
        <v/>
      </c>
      <c r="J72" s="21" t="str">
        <f aca="false">IF($E72&lt;&gt;1,"",DATE(YEAR($D72),MONTH($D72),1))</f>
        <v/>
      </c>
      <c r="K72" s="20" t="str">
        <f aca="false">IF($E72&lt;&gt;1,"",IF($G72="","",IF(AND($D72&gt;='Cohort Report'!$B$5,$D72&lt;='Cohort Report'!$B$6),$G72,"")))</f>
        <v/>
      </c>
    </row>
    <row r="73" customFormat="false" ht="15" hidden="false" customHeight="false" outlineLevel="0" collapsed="false">
      <c r="A73" s="9" t="s">
        <v>104</v>
      </c>
      <c r="B73" s="22" t="n">
        <v>45523</v>
      </c>
      <c r="C73" s="23" t="n">
        <v>250</v>
      </c>
      <c r="D73" s="19" t="n">
        <f aca="false">IF($A73="","",_xlfn.MINIFS($B:$B,$A:$A,$A73))</f>
        <v>45523</v>
      </c>
      <c r="E73" s="20" t="n">
        <f aca="false">IF($A73="","",IF(AND($B73=$D73,COUNTIFS($A$2:$A73,$A73,$B$2:$B73,$B73)=1),1,0))</f>
        <v>1</v>
      </c>
      <c r="F73" s="19" t="str">
        <f aca="false">IF($E73&lt;&gt;1,"",IF(COUNTIFS($A:$A,$A73,$B:$B,"&gt;"&amp;$D73)=0,"",_xlfn.MINIFS($B:$B,$A:$A,$A73,$B:$B,"&gt;"&amp;$D73)))</f>
        <v/>
      </c>
      <c r="G73" s="20" t="str">
        <f aca="false">IF($F73="","",$F73-$D73)</f>
        <v/>
      </c>
      <c r="H73" s="20" t="n">
        <f aca="false">IF($E73&lt;&gt;1,"",IF($F73="",0,IF($G73&lt;='Cohort Report'!$B$7,1,0)))</f>
        <v>0</v>
      </c>
      <c r="I73" s="20" t="n">
        <f aca="false">IF($E73&lt;&gt;1,"",IF($F73="",0,IF($G73&lt;='Cohort Report'!$B$8,1,0)))</f>
        <v>0</v>
      </c>
      <c r="J73" s="21" t="n">
        <f aca="false">IF($E73&lt;&gt;1,"",DATE(YEAR($D73),MONTH($D73),1))</f>
        <v>45505</v>
      </c>
      <c r="K73" s="20" t="str">
        <f aca="false">IF($E73&lt;&gt;1,"",IF($G73="","",IF(AND($D73&gt;='Cohort Report'!$B$5,$D73&lt;='Cohort Report'!$B$6),$G73,"")))</f>
        <v/>
      </c>
    </row>
    <row r="74" customFormat="false" ht="15" hidden="false" customHeight="false" outlineLevel="0" collapsed="false">
      <c r="A74" s="9" t="s">
        <v>68</v>
      </c>
      <c r="B74" s="22" t="n">
        <v>45101</v>
      </c>
      <c r="C74" s="23" t="n">
        <v>150</v>
      </c>
      <c r="D74" s="19" t="n">
        <f aca="false">IF($A74="","",_xlfn.MINIFS($B:$B,$A:$A,$A74))</f>
        <v>45101</v>
      </c>
      <c r="E74" s="20" t="n">
        <f aca="false">IF($A74="","",IF(AND($B74=$D74,COUNTIFS($A$2:$A74,$A74,$B$2:$B74,$B74)=1),1,0))</f>
        <v>1</v>
      </c>
      <c r="F74" s="19" t="n">
        <f aca="false">IF($E74&lt;&gt;1,"",IF(COUNTIFS($A:$A,$A74,$B:$B,"&gt;"&amp;$D74)=0,"",_xlfn.MINIFS($B:$B,$A:$A,$A74,$B:$B,"&gt;"&amp;$D74)))</f>
        <v>45214</v>
      </c>
      <c r="G74" s="20" t="n">
        <f aca="false">IF($F74="","",$F74-$D74)</f>
        <v>113</v>
      </c>
      <c r="H74" s="20" t="n">
        <f aca="false">IF($E74&lt;&gt;1,"",IF($F74="",0,IF($G74&lt;='Cohort Report'!$B$7,1,0)))</f>
        <v>0</v>
      </c>
      <c r="I74" s="20" t="n">
        <f aca="false">IF($E74&lt;&gt;1,"",IF($F74="",0,IF($G74&lt;='Cohort Report'!$B$8,1,0)))</f>
        <v>1</v>
      </c>
      <c r="J74" s="21" t="n">
        <f aca="false">IF($E74&lt;&gt;1,"",DATE(YEAR($D74),MONTH($D74),1))</f>
        <v>45078</v>
      </c>
      <c r="K74" s="20" t="str">
        <f aca="false">IF($E74&lt;&gt;1,"",IF($G74="","",IF(AND($D74&gt;='Cohort Report'!$B$5,$D74&lt;='Cohort Report'!$B$6),$G74,"")))</f>
        <v/>
      </c>
    </row>
    <row r="75" customFormat="false" ht="15" hidden="false" customHeight="false" outlineLevel="0" collapsed="false">
      <c r="A75" s="9" t="s">
        <v>105</v>
      </c>
      <c r="B75" s="22" t="n">
        <v>45109</v>
      </c>
      <c r="C75" s="23" t="n">
        <v>500</v>
      </c>
      <c r="D75" s="19" t="n">
        <f aca="false">IF($A75="","",_xlfn.MINIFS($B:$B,$A:$A,$A75))</f>
        <v>45109</v>
      </c>
      <c r="E75" s="20" t="n">
        <f aca="false">IF($A75="","",IF(AND($B75=$D75,COUNTIFS($A$2:$A75,$A75,$B$2:$B75,$B75)=1),1,0))</f>
        <v>1</v>
      </c>
      <c r="F75" s="19" t="n">
        <f aca="false">IF($E75&lt;&gt;1,"",IF(COUNTIFS($A:$A,$A75,$B:$B,"&gt;"&amp;$D75)=0,"",_xlfn.MINIFS($B:$B,$A:$A,$A75,$B:$B,"&gt;"&amp;$D75)))</f>
        <v>45180</v>
      </c>
      <c r="G75" s="20" t="n">
        <f aca="false">IF($F75="","",$F75-$D75)</f>
        <v>71</v>
      </c>
      <c r="H75" s="20" t="n">
        <f aca="false">IF($E75&lt;&gt;1,"",IF($F75="",0,IF($G75&lt;='Cohort Report'!$B$7,1,0)))</f>
        <v>1</v>
      </c>
      <c r="I75" s="20" t="n">
        <f aca="false">IF($E75&lt;&gt;1,"",IF($F75="",0,IF($G75&lt;='Cohort Report'!$B$8,1,0)))</f>
        <v>1</v>
      </c>
      <c r="J75" s="21" t="n">
        <f aca="false">IF($E75&lt;&gt;1,"",DATE(YEAR($D75),MONTH($D75),1))</f>
        <v>45108</v>
      </c>
      <c r="K75" s="20" t="str">
        <f aca="false">IF($E75&lt;&gt;1,"",IF($G75="","",IF(AND($D75&gt;='Cohort Report'!$B$5,$D75&lt;='Cohort Report'!$B$6),$G75,"")))</f>
        <v/>
      </c>
    </row>
    <row r="76" customFormat="false" ht="15" hidden="false" customHeight="false" outlineLevel="0" collapsed="false">
      <c r="A76" s="9" t="s">
        <v>106</v>
      </c>
      <c r="B76" s="22" t="n">
        <v>45650</v>
      </c>
      <c r="C76" s="23" t="n">
        <v>100</v>
      </c>
      <c r="D76" s="19" t="n">
        <f aca="false">IF($A76="","",_xlfn.MINIFS($B:$B,$A:$A,$A76))</f>
        <v>45650</v>
      </c>
      <c r="E76" s="20" t="n">
        <f aca="false">IF($A76="","",IF(AND($B76=$D76,COUNTIFS($A$2:$A76,$A76,$B$2:$B76,$B76)=1),1,0))</f>
        <v>1</v>
      </c>
      <c r="F76" s="19" t="n">
        <f aca="false">IF($E76&lt;&gt;1,"",IF(COUNTIFS($A:$A,$A76,$B:$B,"&gt;"&amp;$D76)=0,"",_xlfn.MINIFS($B:$B,$A:$A,$A76,$B:$B,"&gt;"&amp;$D76)))</f>
        <v>45667</v>
      </c>
      <c r="G76" s="20" t="n">
        <f aca="false">IF($F76="","",$F76-$D76)</f>
        <v>17</v>
      </c>
      <c r="H76" s="20" t="n">
        <f aca="false">IF($E76&lt;&gt;1,"",IF($F76="",0,IF($G76&lt;='Cohort Report'!$B$7,1,0)))</f>
        <v>1</v>
      </c>
      <c r="I76" s="20" t="n">
        <f aca="false">IF($E76&lt;&gt;1,"",IF($F76="",0,IF($G76&lt;='Cohort Report'!$B$8,1,0)))</f>
        <v>1</v>
      </c>
      <c r="J76" s="21" t="n">
        <f aca="false">IF($E76&lt;&gt;1,"",DATE(YEAR($D76),MONTH($D76),1))</f>
        <v>45627</v>
      </c>
      <c r="K76" s="20" t="n">
        <f aca="false">IF($E76&lt;&gt;1,"",IF($G76="","",IF(AND($D76&gt;='Cohort Report'!$B$5,$D76&lt;='Cohort Report'!$B$6),$G76,"")))</f>
        <v>17</v>
      </c>
    </row>
    <row r="77" customFormat="false" ht="15" hidden="false" customHeight="false" outlineLevel="0" collapsed="false">
      <c r="A77" s="9" t="s">
        <v>107</v>
      </c>
      <c r="B77" s="22" t="n">
        <v>45374</v>
      </c>
      <c r="C77" s="23" t="n">
        <v>75</v>
      </c>
      <c r="D77" s="19" t="n">
        <f aca="false">IF($A77="","",_xlfn.MINIFS($B:$B,$A:$A,$A77))</f>
        <v>45374</v>
      </c>
      <c r="E77" s="20" t="n">
        <f aca="false">IF($A77="","",IF(AND($B77=$D77,COUNTIFS($A$2:$A77,$A77,$B$2:$B77,$B77)=1),1,0))</f>
        <v>1</v>
      </c>
      <c r="F77" s="19" t="n">
        <f aca="false">IF($E77&lt;&gt;1,"",IF(COUNTIFS($A:$A,$A77,$B:$B,"&gt;"&amp;$D77)=0,"",_xlfn.MINIFS($B:$B,$A:$A,$A77,$B:$B,"&gt;"&amp;$D77)))</f>
        <v>45409</v>
      </c>
      <c r="G77" s="20" t="n">
        <f aca="false">IF($F77="","",$F77-$D77)</f>
        <v>35</v>
      </c>
      <c r="H77" s="20" t="n">
        <f aca="false">IF($E77&lt;&gt;1,"",IF($F77="",0,IF($G77&lt;='Cohort Report'!$B$7,1,0)))</f>
        <v>1</v>
      </c>
      <c r="I77" s="20" t="n">
        <f aca="false">IF($E77&lt;&gt;1,"",IF($F77="",0,IF($G77&lt;='Cohort Report'!$B$8,1,0)))</f>
        <v>1</v>
      </c>
      <c r="J77" s="21" t="n">
        <f aca="false">IF($E77&lt;&gt;1,"",DATE(YEAR($D77),MONTH($D77),1))</f>
        <v>45352</v>
      </c>
      <c r="K77" s="20" t="n">
        <f aca="false">IF($E77&lt;&gt;1,"",IF($G77="","",IF(AND($D77&gt;='Cohort Report'!$B$5,$D77&lt;='Cohort Report'!$B$6),$G77,"")))</f>
        <v>35</v>
      </c>
    </row>
    <row r="78" customFormat="false" ht="15" hidden="false" customHeight="false" outlineLevel="0" collapsed="false">
      <c r="A78" s="9" t="s">
        <v>70</v>
      </c>
      <c r="B78" s="22" t="n">
        <v>45493</v>
      </c>
      <c r="C78" s="23" t="n">
        <v>25</v>
      </c>
      <c r="D78" s="19" t="n">
        <f aca="false">IF($A78="","",_xlfn.MINIFS($B:$B,$A:$A,$A78))</f>
        <v>45493</v>
      </c>
      <c r="E78" s="20" t="n">
        <f aca="false">IF($A78="","",IF(AND($B78=$D78,COUNTIFS($A$2:$A78,$A78,$B$2:$B78,$B78)=1),1,0))</f>
        <v>1</v>
      </c>
      <c r="F78" s="19" t="n">
        <f aca="false">IF($E78&lt;&gt;1,"",IF(COUNTIFS($A:$A,$A78,$B:$B,"&gt;"&amp;$D78)=0,"",_xlfn.MINIFS($B:$B,$A:$A,$A78,$B:$B,"&gt;"&amp;$D78)))</f>
        <v>45835</v>
      </c>
      <c r="G78" s="20" t="n">
        <f aca="false">IF($F78="","",$F78-$D78)</f>
        <v>342</v>
      </c>
      <c r="H78" s="20" t="n">
        <f aca="false">IF($E78&lt;&gt;1,"",IF($F78="",0,IF($G78&lt;='Cohort Report'!$B$7,1,0)))</f>
        <v>0</v>
      </c>
      <c r="I78" s="20" t="n">
        <f aca="false">IF($E78&lt;&gt;1,"",IF($F78="",0,IF($G78&lt;='Cohort Report'!$B$8,1,0)))</f>
        <v>1</v>
      </c>
      <c r="J78" s="21" t="n">
        <f aca="false">IF($E78&lt;&gt;1,"",DATE(YEAR($D78),MONTH($D78),1))</f>
        <v>45474</v>
      </c>
      <c r="K78" s="20" t="n">
        <f aca="false">IF($E78&lt;&gt;1,"",IF($G78="","",IF(AND($D78&gt;='Cohort Report'!$B$5,$D78&lt;='Cohort Report'!$B$6),$G78,"")))</f>
        <v>342</v>
      </c>
    </row>
    <row r="79" customFormat="false" ht="15" hidden="false" customHeight="false" outlineLevel="0" collapsed="false">
      <c r="A79" s="9" t="s">
        <v>108</v>
      </c>
      <c r="B79" s="22" t="n">
        <v>45821</v>
      </c>
      <c r="C79" s="23" t="n">
        <v>50</v>
      </c>
      <c r="D79" s="19" t="n">
        <f aca="false">IF($A79="","",_xlfn.MINIFS($B:$B,$A:$A,$A79))</f>
        <v>45572</v>
      </c>
      <c r="E79" s="20" t="n">
        <f aca="false">IF($A79="","",IF(AND($B79=$D79,COUNTIFS($A$2:$A79,$A79,$B$2:$B79,$B79)=1),1,0))</f>
        <v>0</v>
      </c>
      <c r="F79" s="19" t="str">
        <f aca="false">IF($E79&lt;&gt;1,"",IF(COUNTIFS($A:$A,$A79,$B:$B,"&gt;"&amp;$D79)=0,"",_xlfn.MINIFS($B:$B,$A:$A,$A79,$B:$B,"&gt;"&amp;$D79)))</f>
        <v/>
      </c>
      <c r="G79" s="20" t="str">
        <f aca="false">IF($F79="","",$F79-$D79)</f>
        <v/>
      </c>
      <c r="H79" s="20" t="str">
        <f aca="false">IF($E79&lt;&gt;1,"",IF($F79="",0,IF($G79&lt;='Cohort Report'!$B$7,1,0)))</f>
        <v/>
      </c>
      <c r="I79" s="20" t="str">
        <f aca="false">IF($E79&lt;&gt;1,"",IF($F79="",0,IF($G79&lt;='Cohort Report'!$B$8,1,0)))</f>
        <v/>
      </c>
      <c r="J79" s="21" t="str">
        <f aca="false">IF($E79&lt;&gt;1,"",DATE(YEAR($D79),MONTH($D79),1))</f>
        <v/>
      </c>
      <c r="K79" s="20" t="str">
        <f aca="false">IF($E79&lt;&gt;1,"",IF($G79="","",IF(AND($D79&gt;='Cohort Report'!$B$5,$D79&lt;='Cohort Report'!$B$6),$G79,"")))</f>
        <v/>
      </c>
    </row>
    <row r="80" customFormat="false" ht="15" hidden="false" customHeight="false" outlineLevel="0" collapsed="false">
      <c r="A80" s="9" t="s">
        <v>109</v>
      </c>
      <c r="B80" s="22" t="n">
        <v>45392</v>
      </c>
      <c r="C80" s="23" t="n">
        <v>100</v>
      </c>
      <c r="D80" s="19" t="n">
        <f aca="false">IF($A80="","",_xlfn.MINIFS($B:$B,$A:$A,$A80))</f>
        <v>45392</v>
      </c>
      <c r="E80" s="20" t="n">
        <f aca="false">IF($A80="","",IF(AND($B80=$D80,COUNTIFS($A$2:$A80,$A80,$B$2:$B80,$B80)=1),1,0))</f>
        <v>1</v>
      </c>
      <c r="F80" s="19" t="n">
        <f aca="false">IF($E80&lt;&gt;1,"",IF(COUNTIFS($A:$A,$A80,$B:$B,"&gt;"&amp;$D80)=0,"",_xlfn.MINIFS($B:$B,$A:$A,$A80,$B:$B,"&gt;"&amp;$D80)))</f>
        <v>45942</v>
      </c>
      <c r="G80" s="20" t="n">
        <f aca="false">IF($F80="","",$F80-$D80)</f>
        <v>550</v>
      </c>
      <c r="H80" s="20" t="n">
        <f aca="false">IF($E80&lt;&gt;1,"",IF($F80="",0,IF($G80&lt;='Cohort Report'!$B$7,1,0)))</f>
        <v>0</v>
      </c>
      <c r="I80" s="20" t="n">
        <f aca="false">IF($E80&lt;&gt;1,"",IF($F80="",0,IF($G80&lt;='Cohort Report'!$B$8,1,0)))</f>
        <v>0</v>
      </c>
      <c r="J80" s="21" t="n">
        <f aca="false">IF($E80&lt;&gt;1,"",DATE(YEAR($D80),MONTH($D80),1))</f>
        <v>45383</v>
      </c>
      <c r="K80" s="20" t="n">
        <f aca="false">IF($E80&lt;&gt;1,"",IF($G80="","",IF(AND($D80&gt;='Cohort Report'!$B$5,$D80&lt;='Cohort Report'!$B$6),$G80,"")))</f>
        <v>550</v>
      </c>
    </row>
    <row r="81" customFormat="false" ht="15" hidden="false" customHeight="false" outlineLevel="0" collapsed="false">
      <c r="A81" s="9" t="s">
        <v>110</v>
      </c>
      <c r="B81" s="22" t="n">
        <v>45362</v>
      </c>
      <c r="C81" s="23" t="n">
        <v>75</v>
      </c>
      <c r="D81" s="19" t="n">
        <f aca="false">IF($A81="","",_xlfn.MINIFS($B:$B,$A:$A,$A81))</f>
        <v>45362</v>
      </c>
      <c r="E81" s="20" t="n">
        <f aca="false">IF($A81="","",IF(AND($B81=$D81,COUNTIFS($A$2:$A81,$A81,$B$2:$B81,$B81)=1),1,0))</f>
        <v>1</v>
      </c>
      <c r="F81" s="19" t="str">
        <f aca="false">IF($E81&lt;&gt;1,"",IF(COUNTIFS($A:$A,$A81,$B:$B,"&gt;"&amp;$D81)=0,"",_xlfn.MINIFS($B:$B,$A:$A,$A81,$B:$B,"&gt;"&amp;$D81)))</f>
        <v/>
      </c>
      <c r="G81" s="20" t="str">
        <f aca="false">IF($F81="","",$F81-$D81)</f>
        <v/>
      </c>
      <c r="H81" s="20" t="n">
        <f aca="false">IF($E81&lt;&gt;1,"",IF($F81="",0,IF($G81&lt;='Cohort Report'!$B$7,1,0)))</f>
        <v>0</v>
      </c>
      <c r="I81" s="20" t="n">
        <f aca="false">IF($E81&lt;&gt;1,"",IF($F81="",0,IF($G81&lt;='Cohort Report'!$B$8,1,0)))</f>
        <v>0</v>
      </c>
      <c r="J81" s="21" t="n">
        <f aca="false">IF($E81&lt;&gt;1,"",DATE(YEAR($D81),MONTH($D81),1))</f>
        <v>45352</v>
      </c>
      <c r="K81" s="20" t="str">
        <f aca="false">IF($E81&lt;&gt;1,"",IF($G81="","",IF(AND($D81&gt;='Cohort Report'!$B$5,$D81&lt;='Cohort Report'!$B$6),$G81,"")))</f>
        <v/>
      </c>
    </row>
    <row r="82" customFormat="false" ht="15" hidden="false" customHeight="false" outlineLevel="0" collapsed="false">
      <c r="A82" s="9" t="s">
        <v>77</v>
      </c>
      <c r="B82" s="22" t="n">
        <v>45769</v>
      </c>
      <c r="C82" s="23" t="n">
        <v>75</v>
      </c>
      <c r="D82" s="19" t="n">
        <f aca="false">IF($A82="","",_xlfn.MINIFS($B:$B,$A:$A,$A82))</f>
        <v>45120</v>
      </c>
      <c r="E82" s="20" t="n">
        <f aca="false">IF($A82="","",IF(AND($B82=$D82,COUNTIFS($A$2:$A82,$A82,$B$2:$B82,$B82)=1),1,0))</f>
        <v>0</v>
      </c>
      <c r="F82" s="19" t="str">
        <f aca="false">IF($E82&lt;&gt;1,"",IF(COUNTIFS($A:$A,$A82,$B:$B,"&gt;"&amp;$D82)=0,"",_xlfn.MINIFS($B:$B,$A:$A,$A82,$B:$B,"&gt;"&amp;$D82)))</f>
        <v/>
      </c>
      <c r="G82" s="20" t="str">
        <f aca="false">IF($F82="","",$F82-$D82)</f>
        <v/>
      </c>
      <c r="H82" s="20" t="str">
        <f aca="false">IF($E82&lt;&gt;1,"",IF($F82="",0,IF($G82&lt;='Cohort Report'!$B$7,1,0)))</f>
        <v/>
      </c>
      <c r="I82" s="20" t="str">
        <f aca="false">IF($E82&lt;&gt;1,"",IF($F82="",0,IF($G82&lt;='Cohort Report'!$B$8,1,0)))</f>
        <v/>
      </c>
      <c r="J82" s="21" t="str">
        <f aca="false">IF($E82&lt;&gt;1,"",DATE(YEAR($D82),MONTH($D82),1))</f>
        <v/>
      </c>
      <c r="K82" s="20" t="str">
        <f aca="false">IF($E82&lt;&gt;1,"",IF($G82="","",IF(AND($D82&gt;='Cohort Report'!$B$5,$D82&lt;='Cohort Report'!$B$6),$G82,"")))</f>
        <v/>
      </c>
    </row>
    <row r="83" customFormat="false" ht="15" hidden="false" customHeight="false" outlineLevel="0" collapsed="false">
      <c r="A83" s="9" t="s">
        <v>62</v>
      </c>
      <c r="B83" s="22" t="n">
        <v>45498</v>
      </c>
      <c r="C83" s="23" t="n">
        <v>250</v>
      </c>
      <c r="D83" s="19" t="n">
        <f aca="false">IF($A83="","",_xlfn.MINIFS($B:$B,$A:$A,$A83))</f>
        <v>45082</v>
      </c>
      <c r="E83" s="20" t="n">
        <f aca="false">IF($A83="","",IF(AND($B83=$D83,COUNTIFS($A$2:$A83,$A83,$B$2:$B83,$B83)=1),1,0))</f>
        <v>0</v>
      </c>
      <c r="F83" s="19" t="str">
        <f aca="false">IF($E83&lt;&gt;1,"",IF(COUNTIFS($A:$A,$A83,$B:$B,"&gt;"&amp;$D83)=0,"",_xlfn.MINIFS($B:$B,$A:$A,$A83,$B:$B,"&gt;"&amp;$D83)))</f>
        <v/>
      </c>
      <c r="G83" s="20" t="str">
        <f aca="false">IF($F83="","",$F83-$D83)</f>
        <v/>
      </c>
      <c r="H83" s="20" t="str">
        <f aca="false">IF($E83&lt;&gt;1,"",IF($F83="",0,IF($G83&lt;='Cohort Report'!$B$7,1,0)))</f>
        <v/>
      </c>
      <c r="I83" s="20" t="str">
        <f aca="false">IF($E83&lt;&gt;1,"",IF($F83="",0,IF($G83&lt;='Cohort Report'!$B$8,1,0)))</f>
        <v/>
      </c>
      <c r="J83" s="21" t="str">
        <f aca="false">IF($E83&lt;&gt;1,"",DATE(YEAR($D83),MONTH($D83),1))</f>
        <v/>
      </c>
      <c r="K83" s="20" t="str">
        <f aca="false">IF($E83&lt;&gt;1,"",IF($G83="","",IF(AND($D83&gt;='Cohort Report'!$B$5,$D83&lt;='Cohort Report'!$B$6),$G83,"")))</f>
        <v/>
      </c>
    </row>
    <row r="84" customFormat="false" ht="15" hidden="false" customHeight="false" outlineLevel="0" collapsed="false">
      <c r="A84" s="9" t="s">
        <v>111</v>
      </c>
      <c r="B84" s="22" t="n">
        <v>45656</v>
      </c>
      <c r="C84" s="23" t="n">
        <v>50</v>
      </c>
      <c r="D84" s="19" t="n">
        <f aca="false">IF($A84="","",_xlfn.MINIFS($B:$B,$A:$A,$A84))</f>
        <v>45656</v>
      </c>
      <c r="E84" s="20" t="n">
        <f aca="false">IF($A84="","",IF(AND($B84=$D84,COUNTIFS($A$2:$A84,$A84,$B$2:$B84,$B84)=1),1,0))</f>
        <v>1</v>
      </c>
      <c r="F84" s="19" t="n">
        <f aca="false">IF($E84&lt;&gt;1,"",IF(COUNTIFS($A:$A,$A84,$B:$B,"&gt;"&amp;$D84)=0,"",_xlfn.MINIFS($B:$B,$A:$A,$A84,$B:$B,"&gt;"&amp;$D84)))</f>
        <v>45671</v>
      </c>
      <c r="G84" s="20" t="n">
        <f aca="false">IF($F84="","",$F84-$D84)</f>
        <v>15</v>
      </c>
      <c r="H84" s="20" t="n">
        <f aca="false">IF($E84&lt;&gt;1,"",IF($F84="",0,IF($G84&lt;='Cohort Report'!$B$7,1,0)))</f>
        <v>1</v>
      </c>
      <c r="I84" s="20" t="n">
        <f aca="false">IF($E84&lt;&gt;1,"",IF($F84="",0,IF($G84&lt;='Cohort Report'!$B$8,1,0)))</f>
        <v>1</v>
      </c>
      <c r="J84" s="21" t="n">
        <f aca="false">IF($E84&lt;&gt;1,"",DATE(YEAR($D84),MONTH($D84),1))</f>
        <v>45627</v>
      </c>
      <c r="K84" s="20" t="n">
        <f aca="false">IF($E84&lt;&gt;1,"",IF($G84="","",IF(AND($D84&gt;='Cohort Report'!$B$5,$D84&lt;='Cohort Report'!$B$6),$G84,"")))</f>
        <v>15</v>
      </c>
    </row>
    <row r="85" customFormat="false" ht="15" hidden="false" customHeight="false" outlineLevel="0" collapsed="false">
      <c r="A85" s="9" t="s">
        <v>98</v>
      </c>
      <c r="B85" s="22" t="n">
        <v>45642</v>
      </c>
      <c r="C85" s="23" t="n">
        <v>35</v>
      </c>
      <c r="D85" s="19" t="n">
        <f aca="false">IF($A85="","",_xlfn.MINIFS($B:$B,$A:$A,$A85))</f>
        <v>45549</v>
      </c>
      <c r="E85" s="20" t="n">
        <f aca="false">IF($A85="","",IF(AND($B85=$D85,COUNTIFS($A$2:$A85,$A85,$B$2:$B85,$B85)=1),1,0))</f>
        <v>0</v>
      </c>
      <c r="F85" s="19" t="str">
        <f aca="false">IF($E85&lt;&gt;1,"",IF(COUNTIFS($A:$A,$A85,$B:$B,"&gt;"&amp;$D85)=0,"",_xlfn.MINIFS($B:$B,$A:$A,$A85,$B:$B,"&gt;"&amp;$D85)))</f>
        <v/>
      </c>
      <c r="G85" s="20" t="str">
        <f aca="false">IF($F85="","",$F85-$D85)</f>
        <v/>
      </c>
      <c r="H85" s="20" t="str">
        <f aca="false">IF($E85&lt;&gt;1,"",IF($F85="",0,IF($G85&lt;='Cohort Report'!$B$7,1,0)))</f>
        <v/>
      </c>
      <c r="I85" s="20" t="str">
        <f aca="false">IF($E85&lt;&gt;1,"",IF($F85="",0,IF($G85&lt;='Cohort Report'!$B$8,1,0)))</f>
        <v/>
      </c>
      <c r="J85" s="21" t="str">
        <f aca="false">IF($E85&lt;&gt;1,"",DATE(YEAR($D85),MONTH($D85),1))</f>
        <v/>
      </c>
      <c r="K85" s="20" t="str">
        <f aca="false">IF($E85&lt;&gt;1,"",IF($G85="","",IF(AND($D85&gt;='Cohort Report'!$B$5,$D85&lt;='Cohort Report'!$B$6),$G85,"")))</f>
        <v/>
      </c>
    </row>
    <row r="86" customFormat="false" ht="15" hidden="false" customHeight="false" outlineLevel="0" collapsed="false">
      <c r="A86" s="9" t="s">
        <v>109</v>
      </c>
      <c r="B86" s="22" t="n">
        <v>45942</v>
      </c>
      <c r="C86" s="23" t="n">
        <v>100</v>
      </c>
      <c r="D86" s="19" t="n">
        <f aca="false">IF($A86="","",_xlfn.MINIFS($B:$B,$A:$A,$A86))</f>
        <v>45392</v>
      </c>
      <c r="E86" s="20" t="n">
        <f aca="false">IF($A86="","",IF(AND($B86=$D86,COUNTIFS($A$2:$A86,$A86,$B$2:$B86,$B86)=1),1,0))</f>
        <v>0</v>
      </c>
      <c r="F86" s="19" t="str">
        <f aca="false">IF($E86&lt;&gt;1,"",IF(COUNTIFS($A:$A,$A86,$B:$B,"&gt;"&amp;$D86)=0,"",_xlfn.MINIFS($B:$B,$A:$A,$A86,$B:$B,"&gt;"&amp;$D86)))</f>
        <v/>
      </c>
      <c r="G86" s="20" t="str">
        <f aca="false">IF($F86="","",$F86-$D86)</f>
        <v/>
      </c>
      <c r="H86" s="20" t="str">
        <f aca="false">IF($E86&lt;&gt;1,"",IF($F86="",0,IF($G86&lt;='Cohort Report'!$B$7,1,0)))</f>
        <v/>
      </c>
      <c r="I86" s="20" t="str">
        <f aca="false">IF($E86&lt;&gt;1,"",IF($F86="",0,IF($G86&lt;='Cohort Report'!$B$8,1,0)))</f>
        <v/>
      </c>
      <c r="J86" s="21" t="str">
        <f aca="false">IF($E86&lt;&gt;1,"",DATE(YEAR($D86),MONTH($D86),1))</f>
        <v/>
      </c>
      <c r="K86" s="20" t="str">
        <f aca="false">IF($E86&lt;&gt;1,"",IF($G86="","",IF(AND($D86&gt;='Cohort Report'!$B$5,$D86&lt;='Cohort Report'!$B$6),$G86,"")))</f>
        <v/>
      </c>
    </row>
    <row r="87" customFormat="false" ht="15" hidden="false" customHeight="false" outlineLevel="0" collapsed="false">
      <c r="A87" s="9" t="s">
        <v>112</v>
      </c>
      <c r="B87" s="22" t="n">
        <v>45586</v>
      </c>
      <c r="C87" s="23" t="n">
        <v>100</v>
      </c>
      <c r="D87" s="19" t="n">
        <f aca="false">IF($A87="","",_xlfn.MINIFS($B:$B,$A:$A,$A87))</f>
        <v>45371</v>
      </c>
      <c r="E87" s="20" t="n">
        <f aca="false">IF($A87="","",IF(AND($B87=$D87,COUNTIFS($A$2:$A87,$A87,$B$2:$B87,$B87)=1),1,0))</f>
        <v>0</v>
      </c>
      <c r="F87" s="19" t="str">
        <f aca="false">IF($E87&lt;&gt;1,"",IF(COUNTIFS($A:$A,$A87,$B:$B,"&gt;"&amp;$D87)=0,"",_xlfn.MINIFS($B:$B,$A:$A,$A87,$B:$B,"&gt;"&amp;$D87)))</f>
        <v/>
      </c>
      <c r="G87" s="20" t="str">
        <f aca="false">IF($F87="","",$F87-$D87)</f>
        <v/>
      </c>
      <c r="H87" s="20" t="str">
        <f aca="false">IF($E87&lt;&gt;1,"",IF($F87="",0,IF($G87&lt;='Cohort Report'!$B$7,1,0)))</f>
        <v/>
      </c>
      <c r="I87" s="20" t="str">
        <f aca="false">IF($E87&lt;&gt;1,"",IF($F87="",0,IF($G87&lt;='Cohort Report'!$B$8,1,0)))</f>
        <v/>
      </c>
      <c r="J87" s="21" t="str">
        <f aca="false">IF($E87&lt;&gt;1,"",DATE(YEAR($D87),MONTH($D87),1))</f>
        <v/>
      </c>
      <c r="K87" s="20" t="str">
        <f aca="false">IF($E87&lt;&gt;1,"",IF($G87="","",IF(AND($D87&gt;='Cohort Report'!$B$5,$D87&lt;='Cohort Report'!$B$6),$G87,"")))</f>
        <v/>
      </c>
    </row>
    <row r="88" customFormat="false" ht="15" hidden="false" customHeight="false" outlineLevel="0" collapsed="false">
      <c r="A88" s="9" t="s">
        <v>72</v>
      </c>
      <c r="B88" s="22" t="n">
        <v>45599</v>
      </c>
      <c r="C88" s="23" t="n">
        <v>150</v>
      </c>
      <c r="D88" s="19" t="n">
        <f aca="false">IF($A88="","",_xlfn.MINIFS($B:$B,$A:$A,$A88))</f>
        <v>45582</v>
      </c>
      <c r="E88" s="20" t="n">
        <f aca="false">IF($A88="","",IF(AND($B88=$D88,COUNTIFS($A$2:$A88,$A88,$B$2:$B88,$B88)=1),1,0))</f>
        <v>0</v>
      </c>
      <c r="F88" s="19" t="str">
        <f aca="false">IF($E88&lt;&gt;1,"",IF(COUNTIFS($A:$A,$A88,$B:$B,"&gt;"&amp;$D88)=0,"",_xlfn.MINIFS($B:$B,$A:$A,$A88,$B:$B,"&gt;"&amp;$D88)))</f>
        <v/>
      </c>
      <c r="G88" s="20" t="str">
        <f aca="false">IF($F88="","",$F88-$D88)</f>
        <v/>
      </c>
      <c r="H88" s="20" t="str">
        <f aca="false">IF($E88&lt;&gt;1,"",IF($F88="",0,IF($G88&lt;='Cohort Report'!$B$7,1,0)))</f>
        <v/>
      </c>
      <c r="I88" s="20" t="str">
        <f aca="false">IF($E88&lt;&gt;1,"",IF($F88="",0,IF($G88&lt;='Cohort Report'!$B$8,1,0)))</f>
        <v/>
      </c>
      <c r="J88" s="21" t="str">
        <f aca="false">IF($E88&lt;&gt;1,"",DATE(YEAR($D88),MONTH($D88),1))</f>
        <v/>
      </c>
      <c r="K88" s="20" t="str">
        <f aca="false">IF($E88&lt;&gt;1,"",IF($G88="","",IF(AND($D88&gt;='Cohort Report'!$B$5,$D88&lt;='Cohort Report'!$B$6),$G88,"")))</f>
        <v/>
      </c>
    </row>
    <row r="89" customFormat="false" ht="15" hidden="false" customHeight="false" outlineLevel="0" collapsed="false">
      <c r="A89" s="9" t="s">
        <v>103</v>
      </c>
      <c r="B89" s="22" t="n">
        <v>45032</v>
      </c>
      <c r="C89" s="23" t="n">
        <v>250</v>
      </c>
      <c r="D89" s="19" t="n">
        <f aca="false">IF($A89="","",_xlfn.MINIFS($B:$B,$A:$A,$A89))</f>
        <v>45032</v>
      </c>
      <c r="E89" s="20" t="n">
        <f aca="false">IF($A89="","",IF(AND($B89=$D89,COUNTIFS($A$2:$A89,$A89,$B$2:$B89,$B89)=1),1,0))</f>
        <v>1</v>
      </c>
      <c r="F89" s="19" t="n">
        <f aca="false">IF($E89&lt;&gt;1,"",IF(COUNTIFS($A:$A,$A89,$B:$B,"&gt;"&amp;$D89)=0,"",_xlfn.MINIFS($B:$B,$A:$A,$A89,$B:$B,"&gt;"&amp;$D89)))</f>
        <v>45181</v>
      </c>
      <c r="G89" s="20" t="n">
        <f aca="false">IF($F89="","",$F89-$D89)</f>
        <v>149</v>
      </c>
      <c r="H89" s="20" t="n">
        <f aca="false">IF($E89&lt;&gt;1,"",IF($F89="",0,IF($G89&lt;='Cohort Report'!$B$7,1,0)))</f>
        <v>0</v>
      </c>
      <c r="I89" s="20" t="n">
        <f aca="false">IF($E89&lt;&gt;1,"",IF($F89="",0,IF($G89&lt;='Cohort Report'!$B$8,1,0)))</f>
        <v>1</v>
      </c>
      <c r="J89" s="21" t="n">
        <f aca="false">IF($E89&lt;&gt;1,"",DATE(YEAR($D89),MONTH($D89),1))</f>
        <v>45017</v>
      </c>
      <c r="K89" s="20" t="str">
        <f aca="false">IF($E89&lt;&gt;1,"",IF($G89="","",IF(AND($D89&gt;='Cohort Report'!$B$5,$D89&lt;='Cohort Report'!$B$6),$G89,"")))</f>
        <v/>
      </c>
    </row>
    <row r="90" customFormat="false" ht="15" hidden="false" customHeight="false" outlineLevel="0" collapsed="false">
      <c r="A90" s="9" t="s">
        <v>79</v>
      </c>
      <c r="B90" s="22" t="n">
        <v>45966</v>
      </c>
      <c r="C90" s="23" t="n">
        <v>100</v>
      </c>
      <c r="D90" s="19" t="n">
        <f aca="false">IF($A90="","",_xlfn.MINIFS($B:$B,$A:$A,$A90))</f>
        <v>45164</v>
      </c>
      <c r="E90" s="20" t="n">
        <f aca="false">IF($A90="","",IF(AND($B90=$D90,COUNTIFS($A$2:$A90,$A90,$B$2:$B90,$B90)=1),1,0))</f>
        <v>0</v>
      </c>
      <c r="F90" s="19" t="str">
        <f aca="false">IF($E90&lt;&gt;1,"",IF(COUNTIFS($A:$A,$A90,$B:$B,"&gt;"&amp;$D90)=0,"",_xlfn.MINIFS($B:$B,$A:$A,$A90,$B:$B,"&gt;"&amp;$D90)))</f>
        <v/>
      </c>
      <c r="G90" s="20" t="str">
        <f aca="false">IF($F90="","",$F90-$D90)</f>
        <v/>
      </c>
      <c r="H90" s="20" t="str">
        <f aca="false">IF($E90&lt;&gt;1,"",IF($F90="",0,IF($G90&lt;='Cohort Report'!$B$7,1,0)))</f>
        <v/>
      </c>
      <c r="I90" s="20" t="str">
        <f aca="false">IF($E90&lt;&gt;1,"",IF($F90="",0,IF($G90&lt;='Cohort Report'!$B$8,1,0)))</f>
        <v/>
      </c>
      <c r="J90" s="21" t="str">
        <f aca="false">IF($E90&lt;&gt;1,"",DATE(YEAR($D90),MONTH($D90),1))</f>
        <v/>
      </c>
      <c r="K90" s="20" t="str">
        <f aca="false">IF($E90&lt;&gt;1,"",IF($G90="","",IF(AND($D90&gt;='Cohort Report'!$B$5,$D90&lt;='Cohort Report'!$B$6),$G90,"")))</f>
        <v/>
      </c>
    </row>
    <row r="91" customFormat="false" ht="15" hidden="false" customHeight="false" outlineLevel="0" collapsed="false">
      <c r="A91" s="9" t="s">
        <v>94</v>
      </c>
      <c r="B91" s="22" t="n">
        <v>45722</v>
      </c>
      <c r="C91" s="23" t="n">
        <v>50</v>
      </c>
      <c r="D91" s="19" t="n">
        <f aca="false">IF($A91="","",_xlfn.MINIFS($B:$B,$A:$A,$A91))</f>
        <v>45017</v>
      </c>
      <c r="E91" s="20" t="n">
        <f aca="false">IF($A91="","",IF(AND($B91=$D91,COUNTIFS($A$2:$A91,$A91,$B$2:$B91,$B91)=1),1,0))</f>
        <v>0</v>
      </c>
      <c r="F91" s="19" t="str">
        <f aca="false">IF($E91&lt;&gt;1,"",IF(COUNTIFS($A:$A,$A91,$B:$B,"&gt;"&amp;$D91)=0,"",_xlfn.MINIFS($B:$B,$A:$A,$A91,$B:$B,"&gt;"&amp;$D91)))</f>
        <v/>
      </c>
      <c r="G91" s="20" t="str">
        <f aca="false">IF($F91="","",$F91-$D91)</f>
        <v/>
      </c>
      <c r="H91" s="20" t="str">
        <f aca="false">IF($E91&lt;&gt;1,"",IF($F91="",0,IF($G91&lt;='Cohort Report'!$B$7,1,0)))</f>
        <v/>
      </c>
      <c r="I91" s="20" t="str">
        <f aca="false">IF($E91&lt;&gt;1,"",IF($F91="",0,IF($G91&lt;='Cohort Report'!$B$8,1,0)))</f>
        <v/>
      </c>
      <c r="J91" s="21" t="str">
        <f aca="false">IF($E91&lt;&gt;1,"",DATE(YEAR($D91),MONTH($D91),1))</f>
        <v/>
      </c>
      <c r="K91" s="20" t="str">
        <f aca="false">IF($E91&lt;&gt;1,"",IF($G91="","",IF(AND($D91&gt;='Cohort Report'!$B$5,$D91&lt;='Cohort Report'!$B$6),$G91,"")))</f>
        <v/>
      </c>
    </row>
    <row r="92" customFormat="false" ht="15" hidden="false" customHeight="false" outlineLevel="0" collapsed="false">
      <c r="A92" s="9" t="s">
        <v>113</v>
      </c>
      <c r="B92" s="22" t="n">
        <v>45346</v>
      </c>
      <c r="C92" s="23" t="n">
        <v>100</v>
      </c>
      <c r="D92" s="19" t="n">
        <f aca="false">IF($A92="","",_xlfn.MINIFS($B:$B,$A:$A,$A92))</f>
        <v>45346</v>
      </c>
      <c r="E92" s="20" t="n">
        <f aca="false">IF($A92="","",IF(AND($B92=$D92,COUNTIFS($A$2:$A92,$A92,$B$2:$B92,$B92)=1),1,0))</f>
        <v>1</v>
      </c>
      <c r="F92" s="19" t="str">
        <f aca="false">IF($E92&lt;&gt;1,"",IF(COUNTIFS($A:$A,$A92,$B:$B,"&gt;"&amp;$D92)=0,"",_xlfn.MINIFS($B:$B,$A:$A,$A92,$B:$B,"&gt;"&amp;$D92)))</f>
        <v/>
      </c>
      <c r="G92" s="20" t="str">
        <f aca="false">IF($F92="","",$F92-$D92)</f>
        <v/>
      </c>
      <c r="H92" s="20" t="n">
        <f aca="false">IF($E92&lt;&gt;1,"",IF($F92="",0,IF($G92&lt;='Cohort Report'!$B$7,1,0)))</f>
        <v>0</v>
      </c>
      <c r="I92" s="20" t="n">
        <f aca="false">IF($E92&lt;&gt;1,"",IF($F92="",0,IF($G92&lt;='Cohort Report'!$B$8,1,0)))</f>
        <v>0</v>
      </c>
      <c r="J92" s="21" t="n">
        <f aca="false">IF($E92&lt;&gt;1,"",DATE(YEAR($D92),MONTH($D92),1))</f>
        <v>45323</v>
      </c>
      <c r="K92" s="20" t="str">
        <f aca="false">IF($E92&lt;&gt;1,"",IF($G92="","",IF(AND($D92&gt;='Cohort Report'!$B$5,$D92&lt;='Cohort Report'!$B$6),$G92,"")))</f>
        <v/>
      </c>
    </row>
    <row r="93" customFormat="false" ht="15" hidden="false" customHeight="false" outlineLevel="0" collapsed="false">
      <c r="A93" s="9" t="s">
        <v>65</v>
      </c>
      <c r="B93" s="22" t="n">
        <v>45819</v>
      </c>
      <c r="C93" s="23" t="n">
        <v>35</v>
      </c>
      <c r="D93" s="19" t="n">
        <f aca="false">IF($A93="","",_xlfn.MINIFS($B:$B,$A:$A,$A93))</f>
        <v>45272</v>
      </c>
      <c r="E93" s="20" t="n">
        <f aca="false">IF($A93="","",IF(AND($B93=$D93,COUNTIFS($A$2:$A93,$A93,$B$2:$B93,$B93)=1),1,0))</f>
        <v>0</v>
      </c>
      <c r="F93" s="19" t="str">
        <f aca="false">IF($E93&lt;&gt;1,"",IF(COUNTIFS($A:$A,$A93,$B:$B,"&gt;"&amp;$D93)=0,"",_xlfn.MINIFS($B:$B,$A:$A,$A93,$B:$B,"&gt;"&amp;$D93)))</f>
        <v/>
      </c>
      <c r="G93" s="20" t="str">
        <f aca="false">IF($F93="","",$F93-$D93)</f>
        <v/>
      </c>
      <c r="H93" s="20" t="str">
        <f aca="false">IF($E93&lt;&gt;1,"",IF($F93="",0,IF($G93&lt;='Cohort Report'!$B$7,1,0)))</f>
        <v/>
      </c>
      <c r="I93" s="20" t="str">
        <f aca="false">IF($E93&lt;&gt;1,"",IF($F93="",0,IF($G93&lt;='Cohort Report'!$B$8,1,0)))</f>
        <v/>
      </c>
      <c r="J93" s="21" t="str">
        <f aca="false">IF($E93&lt;&gt;1,"",DATE(YEAR($D93),MONTH($D93),1))</f>
        <v/>
      </c>
      <c r="K93" s="20" t="str">
        <f aca="false">IF($E93&lt;&gt;1,"",IF($G93="","",IF(AND($D93&gt;='Cohort Report'!$B$5,$D93&lt;='Cohort Report'!$B$6),$G93,"")))</f>
        <v/>
      </c>
    </row>
    <row r="94" customFormat="false" ht="15" hidden="false" customHeight="false" outlineLevel="0" collapsed="false">
      <c r="A94" s="9" t="s">
        <v>114</v>
      </c>
      <c r="B94" s="22" t="n">
        <v>45503</v>
      </c>
      <c r="C94" s="23" t="n">
        <v>100</v>
      </c>
      <c r="D94" s="19" t="n">
        <f aca="false">IF($A94="","",_xlfn.MINIFS($B:$B,$A:$A,$A94))</f>
        <v>45503</v>
      </c>
      <c r="E94" s="20" t="n">
        <f aca="false">IF($A94="","",IF(AND($B94=$D94,COUNTIFS($A$2:$A94,$A94,$B$2:$B94,$B94)=1),1,0))</f>
        <v>1</v>
      </c>
      <c r="F94" s="19" t="str">
        <f aca="false">IF($E94&lt;&gt;1,"",IF(COUNTIFS($A:$A,$A94,$B:$B,"&gt;"&amp;$D94)=0,"",_xlfn.MINIFS($B:$B,$A:$A,$A94,$B:$B,"&gt;"&amp;$D94)))</f>
        <v/>
      </c>
      <c r="G94" s="20" t="str">
        <f aca="false">IF($F94="","",$F94-$D94)</f>
        <v/>
      </c>
      <c r="H94" s="20" t="n">
        <f aca="false">IF($E94&lt;&gt;1,"",IF($F94="",0,IF($G94&lt;='Cohort Report'!$B$7,1,0)))</f>
        <v>0</v>
      </c>
      <c r="I94" s="20" t="n">
        <f aca="false">IF($E94&lt;&gt;1,"",IF($F94="",0,IF($G94&lt;='Cohort Report'!$B$8,1,0)))</f>
        <v>0</v>
      </c>
      <c r="J94" s="21" t="n">
        <f aca="false">IF($E94&lt;&gt;1,"",DATE(YEAR($D94),MONTH($D94),1))</f>
        <v>45474</v>
      </c>
      <c r="K94" s="20" t="str">
        <f aca="false">IF($E94&lt;&gt;1,"",IF($G94="","",IF(AND($D94&gt;='Cohort Report'!$B$5,$D94&lt;='Cohort Report'!$B$6),$G94,"")))</f>
        <v/>
      </c>
    </row>
    <row r="95" customFormat="false" ht="15" hidden="false" customHeight="false" outlineLevel="0" collapsed="false">
      <c r="A95" s="9" t="s">
        <v>68</v>
      </c>
      <c r="B95" s="22" t="n">
        <v>45809</v>
      </c>
      <c r="C95" s="23" t="n">
        <v>250</v>
      </c>
      <c r="D95" s="19" t="n">
        <f aca="false">IF($A95="","",_xlfn.MINIFS($B:$B,$A:$A,$A95))</f>
        <v>45101</v>
      </c>
      <c r="E95" s="20" t="n">
        <f aca="false">IF($A95="","",IF(AND($B95=$D95,COUNTIFS($A$2:$A95,$A95,$B$2:$B95,$B95)=1),1,0))</f>
        <v>0</v>
      </c>
      <c r="F95" s="19" t="str">
        <f aca="false">IF($E95&lt;&gt;1,"",IF(COUNTIFS($A:$A,$A95,$B:$B,"&gt;"&amp;$D95)=0,"",_xlfn.MINIFS($B:$B,$A:$A,$A95,$B:$B,"&gt;"&amp;$D95)))</f>
        <v/>
      </c>
      <c r="G95" s="20" t="str">
        <f aca="false">IF($F95="","",$F95-$D95)</f>
        <v/>
      </c>
      <c r="H95" s="20" t="str">
        <f aca="false">IF($E95&lt;&gt;1,"",IF($F95="",0,IF($G95&lt;='Cohort Report'!$B$7,1,0)))</f>
        <v/>
      </c>
      <c r="I95" s="20" t="str">
        <f aca="false">IF($E95&lt;&gt;1,"",IF($F95="",0,IF($G95&lt;='Cohort Report'!$B$8,1,0)))</f>
        <v/>
      </c>
      <c r="J95" s="21" t="str">
        <f aca="false">IF($E95&lt;&gt;1,"",DATE(YEAR($D95),MONTH($D95),1))</f>
        <v/>
      </c>
      <c r="K95" s="20" t="str">
        <f aca="false">IF($E95&lt;&gt;1,"",IF($G95="","",IF(AND($D95&gt;='Cohort Report'!$B$5,$D95&lt;='Cohort Report'!$B$6),$G95,"")))</f>
        <v/>
      </c>
    </row>
    <row r="96" customFormat="false" ht="15" hidden="false" customHeight="false" outlineLevel="0" collapsed="false">
      <c r="A96" s="9" t="s">
        <v>115</v>
      </c>
      <c r="B96" s="22" t="n">
        <v>45331</v>
      </c>
      <c r="C96" s="23" t="n">
        <v>150</v>
      </c>
      <c r="D96" s="19" t="n">
        <f aca="false">IF($A96="","",_xlfn.MINIFS($B:$B,$A:$A,$A96))</f>
        <v>45331</v>
      </c>
      <c r="E96" s="20" t="n">
        <f aca="false">IF($A96="","",IF(AND($B96=$D96,COUNTIFS($A$2:$A96,$A96,$B$2:$B96,$B96)=1),1,0))</f>
        <v>1</v>
      </c>
      <c r="F96" s="19" t="str">
        <f aca="false">IF($E96&lt;&gt;1,"",IF(COUNTIFS($A:$A,$A96,$B:$B,"&gt;"&amp;$D96)=0,"",_xlfn.MINIFS($B:$B,$A:$A,$A96,$B:$B,"&gt;"&amp;$D96)))</f>
        <v/>
      </c>
      <c r="G96" s="20" t="str">
        <f aca="false">IF($F96="","",$F96-$D96)</f>
        <v/>
      </c>
      <c r="H96" s="20" t="n">
        <f aca="false">IF($E96&lt;&gt;1,"",IF($F96="",0,IF($G96&lt;='Cohort Report'!$B$7,1,0)))</f>
        <v>0</v>
      </c>
      <c r="I96" s="20" t="n">
        <f aca="false">IF($E96&lt;&gt;1,"",IF($F96="",0,IF($G96&lt;='Cohort Report'!$B$8,1,0)))</f>
        <v>0</v>
      </c>
      <c r="J96" s="21" t="n">
        <f aca="false">IF($E96&lt;&gt;1,"",DATE(YEAR($D96),MONTH($D96),1))</f>
        <v>45323</v>
      </c>
      <c r="K96" s="20" t="str">
        <f aca="false">IF($E96&lt;&gt;1,"",IF($G96="","",IF(AND($D96&gt;='Cohort Report'!$B$5,$D96&lt;='Cohort Report'!$B$6),$G96,"")))</f>
        <v/>
      </c>
    </row>
    <row r="97" customFormat="false" ht="15" hidden="false" customHeight="false" outlineLevel="0" collapsed="false">
      <c r="A97" s="9" t="s">
        <v>103</v>
      </c>
      <c r="B97" s="22" t="n">
        <v>45698</v>
      </c>
      <c r="C97" s="23" t="n">
        <v>50</v>
      </c>
      <c r="D97" s="19" t="n">
        <f aca="false">IF($A97="","",_xlfn.MINIFS($B:$B,$A:$A,$A97))</f>
        <v>45032</v>
      </c>
      <c r="E97" s="20" t="n">
        <f aca="false">IF($A97="","",IF(AND($B97=$D97,COUNTIFS($A$2:$A97,$A97,$B$2:$B97,$B97)=1),1,0))</f>
        <v>0</v>
      </c>
      <c r="F97" s="19" t="str">
        <f aca="false">IF($E97&lt;&gt;1,"",IF(COUNTIFS($A:$A,$A97,$B:$B,"&gt;"&amp;$D97)=0,"",_xlfn.MINIFS($B:$B,$A:$A,$A97,$B:$B,"&gt;"&amp;$D97)))</f>
        <v/>
      </c>
      <c r="G97" s="20" t="str">
        <f aca="false">IF($F97="","",$F97-$D97)</f>
        <v/>
      </c>
      <c r="H97" s="20" t="str">
        <f aca="false">IF($E97&lt;&gt;1,"",IF($F97="",0,IF($G97&lt;='Cohort Report'!$B$7,1,0)))</f>
        <v/>
      </c>
      <c r="I97" s="20" t="str">
        <f aca="false">IF($E97&lt;&gt;1,"",IF($F97="",0,IF($G97&lt;='Cohort Report'!$B$8,1,0)))</f>
        <v/>
      </c>
      <c r="J97" s="21" t="str">
        <f aca="false">IF($E97&lt;&gt;1,"",DATE(YEAR($D97),MONTH($D97),1))</f>
        <v/>
      </c>
      <c r="K97" s="20" t="str">
        <f aca="false">IF($E97&lt;&gt;1,"",IF($G97="","",IF(AND($D97&gt;='Cohort Report'!$B$5,$D97&lt;='Cohort Report'!$B$6),$G97,"")))</f>
        <v/>
      </c>
    </row>
    <row r="98" customFormat="false" ht="15" hidden="false" customHeight="false" outlineLevel="0" collapsed="false">
      <c r="A98" s="9" t="s">
        <v>116</v>
      </c>
      <c r="B98" s="22" t="n">
        <v>45560</v>
      </c>
      <c r="C98" s="23" t="n">
        <v>50</v>
      </c>
      <c r="D98" s="19" t="n">
        <f aca="false">IF($A98="","",_xlfn.MINIFS($B:$B,$A:$A,$A98))</f>
        <v>45560</v>
      </c>
      <c r="E98" s="20" t="n">
        <f aca="false">IF($A98="","",IF(AND($B98=$D98,COUNTIFS($A$2:$A98,$A98,$B$2:$B98,$B98)=1),1,0))</f>
        <v>1</v>
      </c>
      <c r="F98" s="19" t="str">
        <f aca="false">IF($E98&lt;&gt;1,"",IF(COUNTIFS($A:$A,$A98,$B:$B,"&gt;"&amp;$D98)=0,"",_xlfn.MINIFS($B:$B,$A:$A,$A98,$B:$B,"&gt;"&amp;$D98)))</f>
        <v/>
      </c>
      <c r="G98" s="20" t="str">
        <f aca="false">IF($F98="","",$F98-$D98)</f>
        <v/>
      </c>
      <c r="H98" s="20" t="n">
        <f aca="false">IF($E98&lt;&gt;1,"",IF($F98="",0,IF($G98&lt;='Cohort Report'!$B$7,1,0)))</f>
        <v>0</v>
      </c>
      <c r="I98" s="20" t="n">
        <f aca="false">IF($E98&lt;&gt;1,"",IF($F98="",0,IF($G98&lt;='Cohort Report'!$B$8,1,0)))</f>
        <v>0</v>
      </c>
      <c r="J98" s="21" t="n">
        <f aca="false">IF($E98&lt;&gt;1,"",DATE(YEAR($D98),MONTH($D98),1))</f>
        <v>45536</v>
      </c>
      <c r="K98" s="20" t="str">
        <f aca="false">IF($E98&lt;&gt;1,"",IF($G98="","",IF(AND($D98&gt;='Cohort Report'!$B$5,$D98&lt;='Cohort Report'!$B$6),$G98,"")))</f>
        <v/>
      </c>
    </row>
    <row r="99" customFormat="false" ht="15" hidden="false" customHeight="false" outlineLevel="0" collapsed="false">
      <c r="A99" s="9" t="s">
        <v>117</v>
      </c>
      <c r="B99" s="22" t="n">
        <v>45579</v>
      </c>
      <c r="C99" s="23" t="n">
        <v>100</v>
      </c>
      <c r="D99" s="19" t="n">
        <f aca="false">IF($A99="","",_xlfn.MINIFS($B:$B,$A:$A,$A99))</f>
        <v>45435</v>
      </c>
      <c r="E99" s="20" t="n">
        <f aca="false">IF($A99="","",IF(AND($B99=$D99,COUNTIFS($A$2:$A99,$A99,$B$2:$B99,$B99)=1),1,0))</f>
        <v>0</v>
      </c>
      <c r="F99" s="19" t="str">
        <f aca="false">IF($E99&lt;&gt;1,"",IF(COUNTIFS($A:$A,$A99,$B:$B,"&gt;"&amp;$D99)=0,"",_xlfn.MINIFS($B:$B,$A:$A,$A99,$B:$B,"&gt;"&amp;$D99)))</f>
        <v/>
      </c>
      <c r="G99" s="20" t="str">
        <f aca="false">IF($F99="","",$F99-$D99)</f>
        <v/>
      </c>
      <c r="H99" s="20" t="str">
        <f aca="false">IF($E99&lt;&gt;1,"",IF($F99="",0,IF($G99&lt;='Cohort Report'!$B$7,1,0)))</f>
        <v/>
      </c>
      <c r="I99" s="20" t="str">
        <f aca="false">IF($E99&lt;&gt;1,"",IF($F99="",0,IF($G99&lt;='Cohort Report'!$B$8,1,0)))</f>
        <v/>
      </c>
      <c r="J99" s="21" t="str">
        <f aca="false">IF($E99&lt;&gt;1,"",DATE(YEAR($D99),MONTH($D99),1))</f>
        <v/>
      </c>
      <c r="K99" s="20" t="str">
        <f aca="false">IF($E99&lt;&gt;1,"",IF($G99="","",IF(AND($D99&gt;='Cohort Report'!$B$5,$D99&lt;='Cohort Report'!$B$6),$G99,"")))</f>
        <v/>
      </c>
    </row>
    <row r="100" customFormat="false" ht="15" hidden="false" customHeight="false" outlineLevel="0" collapsed="false">
      <c r="A100" s="9" t="s">
        <v>66</v>
      </c>
      <c r="B100" s="22" t="n">
        <v>45860</v>
      </c>
      <c r="C100" s="23" t="n">
        <v>100</v>
      </c>
      <c r="D100" s="19" t="n">
        <f aca="false">IF($A100="","",_xlfn.MINIFS($B:$B,$A:$A,$A100))</f>
        <v>44964</v>
      </c>
      <c r="E100" s="20" t="n">
        <f aca="false">IF($A100="","",IF(AND($B100=$D100,COUNTIFS($A$2:$A100,$A100,$B$2:$B100,$B100)=1),1,0))</f>
        <v>0</v>
      </c>
      <c r="F100" s="19" t="str">
        <f aca="false">IF($E100&lt;&gt;1,"",IF(COUNTIFS($A:$A,$A100,$B:$B,"&gt;"&amp;$D100)=0,"",_xlfn.MINIFS($B:$B,$A:$A,$A100,$B:$B,"&gt;"&amp;$D100)))</f>
        <v/>
      </c>
      <c r="G100" s="20" t="str">
        <f aca="false">IF($F100="","",$F100-$D100)</f>
        <v/>
      </c>
      <c r="H100" s="20" t="str">
        <f aca="false">IF($E100&lt;&gt;1,"",IF($F100="",0,IF($G100&lt;='Cohort Report'!$B$7,1,0)))</f>
        <v/>
      </c>
      <c r="I100" s="20" t="str">
        <f aca="false">IF($E100&lt;&gt;1,"",IF($F100="",0,IF($G100&lt;='Cohort Report'!$B$8,1,0)))</f>
        <v/>
      </c>
      <c r="J100" s="21" t="str">
        <f aca="false">IF($E100&lt;&gt;1,"",DATE(YEAR($D100),MONTH($D100),1))</f>
        <v/>
      </c>
      <c r="K100" s="20" t="str">
        <f aca="false">IF($E100&lt;&gt;1,"",IF($G100="","",IF(AND($D100&gt;='Cohort Report'!$B$5,$D100&lt;='Cohort Report'!$B$6),$G100,"")))</f>
        <v/>
      </c>
    </row>
    <row r="101" customFormat="false" ht="15" hidden="false" customHeight="false" outlineLevel="0" collapsed="false">
      <c r="A101" s="9" t="s">
        <v>68</v>
      </c>
      <c r="B101" s="22" t="n">
        <v>45603</v>
      </c>
      <c r="C101" s="23" t="n">
        <v>150</v>
      </c>
      <c r="D101" s="19" t="n">
        <f aca="false">IF($A101="","",_xlfn.MINIFS($B:$B,$A:$A,$A101))</f>
        <v>45101</v>
      </c>
      <c r="E101" s="20" t="n">
        <f aca="false">IF($A101="","",IF(AND($B101=$D101,COUNTIFS($A$2:$A101,$A101,$B$2:$B101,$B101)=1),1,0))</f>
        <v>0</v>
      </c>
      <c r="F101" s="19" t="str">
        <f aca="false">IF($E101&lt;&gt;1,"",IF(COUNTIFS($A:$A,$A101,$B:$B,"&gt;"&amp;$D101)=0,"",_xlfn.MINIFS($B:$B,$A:$A,$A101,$B:$B,"&gt;"&amp;$D101)))</f>
        <v/>
      </c>
      <c r="G101" s="20" t="str">
        <f aca="false">IF($F101="","",$F101-$D101)</f>
        <v/>
      </c>
      <c r="H101" s="20" t="str">
        <f aca="false">IF($E101&lt;&gt;1,"",IF($F101="",0,IF($G101&lt;='Cohort Report'!$B$7,1,0)))</f>
        <v/>
      </c>
      <c r="I101" s="20" t="str">
        <f aca="false">IF($E101&lt;&gt;1,"",IF($F101="",0,IF($G101&lt;='Cohort Report'!$B$8,1,0)))</f>
        <v/>
      </c>
      <c r="J101" s="21" t="str">
        <f aca="false">IF($E101&lt;&gt;1,"",DATE(YEAR($D101),MONTH($D101),1))</f>
        <v/>
      </c>
      <c r="K101" s="20" t="str">
        <f aca="false">IF($E101&lt;&gt;1,"",IF($G101="","",IF(AND($D101&gt;='Cohort Report'!$B$5,$D101&lt;='Cohort Report'!$B$6),$G101,"")))</f>
        <v/>
      </c>
    </row>
    <row r="102" customFormat="false" ht="15" hidden="false" customHeight="false" outlineLevel="0" collapsed="false">
      <c r="A102" s="9" t="s">
        <v>118</v>
      </c>
      <c r="B102" s="22" t="n">
        <v>45560</v>
      </c>
      <c r="C102" s="23" t="n">
        <v>250</v>
      </c>
      <c r="D102" s="19" t="n">
        <f aca="false">IF($A102="","",_xlfn.MINIFS($B:$B,$A:$A,$A102))</f>
        <v>45542</v>
      </c>
      <c r="E102" s="20" t="n">
        <f aca="false">IF($A102="","",IF(AND($B102=$D102,COUNTIFS($A$2:$A102,$A102,$B$2:$B102,$B102)=1),1,0))</f>
        <v>0</v>
      </c>
      <c r="F102" s="19" t="str">
        <f aca="false">IF($E102&lt;&gt;1,"",IF(COUNTIFS($A:$A,$A102,$B:$B,"&gt;"&amp;$D102)=0,"",_xlfn.MINIFS($B:$B,$A:$A,$A102,$B:$B,"&gt;"&amp;$D102)))</f>
        <v/>
      </c>
      <c r="G102" s="20" t="str">
        <f aca="false">IF($F102="","",$F102-$D102)</f>
        <v/>
      </c>
      <c r="H102" s="20" t="str">
        <f aca="false">IF($E102&lt;&gt;1,"",IF($F102="",0,IF($G102&lt;='Cohort Report'!$B$7,1,0)))</f>
        <v/>
      </c>
      <c r="I102" s="20" t="str">
        <f aca="false">IF($E102&lt;&gt;1,"",IF($F102="",0,IF($G102&lt;='Cohort Report'!$B$8,1,0)))</f>
        <v/>
      </c>
      <c r="J102" s="21" t="str">
        <f aca="false">IF($E102&lt;&gt;1,"",DATE(YEAR($D102),MONTH($D102),1))</f>
        <v/>
      </c>
      <c r="K102" s="20" t="str">
        <f aca="false">IF($E102&lt;&gt;1,"",IF($G102="","",IF(AND($D102&gt;='Cohort Report'!$B$5,$D102&lt;='Cohort Report'!$B$6),$G102,"")))</f>
        <v/>
      </c>
    </row>
    <row r="103" customFormat="false" ht="15" hidden="false" customHeight="false" outlineLevel="0" collapsed="false">
      <c r="A103" s="9" t="s">
        <v>119</v>
      </c>
      <c r="B103" s="22" t="n">
        <v>45510</v>
      </c>
      <c r="C103" s="23" t="n">
        <v>50</v>
      </c>
      <c r="D103" s="19" t="n">
        <f aca="false">IF($A103="","",_xlfn.MINIFS($B:$B,$A:$A,$A103))</f>
        <v>45510</v>
      </c>
      <c r="E103" s="20" t="n">
        <f aca="false">IF($A103="","",IF(AND($B103=$D103,COUNTIFS($A$2:$A103,$A103,$B$2:$B103,$B103)=1),1,0))</f>
        <v>1</v>
      </c>
      <c r="F103" s="19" t="str">
        <f aca="false">IF($E103&lt;&gt;1,"",IF(COUNTIFS($A:$A,$A103,$B:$B,"&gt;"&amp;$D103)=0,"",_xlfn.MINIFS($B:$B,$A:$A,$A103,$B:$B,"&gt;"&amp;$D103)))</f>
        <v/>
      </c>
      <c r="G103" s="20" t="str">
        <f aca="false">IF($F103="","",$F103-$D103)</f>
        <v/>
      </c>
      <c r="H103" s="20" t="n">
        <f aca="false">IF($E103&lt;&gt;1,"",IF($F103="",0,IF($G103&lt;='Cohort Report'!$B$7,1,0)))</f>
        <v>0</v>
      </c>
      <c r="I103" s="20" t="n">
        <f aca="false">IF($E103&lt;&gt;1,"",IF($F103="",0,IF($G103&lt;='Cohort Report'!$B$8,1,0)))</f>
        <v>0</v>
      </c>
      <c r="J103" s="21" t="n">
        <f aca="false">IF($E103&lt;&gt;1,"",DATE(YEAR($D103),MONTH($D103),1))</f>
        <v>45505</v>
      </c>
      <c r="K103" s="20" t="str">
        <f aca="false">IF($E103&lt;&gt;1,"",IF($G103="","",IF(AND($D103&gt;='Cohort Report'!$B$5,$D103&lt;='Cohort Report'!$B$6),$G103,"")))</f>
        <v/>
      </c>
    </row>
    <row r="104" customFormat="false" ht="15" hidden="false" customHeight="false" outlineLevel="0" collapsed="false">
      <c r="A104" s="9" t="s">
        <v>56</v>
      </c>
      <c r="B104" s="22" t="n">
        <v>45726</v>
      </c>
      <c r="C104" s="23" t="n">
        <v>35</v>
      </c>
      <c r="D104" s="19" t="n">
        <f aca="false">IF($A104="","",_xlfn.MINIFS($B:$B,$A:$A,$A104))</f>
        <v>44976</v>
      </c>
      <c r="E104" s="20" t="n">
        <f aca="false">IF($A104="","",IF(AND($B104=$D104,COUNTIFS($A$2:$A104,$A104,$B$2:$B104,$B104)=1),1,0))</f>
        <v>0</v>
      </c>
      <c r="F104" s="19" t="str">
        <f aca="false">IF($E104&lt;&gt;1,"",IF(COUNTIFS($A:$A,$A104,$B:$B,"&gt;"&amp;$D104)=0,"",_xlfn.MINIFS($B:$B,$A:$A,$A104,$B:$B,"&gt;"&amp;$D104)))</f>
        <v/>
      </c>
      <c r="G104" s="20" t="str">
        <f aca="false">IF($F104="","",$F104-$D104)</f>
        <v/>
      </c>
      <c r="H104" s="20" t="str">
        <f aca="false">IF($E104&lt;&gt;1,"",IF($F104="",0,IF($G104&lt;='Cohort Report'!$B$7,1,0)))</f>
        <v/>
      </c>
      <c r="I104" s="20" t="str">
        <f aca="false">IF($E104&lt;&gt;1,"",IF($F104="",0,IF($G104&lt;='Cohort Report'!$B$8,1,0)))</f>
        <v/>
      </c>
      <c r="J104" s="21" t="str">
        <f aca="false">IF($E104&lt;&gt;1,"",DATE(YEAR($D104),MONTH($D104),1))</f>
        <v/>
      </c>
      <c r="K104" s="20" t="str">
        <f aca="false">IF($E104&lt;&gt;1,"",IF($G104="","",IF(AND($D104&gt;='Cohort Report'!$B$5,$D104&lt;='Cohort Report'!$B$6),$G104,"")))</f>
        <v/>
      </c>
    </row>
    <row r="105" customFormat="false" ht="15" hidden="false" customHeight="false" outlineLevel="0" collapsed="false">
      <c r="A105" s="9" t="s">
        <v>78</v>
      </c>
      <c r="B105" s="22" t="n">
        <v>45003</v>
      </c>
      <c r="C105" s="23" t="n">
        <v>35</v>
      </c>
      <c r="D105" s="19" t="n">
        <f aca="false">IF($A105="","",_xlfn.MINIFS($B:$B,$A:$A,$A105))</f>
        <v>44942</v>
      </c>
      <c r="E105" s="20" t="n">
        <f aca="false">IF($A105="","",IF(AND($B105=$D105,COUNTIFS($A$2:$A105,$A105,$B$2:$B105,$B105)=1),1,0))</f>
        <v>0</v>
      </c>
      <c r="F105" s="19" t="str">
        <f aca="false">IF($E105&lt;&gt;1,"",IF(COUNTIFS($A:$A,$A105,$B:$B,"&gt;"&amp;$D105)=0,"",_xlfn.MINIFS($B:$B,$A:$A,$A105,$B:$B,"&gt;"&amp;$D105)))</f>
        <v/>
      </c>
      <c r="G105" s="20" t="str">
        <f aca="false">IF($F105="","",$F105-$D105)</f>
        <v/>
      </c>
      <c r="H105" s="20" t="str">
        <f aca="false">IF($E105&lt;&gt;1,"",IF($F105="",0,IF($G105&lt;='Cohort Report'!$B$7,1,0)))</f>
        <v/>
      </c>
      <c r="I105" s="20" t="str">
        <f aca="false">IF($E105&lt;&gt;1,"",IF($F105="",0,IF($G105&lt;='Cohort Report'!$B$8,1,0)))</f>
        <v/>
      </c>
      <c r="J105" s="21" t="str">
        <f aca="false">IF($E105&lt;&gt;1,"",DATE(YEAR($D105),MONTH($D105),1))</f>
        <v/>
      </c>
      <c r="K105" s="20" t="str">
        <f aca="false">IF($E105&lt;&gt;1,"",IF($G105="","",IF(AND($D105&gt;='Cohort Report'!$B$5,$D105&lt;='Cohort Report'!$B$6),$G105,"")))</f>
        <v/>
      </c>
    </row>
    <row r="106" customFormat="false" ht="15" hidden="false" customHeight="false" outlineLevel="0" collapsed="false">
      <c r="A106" s="9" t="s">
        <v>79</v>
      </c>
      <c r="B106" s="22" t="n">
        <v>45825</v>
      </c>
      <c r="C106" s="23" t="n">
        <v>25</v>
      </c>
      <c r="D106" s="19" t="n">
        <f aca="false">IF($A106="","",_xlfn.MINIFS($B:$B,$A:$A,$A106))</f>
        <v>45164</v>
      </c>
      <c r="E106" s="20" t="n">
        <f aca="false">IF($A106="","",IF(AND($B106=$D106,COUNTIFS($A$2:$A106,$A106,$B$2:$B106,$B106)=1),1,0))</f>
        <v>0</v>
      </c>
      <c r="F106" s="19" t="str">
        <f aca="false">IF($E106&lt;&gt;1,"",IF(COUNTIFS($A:$A,$A106,$B:$B,"&gt;"&amp;$D106)=0,"",_xlfn.MINIFS($B:$B,$A:$A,$A106,$B:$B,"&gt;"&amp;$D106)))</f>
        <v/>
      </c>
      <c r="G106" s="20" t="str">
        <f aca="false">IF($F106="","",$F106-$D106)</f>
        <v/>
      </c>
      <c r="H106" s="20" t="str">
        <f aca="false">IF($E106&lt;&gt;1,"",IF($F106="",0,IF($G106&lt;='Cohort Report'!$B$7,1,0)))</f>
        <v/>
      </c>
      <c r="I106" s="20" t="str">
        <f aca="false">IF($E106&lt;&gt;1,"",IF($F106="",0,IF($G106&lt;='Cohort Report'!$B$8,1,0)))</f>
        <v/>
      </c>
      <c r="J106" s="21" t="str">
        <f aca="false">IF($E106&lt;&gt;1,"",DATE(YEAR($D106),MONTH($D106),1))</f>
        <v/>
      </c>
      <c r="K106" s="20" t="str">
        <f aca="false">IF($E106&lt;&gt;1,"",IF($G106="","",IF(AND($D106&gt;='Cohort Report'!$B$5,$D106&lt;='Cohort Report'!$B$6),$G106,"")))</f>
        <v/>
      </c>
    </row>
    <row r="107" customFormat="false" ht="15" hidden="false" customHeight="false" outlineLevel="0" collapsed="false">
      <c r="A107" s="9" t="s">
        <v>94</v>
      </c>
      <c r="B107" s="22" t="n">
        <v>45934</v>
      </c>
      <c r="C107" s="23" t="n">
        <v>500</v>
      </c>
      <c r="D107" s="19" t="n">
        <f aca="false">IF($A107="","",_xlfn.MINIFS($B:$B,$A:$A,$A107))</f>
        <v>45017</v>
      </c>
      <c r="E107" s="20" t="n">
        <f aca="false">IF($A107="","",IF(AND($B107=$D107,COUNTIFS($A$2:$A107,$A107,$B$2:$B107,$B107)=1),1,0))</f>
        <v>0</v>
      </c>
      <c r="F107" s="19" t="str">
        <f aca="false">IF($E107&lt;&gt;1,"",IF(COUNTIFS($A:$A,$A107,$B:$B,"&gt;"&amp;$D107)=0,"",_xlfn.MINIFS($B:$B,$A:$A,$A107,$B:$B,"&gt;"&amp;$D107)))</f>
        <v/>
      </c>
      <c r="G107" s="20" t="str">
        <f aca="false">IF($F107="","",$F107-$D107)</f>
        <v/>
      </c>
      <c r="H107" s="20" t="str">
        <f aca="false">IF($E107&lt;&gt;1,"",IF($F107="",0,IF($G107&lt;='Cohort Report'!$B$7,1,0)))</f>
        <v/>
      </c>
      <c r="I107" s="20" t="str">
        <f aca="false">IF($E107&lt;&gt;1,"",IF($F107="",0,IF($G107&lt;='Cohort Report'!$B$8,1,0)))</f>
        <v/>
      </c>
      <c r="J107" s="21" t="str">
        <f aca="false">IF($E107&lt;&gt;1,"",DATE(YEAR($D107),MONTH($D107),1))</f>
        <v/>
      </c>
      <c r="K107" s="20" t="str">
        <f aca="false">IF($E107&lt;&gt;1,"",IF($G107="","",IF(AND($D107&gt;='Cohort Report'!$B$5,$D107&lt;='Cohort Report'!$B$6),$G107,"")))</f>
        <v/>
      </c>
    </row>
    <row r="108" customFormat="false" ht="15" hidden="false" customHeight="false" outlineLevel="0" collapsed="false">
      <c r="A108" s="9" t="s">
        <v>86</v>
      </c>
      <c r="B108" s="22" t="n">
        <v>45964</v>
      </c>
      <c r="C108" s="23" t="n">
        <v>50</v>
      </c>
      <c r="D108" s="19" t="n">
        <f aca="false">IF($A108="","",_xlfn.MINIFS($B:$B,$A:$A,$A108))</f>
        <v>45266</v>
      </c>
      <c r="E108" s="20" t="n">
        <f aca="false">IF($A108="","",IF(AND($B108=$D108,COUNTIFS($A$2:$A108,$A108,$B$2:$B108,$B108)=1),1,0))</f>
        <v>0</v>
      </c>
      <c r="F108" s="19" t="str">
        <f aca="false">IF($E108&lt;&gt;1,"",IF(COUNTIFS($A:$A,$A108,$B:$B,"&gt;"&amp;$D108)=0,"",_xlfn.MINIFS($B:$B,$A:$A,$A108,$B:$B,"&gt;"&amp;$D108)))</f>
        <v/>
      </c>
      <c r="G108" s="20" t="str">
        <f aca="false">IF($F108="","",$F108-$D108)</f>
        <v/>
      </c>
      <c r="H108" s="20" t="str">
        <f aca="false">IF($E108&lt;&gt;1,"",IF($F108="",0,IF($G108&lt;='Cohort Report'!$B$7,1,0)))</f>
        <v/>
      </c>
      <c r="I108" s="20" t="str">
        <f aca="false">IF($E108&lt;&gt;1,"",IF($F108="",0,IF($G108&lt;='Cohort Report'!$B$8,1,0)))</f>
        <v/>
      </c>
      <c r="J108" s="21" t="str">
        <f aca="false">IF($E108&lt;&gt;1,"",DATE(YEAR($D108),MONTH($D108),1))</f>
        <v/>
      </c>
      <c r="K108" s="20" t="str">
        <f aca="false">IF($E108&lt;&gt;1,"",IF($G108="","",IF(AND($D108&gt;='Cohort Report'!$B$5,$D108&lt;='Cohort Report'!$B$6),$G108,"")))</f>
        <v/>
      </c>
    </row>
    <row r="109" customFormat="false" ht="15" hidden="false" customHeight="false" outlineLevel="0" collapsed="false">
      <c r="A109" s="9" t="s">
        <v>120</v>
      </c>
      <c r="B109" s="22" t="n">
        <v>45573</v>
      </c>
      <c r="C109" s="23" t="n">
        <v>50</v>
      </c>
      <c r="D109" s="19" t="n">
        <f aca="false">IF($A109="","",_xlfn.MINIFS($B:$B,$A:$A,$A109))</f>
        <v>45573</v>
      </c>
      <c r="E109" s="20" t="n">
        <f aca="false">IF($A109="","",IF(AND($B109=$D109,COUNTIFS($A$2:$A109,$A109,$B$2:$B109,$B109)=1),1,0))</f>
        <v>1</v>
      </c>
      <c r="F109" s="19" t="n">
        <f aca="false">IF($E109&lt;&gt;1,"",IF(COUNTIFS($A:$A,$A109,$B:$B,"&gt;"&amp;$D109)=0,"",_xlfn.MINIFS($B:$B,$A:$A,$A109,$B:$B,"&gt;"&amp;$D109)))</f>
        <v>45876</v>
      </c>
      <c r="G109" s="20" t="n">
        <f aca="false">IF($F109="","",$F109-$D109)</f>
        <v>303</v>
      </c>
      <c r="H109" s="20" t="n">
        <f aca="false">IF($E109&lt;&gt;1,"",IF($F109="",0,IF($G109&lt;='Cohort Report'!$B$7,1,0)))</f>
        <v>0</v>
      </c>
      <c r="I109" s="20" t="n">
        <f aca="false">IF($E109&lt;&gt;1,"",IF($F109="",0,IF($G109&lt;='Cohort Report'!$B$8,1,0)))</f>
        <v>1</v>
      </c>
      <c r="J109" s="21" t="n">
        <f aca="false">IF($E109&lt;&gt;1,"",DATE(YEAR($D109),MONTH($D109),1))</f>
        <v>45566</v>
      </c>
      <c r="K109" s="20" t="n">
        <f aca="false">IF($E109&lt;&gt;1,"",IF($G109="","",IF(AND($D109&gt;='Cohort Report'!$B$5,$D109&lt;='Cohort Report'!$B$6),$G109,"")))</f>
        <v>303</v>
      </c>
    </row>
    <row r="110" customFormat="false" ht="15" hidden="false" customHeight="false" outlineLevel="0" collapsed="false">
      <c r="A110" s="9" t="s">
        <v>103</v>
      </c>
      <c r="B110" s="22" t="n">
        <v>45874</v>
      </c>
      <c r="C110" s="23" t="n">
        <v>250</v>
      </c>
      <c r="D110" s="19" t="n">
        <f aca="false">IF($A110="","",_xlfn.MINIFS($B:$B,$A:$A,$A110))</f>
        <v>45032</v>
      </c>
      <c r="E110" s="20" t="n">
        <f aca="false">IF($A110="","",IF(AND($B110=$D110,COUNTIFS($A$2:$A110,$A110,$B$2:$B110,$B110)=1),1,0))</f>
        <v>0</v>
      </c>
      <c r="F110" s="19" t="str">
        <f aca="false">IF($E110&lt;&gt;1,"",IF(COUNTIFS($A:$A,$A110,$B:$B,"&gt;"&amp;$D110)=0,"",_xlfn.MINIFS($B:$B,$A:$A,$A110,$B:$B,"&gt;"&amp;$D110)))</f>
        <v/>
      </c>
      <c r="G110" s="20" t="str">
        <f aca="false">IF($F110="","",$F110-$D110)</f>
        <v/>
      </c>
      <c r="H110" s="20" t="str">
        <f aca="false">IF($E110&lt;&gt;1,"",IF($F110="",0,IF($G110&lt;='Cohort Report'!$B$7,1,0)))</f>
        <v/>
      </c>
      <c r="I110" s="20" t="str">
        <f aca="false">IF($E110&lt;&gt;1,"",IF($F110="",0,IF($G110&lt;='Cohort Report'!$B$8,1,0)))</f>
        <v/>
      </c>
      <c r="J110" s="21" t="str">
        <f aca="false">IF($E110&lt;&gt;1,"",DATE(YEAR($D110),MONTH($D110),1))</f>
        <v/>
      </c>
      <c r="K110" s="20" t="str">
        <f aca="false">IF($E110&lt;&gt;1,"",IF($G110="","",IF(AND($D110&gt;='Cohort Report'!$B$5,$D110&lt;='Cohort Report'!$B$6),$G110,"")))</f>
        <v/>
      </c>
    </row>
    <row r="111" customFormat="false" ht="15" hidden="false" customHeight="false" outlineLevel="0" collapsed="false">
      <c r="A111" s="9" t="s">
        <v>121</v>
      </c>
      <c r="B111" s="22" t="n">
        <v>45554</v>
      </c>
      <c r="C111" s="23" t="n">
        <v>100</v>
      </c>
      <c r="D111" s="19" t="n">
        <f aca="false">IF($A111="","",_xlfn.MINIFS($B:$B,$A:$A,$A111))</f>
        <v>45554</v>
      </c>
      <c r="E111" s="20" t="n">
        <f aca="false">IF($A111="","",IF(AND($B111=$D111,COUNTIFS($A$2:$A111,$A111,$B$2:$B111,$B111)=1),1,0))</f>
        <v>1</v>
      </c>
      <c r="F111" s="19" t="str">
        <f aca="false">IF($E111&lt;&gt;1,"",IF(COUNTIFS($A:$A,$A111,$B:$B,"&gt;"&amp;$D111)=0,"",_xlfn.MINIFS($B:$B,$A:$A,$A111,$B:$B,"&gt;"&amp;$D111)))</f>
        <v/>
      </c>
      <c r="G111" s="20" t="str">
        <f aca="false">IF($F111="","",$F111-$D111)</f>
        <v/>
      </c>
      <c r="H111" s="20" t="n">
        <f aca="false">IF($E111&lt;&gt;1,"",IF($F111="",0,IF($G111&lt;='Cohort Report'!$B$7,1,0)))</f>
        <v>0</v>
      </c>
      <c r="I111" s="20" t="n">
        <f aca="false">IF($E111&lt;&gt;1,"",IF($F111="",0,IF($G111&lt;='Cohort Report'!$B$8,1,0)))</f>
        <v>0</v>
      </c>
      <c r="J111" s="21" t="n">
        <f aca="false">IF($E111&lt;&gt;1,"",DATE(YEAR($D111),MONTH($D111),1))</f>
        <v>45536</v>
      </c>
      <c r="K111" s="20" t="str">
        <f aca="false">IF($E111&lt;&gt;1,"",IF($G111="","",IF(AND($D111&gt;='Cohort Report'!$B$5,$D111&lt;='Cohort Report'!$B$6),$G111,"")))</f>
        <v/>
      </c>
    </row>
    <row r="112" customFormat="false" ht="15" hidden="false" customHeight="false" outlineLevel="0" collapsed="false">
      <c r="A112" s="9" t="s">
        <v>117</v>
      </c>
      <c r="B112" s="22" t="n">
        <v>45481</v>
      </c>
      <c r="C112" s="23" t="n">
        <v>50</v>
      </c>
      <c r="D112" s="19" t="n">
        <f aca="false">IF($A112="","",_xlfn.MINIFS($B:$B,$A:$A,$A112))</f>
        <v>45435</v>
      </c>
      <c r="E112" s="20" t="n">
        <f aca="false">IF($A112="","",IF(AND($B112=$D112,COUNTIFS($A$2:$A112,$A112,$B$2:$B112,$B112)=1),1,0))</f>
        <v>0</v>
      </c>
      <c r="F112" s="19" t="str">
        <f aca="false">IF($E112&lt;&gt;1,"",IF(COUNTIFS($A:$A,$A112,$B:$B,"&gt;"&amp;$D112)=0,"",_xlfn.MINIFS($B:$B,$A:$A,$A112,$B:$B,"&gt;"&amp;$D112)))</f>
        <v/>
      </c>
      <c r="G112" s="20" t="str">
        <f aca="false">IF($F112="","",$F112-$D112)</f>
        <v/>
      </c>
      <c r="H112" s="20" t="str">
        <f aca="false">IF($E112&lt;&gt;1,"",IF($F112="",0,IF($G112&lt;='Cohort Report'!$B$7,1,0)))</f>
        <v/>
      </c>
      <c r="I112" s="20" t="str">
        <f aca="false">IF($E112&lt;&gt;1,"",IF($F112="",0,IF($G112&lt;='Cohort Report'!$B$8,1,0)))</f>
        <v/>
      </c>
      <c r="J112" s="21" t="str">
        <f aca="false">IF($E112&lt;&gt;1,"",DATE(YEAR($D112),MONTH($D112),1))</f>
        <v/>
      </c>
      <c r="K112" s="20" t="str">
        <f aca="false">IF($E112&lt;&gt;1,"",IF($G112="","",IF(AND($D112&gt;='Cohort Report'!$B$5,$D112&lt;='Cohort Report'!$B$6),$G112,"")))</f>
        <v/>
      </c>
    </row>
    <row r="113" customFormat="false" ht="15" hidden="false" customHeight="false" outlineLevel="0" collapsed="false">
      <c r="A113" s="9" t="s">
        <v>99</v>
      </c>
      <c r="B113" s="22" t="n">
        <v>45649</v>
      </c>
      <c r="C113" s="23" t="n">
        <v>100</v>
      </c>
      <c r="D113" s="19" t="n">
        <f aca="false">IF($A113="","",_xlfn.MINIFS($B:$B,$A:$A,$A113))</f>
        <v>45621</v>
      </c>
      <c r="E113" s="20" t="n">
        <f aca="false">IF($A113="","",IF(AND($B113=$D113,COUNTIFS($A$2:$A113,$A113,$B$2:$B113,$B113)=1),1,0))</f>
        <v>0</v>
      </c>
      <c r="F113" s="19" t="str">
        <f aca="false">IF($E113&lt;&gt;1,"",IF(COUNTIFS($A:$A,$A113,$B:$B,"&gt;"&amp;$D113)=0,"",_xlfn.MINIFS($B:$B,$A:$A,$A113,$B:$B,"&gt;"&amp;$D113)))</f>
        <v/>
      </c>
      <c r="G113" s="20" t="str">
        <f aca="false">IF($F113="","",$F113-$D113)</f>
        <v/>
      </c>
      <c r="H113" s="20" t="str">
        <f aca="false">IF($E113&lt;&gt;1,"",IF($F113="",0,IF($G113&lt;='Cohort Report'!$B$7,1,0)))</f>
        <v/>
      </c>
      <c r="I113" s="20" t="str">
        <f aca="false">IF($E113&lt;&gt;1,"",IF($F113="",0,IF($G113&lt;='Cohort Report'!$B$8,1,0)))</f>
        <v/>
      </c>
      <c r="J113" s="21" t="str">
        <f aca="false">IF($E113&lt;&gt;1,"",DATE(YEAR($D113),MONTH($D113),1))</f>
        <v/>
      </c>
      <c r="K113" s="20" t="str">
        <f aca="false">IF($E113&lt;&gt;1,"",IF($G113="","",IF(AND($D113&gt;='Cohort Report'!$B$5,$D113&lt;='Cohort Report'!$B$6),$G113,"")))</f>
        <v/>
      </c>
    </row>
    <row r="114" customFormat="false" ht="15" hidden="false" customHeight="false" outlineLevel="0" collapsed="false">
      <c r="A114" s="9" t="s">
        <v>122</v>
      </c>
      <c r="B114" s="22" t="n">
        <v>45709</v>
      </c>
      <c r="C114" s="23" t="n">
        <v>75</v>
      </c>
      <c r="D114" s="19" t="n">
        <f aca="false">IF($A114="","",_xlfn.MINIFS($B:$B,$A:$A,$A114))</f>
        <v>45646</v>
      </c>
      <c r="E114" s="20" t="n">
        <f aca="false">IF($A114="","",IF(AND($B114=$D114,COUNTIFS($A$2:$A114,$A114,$B$2:$B114,$B114)=1),1,0))</f>
        <v>0</v>
      </c>
      <c r="F114" s="19" t="str">
        <f aca="false">IF($E114&lt;&gt;1,"",IF(COUNTIFS($A:$A,$A114,$B:$B,"&gt;"&amp;$D114)=0,"",_xlfn.MINIFS($B:$B,$A:$A,$A114,$B:$B,"&gt;"&amp;$D114)))</f>
        <v/>
      </c>
      <c r="G114" s="20" t="str">
        <f aca="false">IF($F114="","",$F114-$D114)</f>
        <v/>
      </c>
      <c r="H114" s="20" t="str">
        <f aca="false">IF($E114&lt;&gt;1,"",IF($F114="",0,IF($G114&lt;='Cohort Report'!$B$7,1,0)))</f>
        <v/>
      </c>
      <c r="I114" s="20" t="str">
        <f aca="false">IF($E114&lt;&gt;1,"",IF($F114="",0,IF($G114&lt;='Cohort Report'!$B$8,1,0)))</f>
        <v/>
      </c>
      <c r="J114" s="21" t="str">
        <f aca="false">IF($E114&lt;&gt;1,"",DATE(YEAR($D114),MONTH($D114),1))</f>
        <v/>
      </c>
      <c r="K114" s="20" t="str">
        <f aca="false">IF($E114&lt;&gt;1,"",IF($G114="","",IF(AND($D114&gt;='Cohort Report'!$B$5,$D114&lt;='Cohort Report'!$B$6),$G114,"")))</f>
        <v/>
      </c>
    </row>
    <row r="115" customFormat="false" ht="15" hidden="false" customHeight="false" outlineLevel="0" collapsed="false">
      <c r="A115" s="9" t="s">
        <v>97</v>
      </c>
      <c r="B115" s="22" t="n">
        <v>45932</v>
      </c>
      <c r="C115" s="23" t="n">
        <v>35</v>
      </c>
      <c r="D115" s="19" t="n">
        <f aca="false">IF($A115="","",_xlfn.MINIFS($B:$B,$A:$A,$A115))</f>
        <v>45264</v>
      </c>
      <c r="E115" s="20" t="n">
        <f aca="false">IF($A115="","",IF(AND($B115=$D115,COUNTIFS($A$2:$A115,$A115,$B$2:$B115,$B115)=1),1,0))</f>
        <v>0</v>
      </c>
      <c r="F115" s="19" t="str">
        <f aca="false">IF($E115&lt;&gt;1,"",IF(COUNTIFS($A:$A,$A115,$B:$B,"&gt;"&amp;$D115)=0,"",_xlfn.MINIFS($B:$B,$A:$A,$A115,$B:$B,"&gt;"&amp;$D115)))</f>
        <v/>
      </c>
      <c r="G115" s="20" t="str">
        <f aca="false">IF($F115="","",$F115-$D115)</f>
        <v/>
      </c>
      <c r="H115" s="20" t="str">
        <f aca="false">IF($E115&lt;&gt;1,"",IF($F115="",0,IF($G115&lt;='Cohort Report'!$B$7,1,0)))</f>
        <v/>
      </c>
      <c r="I115" s="20" t="str">
        <f aca="false">IF($E115&lt;&gt;1,"",IF($F115="",0,IF($G115&lt;='Cohort Report'!$B$8,1,0)))</f>
        <v/>
      </c>
      <c r="J115" s="21" t="str">
        <f aca="false">IF($E115&lt;&gt;1,"",DATE(YEAR($D115),MONTH($D115),1))</f>
        <v/>
      </c>
      <c r="K115" s="20" t="str">
        <f aca="false">IF($E115&lt;&gt;1,"",IF($G115="","",IF(AND($D115&gt;='Cohort Report'!$B$5,$D115&lt;='Cohort Report'!$B$6),$G115,"")))</f>
        <v/>
      </c>
    </row>
    <row r="116" customFormat="false" ht="15" hidden="false" customHeight="false" outlineLevel="0" collapsed="false">
      <c r="A116" s="9" t="s">
        <v>77</v>
      </c>
      <c r="B116" s="22" t="n">
        <v>45589</v>
      </c>
      <c r="C116" s="23" t="n">
        <v>100</v>
      </c>
      <c r="D116" s="19" t="n">
        <f aca="false">IF($A116="","",_xlfn.MINIFS($B:$B,$A:$A,$A116))</f>
        <v>45120</v>
      </c>
      <c r="E116" s="20" t="n">
        <f aca="false">IF($A116="","",IF(AND($B116=$D116,COUNTIFS($A$2:$A116,$A116,$B$2:$B116,$B116)=1),1,0))</f>
        <v>0</v>
      </c>
      <c r="F116" s="19" t="str">
        <f aca="false">IF($E116&lt;&gt;1,"",IF(COUNTIFS($A:$A,$A116,$B:$B,"&gt;"&amp;$D116)=0,"",_xlfn.MINIFS($B:$B,$A:$A,$A116,$B:$B,"&gt;"&amp;$D116)))</f>
        <v/>
      </c>
      <c r="G116" s="20" t="str">
        <f aca="false">IF($F116="","",$F116-$D116)</f>
        <v/>
      </c>
      <c r="H116" s="20" t="str">
        <f aca="false">IF($E116&lt;&gt;1,"",IF($F116="",0,IF($G116&lt;='Cohort Report'!$B$7,1,0)))</f>
        <v/>
      </c>
      <c r="I116" s="20" t="str">
        <f aca="false">IF($E116&lt;&gt;1,"",IF($F116="",0,IF($G116&lt;='Cohort Report'!$B$8,1,0)))</f>
        <v/>
      </c>
      <c r="J116" s="21" t="str">
        <f aca="false">IF($E116&lt;&gt;1,"",DATE(YEAR($D116),MONTH($D116),1))</f>
        <v/>
      </c>
      <c r="K116" s="20" t="str">
        <f aca="false">IF($E116&lt;&gt;1,"",IF($G116="","",IF(AND($D116&gt;='Cohort Report'!$B$5,$D116&lt;='Cohort Report'!$B$6),$G116,"")))</f>
        <v/>
      </c>
    </row>
    <row r="117" customFormat="false" ht="15" hidden="false" customHeight="false" outlineLevel="0" collapsed="false">
      <c r="A117" s="9" t="s">
        <v>123</v>
      </c>
      <c r="B117" s="22" t="n">
        <v>45553</v>
      </c>
      <c r="C117" s="23" t="n">
        <v>100</v>
      </c>
      <c r="D117" s="19" t="n">
        <f aca="false">IF($A117="","",_xlfn.MINIFS($B:$B,$A:$A,$A117))</f>
        <v>45416</v>
      </c>
      <c r="E117" s="20" t="n">
        <f aca="false">IF($A117="","",IF(AND($B117=$D117,COUNTIFS($A$2:$A117,$A117,$B$2:$B117,$B117)=1),1,0))</f>
        <v>0</v>
      </c>
      <c r="F117" s="19" t="str">
        <f aca="false">IF($E117&lt;&gt;1,"",IF(COUNTIFS($A:$A,$A117,$B:$B,"&gt;"&amp;$D117)=0,"",_xlfn.MINIFS($B:$B,$A:$A,$A117,$B:$B,"&gt;"&amp;$D117)))</f>
        <v/>
      </c>
      <c r="G117" s="20" t="str">
        <f aca="false">IF($F117="","",$F117-$D117)</f>
        <v/>
      </c>
      <c r="H117" s="20" t="str">
        <f aca="false">IF($E117&lt;&gt;1,"",IF($F117="",0,IF($G117&lt;='Cohort Report'!$B$7,1,0)))</f>
        <v/>
      </c>
      <c r="I117" s="20" t="str">
        <f aca="false">IF($E117&lt;&gt;1,"",IF($F117="",0,IF($G117&lt;='Cohort Report'!$B$8,1,0)))</f>
        <v/>
      </c>
      <c r="J117" s="21" t="str">
        <f aca="false">IF($E117&lt;&gt;1,"",DATE(YEAR($D117),MONTH($D117),1))</f>
        <v/>
      </c>
      <c r="K117" s="20" t="str">
        <f aca="false">IF($E117&lt;&gt;1,"",IF($G117="","",IF(AND($D117&gt;='Cohort Report'!$B$5,$D117&lt;='Cohort Report'!$B$6),$G117,"")))</f>
        <v/>
      </c>
    </row>
    <row r="118" customFormat="false" ht="15" hidden="false" customHeight="false" outlineLevel="0" collapsed="false">
      <c r="A118" s="9" t="s">
        <v>103</v>
      </c>
      <c r="B118" s="22" t="n">
        <v>45612</v>
      </c>
      <c r="C118" s="23" t="n">
        <v>50</v>
      </c>
      <c r="D118" s="19" t="n">
        <f aca="false">IF($A118="","",_xlfn.MINIFS($B:$B,$A:$A,$A118))</f>
        <v>45032</v>
      </c>
      <c r="E118" s="20" t="n">
        <f aca="false">IF($A118="","",IF(AND($B118=$D118,COUNTIFS($A$2:$A118,$A118,$B$2:$B118,$B118)=1),1,0))</f>
        <v>0</v>
      </c>
      <c r="F118" s="19" t="str">
        <f aca="false">IF($E118&lt;&gt;1,"",IF(COUNTIFS($A:$A,$A118,$B:$B,"&gt;"&amp;$D118)=0,"",_xlfn.MINIFS($B:$B,$A:$A,$A118,$B:$B,"&gt;"&amp;$D118)))</f>
        <v/>
      </c>
      <c r="G118" s="20" t="str">
        <f aca="false">IF($F118="","",$F118-$D118)</f>
        <v/>
      </c>
      <c r="H118" s="20" t="str">
        <f aca="false">IF($E118&lt;&gt;1,"",IF($F118="",0,IF($G118&lt;='Cohort Report'!$B$7,1,0)))</f>
        <v/>
      </c>
      <c r="I118" s="20" t="str">
        <f aca="false">IF($E118&lt;&gt;1,"",IF($F118="",0,IF($G118&lt;='Cohort Report'!$B$8,1,0)))</f>
        <v/>
      </c>
      <c r="J118" s="21" t="str">
        <f aca="false">IF($E118&lt;&gt;1,"",DATE(YEAR($D118),MONTH($D118),1))</f>
        <v/>
      </c>
      <c r="K118" s="20" t="str">
        <f aca="false">IF($E118&lt;&gt;1,"",IF($G118="","",IF(AND($D118&gt;='Cohort Report'!$B$5,$D118&lt;='Cohort Report'!$B$6),$G118,"")))</f>
        <v/>
      </c>
    </row>
    <row r="119" customFormat="false" ht="15" hidden="false" customHeight="false" outlineLevel="0" collapsed="false">
      <c r="A119" s="9" t="s">
        <v>64</v>
      </c>
      <c r="B119" s="22" t="n">
        <v>45134</v>
      </c>
      <c r="C119" s="23" t="n">
        <v>250</v>
      </c>
      <c r="D119" s="19" t="n">
        <f aca="false">IF($A119="","",_xlfn.MINIFS($B:$B,$A:$A,$A119))</f>
        <v>45134</v>
      </c>
      <c r="E119" s="20" t="n">
        <f aca="false">IF($A119="","",IF(AND($B119=$D119,COUNTIFS($A$2:$A119,$A119,$B$2:$B119,$B119)=1),1,0))</f>
        <v>1</v>
      </c>
      <c r="F119" s="19" t="n">
        <f aca="false">IF($E119&lt;&gt;1,"",IF(COUNTIFS($A:$A,$A119,$B:$B,"&gt;"&amp;$D119)=0,"",_xlfn.MINIFS($B:$B,$A:$A,$A119,$B:$B,"&gt;"&amp;$D119)))</f>
        <v>45207</v>
      </c>
      <c r="G119" s="20" t="n">
        <f aca="false">IF($F119="","",$F119-$D119)</f>
        <v>73</v>
      </c>
      <c r="H119" s="20" t="n">
        <f aca="false">IF($E119&lt;&gt;1,"",IF($F119="",0,IF($G119&lt;='Cohort Report'!$B$7,1,0)))</f>
        <v>1</v>
      </c>
      <c r="I119" s="20" t="n">
        <f aca="false">IF($E119&lt;&gt;1,"",IF($F119="",0,IF($G119&lt;='Cohort Report'!$B$8,1,0)))</f>
        <v>1</v>
      </c>
      <c r="J119" s="21" t="n">
        <f aca="false">IF($E119&lt;&gt;1,"",DATE(YEAR($D119),MONTH($D119),1))</f>
        <v>45108</v>
      </c>
      <c r="K119" s="20" t="str">
        <f aca="false">IF($E119&lt;&gt;1,"",IF($G119="","",IF(AND($D119&gt;='Cohort Report'!$B$5,$D119&lt;='Cohort Report'!$B$6),$G119,"")))</f>
        <v/>
      </c>
    </row>
    <row r="120" customFormat="false" ht="15" hidden="false" customHeight="false" outlineLevel="0" collapsed="false">
      <c r="A120" s="9" t="s">
        <v>62</v>
      </c>
      <c r="B120" s="22" t="n">
        <v>45444</v>
      </c>
      <c r="C120" s="23" t="n">
        <v>500</v>
      </c>
      <c r="D120" s="19" t="n">
        <f aca="false">IF($A120="","",_xlfn.MINIFS($B:$B,$A:$A,$A120))</f>
        <v>45082</v>
      </c>
      <c r="E120" s="20" t="n">
        <f aca="false">IF($A120="","",IF(AND($B120=$D120,COUNTIFS($A$2:$A120,$A120,$B$2:$B120,$B120)=1),1,0))</f>
        <v>0</v>
      </c>
      <c r="F120" s="19" t="str">
        <f aca="false">IF($E120&lt;&gt;1,"",IF(COUNTIFS($A:$A,$A120,$B:$B,"&gt;"&amp;$D120)=0,"",_xlfn.MINIFS($B:$B,$A:$A,$A120,$B:$B,"&gt;"&amp;$D120)))</f>
        <v/>
      </c>
      <c r="G120" s="20" t="str">
        <f aca="false">IF($F120="","",$F120-$D120)</f>
        <v/>
      </c>
      <c r="H120" s="20" t="str">
        <f aca="false">IF($E120&lt;&gt;1,"",IF($F120="",0,IF($G120&lt;='Cohort Report'!$B$7,1,0)))</f>
        <v/>
      </c>
      <c r="I120" s="20" t="str">
        <f aca="false">IF($E120&lt;&gt;1,"",IF($F120="",0,IF($G120&lt;='Cohort Report'!$B$8,1,0)))</f>
        <v/>
      </c>
      <c r="J120" s="21" t="str">
        <f aca="false">IF($E120&lt;&gt;1,"",DATE(YEAR($D120),MONTH($D120),1))</f>
        <v/>
      </c>
      <c r="K120" s="20" t="str">
        <f aca="false">IF($E120&lt;&gt;1,"",IF($G120="","",IF(AND($D120&gt;='Cohort Report'!$B$5,$D120&lt;='Cohort Report'!$B$6),$G120,"")))</f>
        <v/>
      </c>
    </row>
    <row r="121" customFormat="false" ht="15" hidden="false" customHeight="false" outlineLevel="0" collapsed="false">
      <c r="A121" s="9" t="s">
        <v>101</v>
      </c>
      <c r="B121" s="22" t="n">
        <v>45541</v>
      </c>
      <c r="C121" s="23" t="n">
        <v>150</v>
      </c>
      <c r="D121" s="19" t="n">
        <f aca="false">IF($A121="","",_xlfn.MINIFS($B:$B,$A:$A,$A121))</f>
        <v>45523</v>
      </c>
      <c r="E121" s="20" t="n">
        <f aca="false">IF($A121="","",IF(AND($B121=$D121,COUNTIFS($A$2:$A121,$A121,$B$2:$B121,$B121)=1),1,0))</f>
        <v>0</v>
      </c>
      <c r="F121" s="19" t="str">
        <f aca="false">IF($E121&lt;&gt;1,"",IF(COUNTIFS($A:$A,$A121,$B:$B,"&gt;"&amp;$D121)=0,"",_xlfn.MINIFS($B:$B,$A:$A,$A121,$B:$B,"&gt;"&amp;$D121)))</f>
        <v/>
      </c>
      <c r="G121" s="20" t="str">
        <f aca="false">IF($F121="","",$F121-$D121)</f>
        <v/>
      </c>
      <c r="H121" s="20" t="str">
        <f aca="false">IF($E121&lt;&gt;1,"",IF($F121="",0,IF($G121&lt;='Cohort Report'!$B$7,1,0)))</f>
        <v/>
      </c>
      <c r="I121" s="20" t="str">
        <f aca="false">IF($E121&lt;&gt;1,"",IF($F121="",0,IF($G121&lt;='Cohort Report'!$B$8,1,0)))</f>
        <v/>
      </c>
      <c r="J121" s="21" t="str">
        <f aca="false">IF($E121&lt;&gt;1,"",DATE(YEAR($D121),MONTH($D121),1))</f>
        <v/>
      </c>
      <c r="K121" s="20" t="str">
        <f aca="false">IF($E121&lt;&gt;1,"",IF($G121="","",IF(AND($D121&gt;='Cohort Report'!$B$5,$D121&lt;='Cohort Report'!$B$6),$G121,"")))</f>
        <v/>
      </c>
    </row>
    <row r="122" customFormat="false" ht="15" hidden="false" customHeight="false" outlineLevel="0" collapsed="false">
      <c r="A122" s="9" t="s">
        <v>120</v>
      </c>
      <c r="B122" s="22" t="n">
        <v>45876</v>
      </c>
      <c r="C122" s="23" t="n">
        <v>100</v>
      </c>
      <c r="D122" s="19" t="n">
        <f aca="false">IF($A122="","",_xlfn.MINIFS($B:$B,$A:$A,$A122))</f>
        <v>45573</v>
      </c>
      <c r="E122" s="20" t="n">
        <f aca="false">IF($A122="","",IF(AND($B122=$D122,COUNTIFS($A$2:$A122,$A122,$B$2:$B122,$B122)=1),1,0))</f>
        <v>0</v>
      </c>
      <c r="F122" s="19" t="str">
        <f aca="false">IF($E122&lt;&gt;1,"",IF(COUNTIFS($A:$A,$A122,$B:$B,"&gt;"&amp;$D122)=0,"",_xlfn.MINIFS($B:$B,$A:$A,$A122,$B:$B,"&gt;"&amp;$D122)))</f>
        <v/>
      </c>
      <c r="G122" s="20" t="str">
        <f aca="false">IF($F122="","",$F122-$D122)</f>
        <v/>
      </c>
      <c r="H122" s="20" t="str">
        <f aca="false">IF($E122&lt;&gt;1,"",IF($F122="",0,IF($G122&lt;='Cohort Report'!$B$7,1,0)))</f>
        <v/>
      </c>
      <c r="I122" s="20" t="str">
        <f aca="false">IF($E122&lt;&gt;1,"",IF($F122="",0,IF($G122&lt;='Cohort Report'!$B$8,1,0)))</f>
        <v/>
      </c>
      <c r="J122" s="21" t="str">
        <f aca="false">IF($E122&lt;&gt;1,"",DATE(YEAR($D122),MONTH($D122),1))</f>
        <v/>
      </c>
      <c r="K122" s="20" t="str">
        <f aca="false">IF($E122&lt;&gt;1,"",IF($G122="","",IF(AND($D122&gt;='Cohort Report'!$B$5,$D122&lt;='Cohort Report'!$B$6),$G122,"")))</f>
        <v/>
      </c>
    </row>
    <row r="123" customFormat="false" ht="15" hidden="false" customHeight="false" outlineLevel="0" collapsed="false">
      <c r="A123" s="9" t="s">
        <v>78</v>
      </c>
      <c r="B123" s="22" t="n">
        <v>45819</v>
      </c>
      <c r="C123" s="23" t="n">
        <v>50</v>
      </c>
      <c r="D123" s="19" t="n">
        <f aca="false">IF($A123="","",_xlfn.MINIFS($B:$B,$A:$A,$A123))</f>
        <v>44942</v>
      </c>
      <c r="E123" s="20" t="n">
        <f aca="false">IF($A123="","",IF(AND($B123=$D123,COUNTIFS($A$2:$A123,$A123,$B$2:$B123,$B123)=1),1,0))</f>
        <v>0</v>
      </c>
      <c r="F123" s="19" t="str">
        <f aca="false">IF($E123&lt;&gt;1,"",IF(COUNTIFS($A:$A,$A123,$B:$B,"&gt;"&amp;$D123)=0,"",_xlfn.MINIFS($B:$B,$A:$A,$A123,$B:$B,"&gt;"&amp;$D123)))</f>
        <v/>
      </c>
      <c r="G123" s="20" t="str">
        <f aca="false">IF($F123="","",$F123-$D123)</f>
        <v/>
      </c>
      <c r="H123" s="20" t="str">
        <f aca="false">IF($E123&lt;&gt;1,"",IF($F123="",0,IF($G123&lt;='Cohort Report'!$B$7,1,0)))</f>
        <v/>
      </c>
      <c r="I123" s="20" t="str">
        <f aca="false">IF($E123&lt;&gt;1,"",IF($F123="",0,IF($G123&lt;='Cohort Report'!$B$8,1,0)))</f>
        <v/>
      </c>
      <c r="J123" s="21" t="str">
        <f aca="false">IF($E123&lt;&gt;1,"",DATE(YEAR($D123),MONTH($D123),1))</f>
        <v/>
      </c>
      <c r="K123" s="20" t="str">
        <f aca="false">IF($E123&lt;&gt;1,"",IF($G123="","",IF(AND($D123&gt;='Cohort Report'!$B$5,$D123&lt;='Cohort Report'!$B$6),$G123,"")))</f>
        <v/>
      </c>
    </row>
    <row r="124" customFormat="false" ht="15" hidden="false" customHeight="false" outlineLevel="0" collapsed="false">
      <c r="A124" s="9" t="s">
        <v>94</v>
      </c>
      <c r="B124" s="22" t="n">
        <v>45777</v>
      </c>
      <c r="C124" s="23" t="n">
        <v>100</v>
      </c>
      <c r="D124" s="19" t="n">
        <f aca="false">IF($A124="","",_xlfn.MINIFS($B:$B,$A:$A,$A124))</f>
        <v>45017</v>
      </c>
      <c r="E124" s="20" t="n">
        <f aca="false">IF($A124="","",IF(AND($B124=$D124,COUNTIFS($A$2:$A124,$A124,$B$2:$B124,$B124)=1),1,0))</f>
        <v>0</v>
      </c>
      <c r="F124" s="19" t="str">
        <f aca="false">IF($E124&lt;&gt;1,"",IF(COUNTIFS($A:$A,$A124,$B:$B,"&gt;"&amp;$D124)=0,"",_xlfn.MINIFS($B:$B,$A:$A,$A124,$B:$B,"&gt;"&amp;$D124)))</f>
        <v/>
      </c>
      <c r="G124" s="20" t="str">
        <f aca="false">IF($F124="","",$F124-$D124)</f>
        <v/>
      </c>
      <c r="H124" s="20" t="str">
        <f aca="false">IF($E124&lt;&gt;1,"",IF($F124="",0,IF($G124&lt;='Cohort Report'!$B$7,1,0)))</f>
        <v/>
      </c>
      <c r="I124" s="20" t="str">
        <f aca="false">IF($E124&lt;&gt;1,"",IF($F124="",0,IF($G124&lt;='Cohort Report'!$B$8,1,0)))</f>
        <v/>
      </c>
      <c r="J124" s="21" t="str">
        <f aca="false">IF($E124&lt;&gt;1,"",DATE(YEAR($D124),MONTH($D124),1))</f>
        <v/>
      </c>
      <c r="K124" s="20" t="str">
        <f aca="false">IF($E124&lt;&gt;1,"",IF($G124="","",IF(AND($D124&gt;='Cohort Report'!$B$5,$D124&lt;='Cohort Report'!$B$6),$G124,"")))</f>
        <v/>
      </c>
    </row>
    <row r="125" customFormat="false" ht="15" hidden="false" customHeight="false" outlineLevel="0" collapsed="false">
      <c r="A125" s="9" t="s">
        <v>124</v>
      </c>
      <c r="B125" s="22" t="n">
        <v>45356</v>
      </c>
      <c r="C125" s="23" t="n">
        <v>50</v>
      </c>
      <c r="D125" s="19" t="n">
        <f aca="false">IF($A125="","",_xlfn.MINIFS($B:$B,$A:$A,$A125))</f>
        <v>45039</v>
      </c>
      <c r="E125" s="20" t="n">
        <f aca="false">IF($A125="","",IF(AND($B125=$D125,COUNTIFS($A$2:$A125,$A125,$B$2:$B125,$B125)=1),1,0))</f>
        <v>0</v>
      </c>
      <c r="F125" s="19" t="str">
        <f aca="false">IF($E125&lt;&gt;1,"",IF(COUNTIFS($A:$A,$A125,$B:$B,"&gt;"&amp;$D125)=0,"",_xlfn.MINIFS($B:$B,$A:$A,$A125,$B:$B,"&gt;"&amp;$D125)))</f>
        <v/>
      </c>
      <c r="G125" s="20" t="str">
        <f aca="false">IF($F125="","",$F125-$D125)</f>
        <v/>
      </c>
      <c r="H125" s="20" t="str">
        <f aca="false">IF($E125&lt;&gt;1,"",IF($F125="",0,IF($G125&lt;='Cohort Report'!$B$7,1,0)))</f>
        <v/>
      </c>
      <c r="I125" s="20" t="str">
        <f aca="false">IF($E125&lt;&gt;1,"",IF($F125="",0,IF($G125&lt;='Cohort Report'!$B$8,1,0)))</f>
        <v/>
      </c>
      <c r="J125" s="21" t="str">
        <f aca="false">IF($E125&lt;&gt;1,"",DATE(YEAR($D125),MONTH($D125),1))</f>
        <v/>
      </c>
      <c r="K125" s="20" t="str">
        <f aca="false">IF($E125&lt;&gt;1,"",IF($G125="","",IF(AND($D125&gt;='Cohort Report'!$B$5,$D125&lt;='Cohort Report'!$B$6),$G125,"")))</f>
        <v/>
      </c>
    </row>
    <row r="126" customFormat="false" ht="15" hidden="false" customHeight="false" outlineLevel="0" collapsed="false">
      <c r="A126" s="9" t="s">
        <v>125</v>
      </c>
      <c r="B126" s="22" t="n">
        <v>45511</v>
      </c>
      <c r="C126" s="23" t="n">
        <v>75</v>
      </c>
      <c r="D126" s="19" t="n">
        <f aca="false">IF($A126="","",_xlfn.MINIFS($B:$B,$A:$A,$A126))</f>
        <v>45511</v>
      </c>
      <c r="E126" s="20" t="n">
        <f aca="false">IF($A126="","",IF(AND($B126=$D126,COUNTIFS($A$2:$A126,$A126,$B$2:$B126,$B126)=1),1,0))</f>
        <v>1</v>
      </c>
      <c r="F126" s="19" t="str">
        <f aca="false">IF($E126&lt;&gt;1,"",IF(COUNTIFS($A:$A,$A126,$B:$B,"&gt;"&amp;$D126)=0,"",_xlfn.MINIFS($B:$B,$A:$A,$A126,$B:$B,"&gt;"&amp;$D126)))</f>
        <v/>
      </c>
      <c r="G126" s="20" t="str">
        <f aca="false">IF($F126="","",$F126-$D126)</f>
        <v/>
      </c>
      <c r="H126" s="20" t="n">
        <f aca="false">IF($E126&lt;&gt;1,"",IF($F126="",0,IF($G126&lt;='Cohort Report'!$B$7,1,0)))</f>
        <v>0</v>
      </c>
      <c r="I126" s="20" t="n">
        <f aca="false">IF($E126&lt;&gt;1,"",IF($F126="",0,IF($G126&lt;='Cohort Report'!$B$8,1,0)))</f>
        <v>0</v>
      </c>
      <c r="J126" s="21" t="n">
        <f aca="false">IF($E126&lt;&gt;1,"",DATE(YEAR($D126),MONTH($D126),1))</f>
        <v>45505</v>
      </c>
      <c r="K126" s="20" t="str">
        <f aca="false">IF($E126&lt;&gt;1,"",IF($G126="","",IF(AND($D126&gt;='Cohort Report'!$B$5,$D126&lt;='Cohort Report'!$B$6),$G126,"")))</f>
        <v/>
      </c>
    </row>
    <row r="127" customFormat="false" ht="15" hidden="false" customHeight="false" outlineLevel="0" collapsed="false">
      <c r="A127" s="9" t="s">
        <v>94</v>
      </c>
      <c r="B127" s="22" t="n">
        <v>45575</v>
      </c>
      <c r="C127" s="23" t="n">
        <v>250</v>
      </c>
      <c r="D127" s="19" t="n">
        <f aca="false">IF($A127="","",_xlfn.MINIFS($B:$B,$A:$A,$A127))</f>
        <v>45017</v>
      </c>
      <c r="E127" s="20" t="n">
        <f aca="false">IF($A127="","",IF(AND($B127=$D127,COUNTIFS($A$2:$A127,$A127,$B$2:$B127,$B127)=1),1,0))</f>
        <v>0</v>
      </c>
      <c r="F127" s="19" t="str">
        <f aca="false">IF($E127&lt;&gt;1,"",IF(COUNTIFS($A:$A,$A127,$B:$B,"&gt;"&amp;$D127)=0,"",_xlfn.MINIFS($B:$B,$A:$A,$A127,$B:$B,"&gt;"&amp;$D127)))</f>
        <v/>
      </c>
      <c r="G127" s="20" t="str">
        <f aca="false">IF($F127="","",$F127-$D127)</f>
        <v/>
      </c>
      <c r="H127" s="20" t="str">
        <f aca="false">IF($E127&lt;&gt;1,"",IF($F127="",0,IF($G127&lt;='Cohort Report'!$B$7,1,0)))</f>
        <v/>
      </c>
      <c r="I127" s="20" t="str">
        <f aca="false">IF($E127&lt;&gt;1,"",IF($F127="",0,IF($G127&lt;='Cohort Report'!$B$8,1,0)))</f>
        <v/>
      </c>
      <c r="J127" s="21" t="str">
        <f aca="false">IF($E127&lt;&gt;1,"",DATE(YEAR($D127),MONTH($D127),1))</f>
        <v/>
      </c>
      <c r="K127" s="20" t="str">
        <f aca="false">IF($E127&lt;&gt;1,"",IF($G127="","",IF(AND($D127&gt;='Cohort Report'!$B$5,$D127&lt;='Cohort Report'!$B$6),$G127,"")))</f>
        <v/>
      </c>
    </row>
    <row r="128" customFormat="false" ht="15" hidden="false" customHeight="false" outlineLevel="0" collapsed="false">
      <c r="A128" s="9" t="s">
        <v>79</v>
      </c>
      <c r="B128" s="22" t="n">
        <v>45600</v>
      </c>
      <c r="C128" s="23" t="n">
        <v>250</v>
      </c>
      <c r="D128" s="19" t="n">
        <f aca="false">IF($A128="","",_xlfn.MINIFS($B:$B,$A:$A,$A128))</f>
        <v>45164</v>
      </c>
      <c r="E128" s="20" t="n">
        <f aca="false">IF($A128="","",IF(AND($B128=$D128,COUNTIFS($A$2:$A128,$A128,$B$2:$B128,$B128)=1),1,0))</f>
        <v>0</v>
      </c>
      <c r="F128" s="19" t="str">
        <f aca="false">IF($E128&lt;&gt;1,"",IF(COUNTIFS($A:$A,$A128,$B:$B,"&gt;"&amp;$D128)=0,"",_xlfn.MINIFS($B:$B,$A:$A,$A128,$B:$B,"&gt;"&amp;$D128)))</f>
        <v/>
      </c>
      <c r="G128" s="20" t="str">
        <f aca="false">IF($F128="","",$F128-$D128)</f>
        <v/>
      </c>
      <c r="H128" s="20" t="str">
        <f aca="false">IF($E128&lt;&gt;1,"",IF($F128="",0,IF($G128&lt;='Cohort Report'!$B$7,1,0)))</f>
        <v/>
      </c>
      <c r="I128" s="20" t="str">
        <f aca="false">IF($E128&lt;&gt;1,"",IF($F128="",0,IF($G128&lt;='Cohort Report'!$B$8,1,0)))</f>
        <v/>
      </c>
      <c r="J128" s="21" t="str">
        <f aca="false">IF($E128&lt;&gt;1,"",DATE(YEAR($D128),MONTH($D128),1))</f>
        <v/>
      </c>
      <c r="K128" s="20" t="str">
        <f aca="false">IF($E128&lt;&gt;1,"",IF($G128="","",IF(AND($D128&gt;='Cohort Report'!$B$5,$D128&lt;='Cohort Report'!$B$6),$G128,"")))</f>
        <v/>
      </c>
    </row>
    <row r="129" customFormat="false" ht="15" hidden="false" customHeight="false" outlineLevel="0" collapsed="false">
      <c r="A129" s="9" t="s">
        <v>95</v>
      </c>
      <c r="B129" s="22" t="n">
        <v>45395</v>
      </c>
      <c r="C129" s="23" t="n">
        <v>150</v>
      </c>
      <c r="D129" s="19" t="n">
        <f aca="false">IF($A129="","",_xlfn.MINIFS($B:$B,$A:$A,$A129))</f>
        <v>45395</v>
      </c>
      <c r="E129" s="20" t="n">
        <f aca="false">IF($A129="","",IF(AND($B129=$D129,COUNTIFS($A$2:$A129,$A129,$B$2:$B129,$B129)=1),1,0))</f>
        <v>1</v>
      </c>
      <c r="F129" s="19" t="n">
        <f aca="false">IF($E129&lt;&gt;1,"",IF(COUNTIFS($A:$A,$A129,$B:$B,"&gt;"&amp;$D129)=0,"",_xlfn.MINIFS($B:$B,$A:$A,$A129,$B:$B,"&gt;"&amp;$D129)))</f>
        <v>45420</v>
      </c>
      <c r="G129" s="20" t="n">
        <f aca="false">IF($F129="","",$F129-$D129)</f>
        <v>25</v>
      </c>
      <c r="H129" s="20" t="n">
        <f aca="false">IF($E129&lt;&gt;1,"",IF($F129="",0,IF($G129&lt;='Cohort Report'!$B$7,1,0)))</f>
        <v>1</v>
      </c>
      <c r="I129" s="20" t="n">
        <f aca="false">IF($E129&lt;&gt;1,"",IF($F129="",0,IF($G129&lt;='Cohort Report'!$B$8,1,0)))</f>
        <v>1</v>
      </c>
      <c r="J129" s="21" t="n">
        <f aca="false">IF($E129&lt;&gt;1,"",DATE(YEAR($D129),MONTH($D129),1))</f>
        <v>45383</v>
      </c>
      <c r="K129" s="20" t="n">
        <f aca="false">IF($E129&lt;&gt;1,"",IF($G129="","",IF(AND($D129&gt;='Cohort Report'!$B$5,$D129&lt;='Cohort Report'!$B$6),$G129,"")))</f>
        <v>25</v>
      </c>
    </row>
    <row r="130" customFormat="false" ht="15" hidden="false" customHeight="false" outlineLevel="0" collapsed="false">
      <c r="A130" s="9" t="s">
        <v>63</v>
      </c>
      <c r="B130" s="22" t="n">
        <v>45718</v>
      </c>
      <c r="C130" s="23" t="n">
        <v>100</v>
      </c>
      <c r="D130" s="19" t="n">
        <f aca="false">IF($A130="","",_xlfn.MINIFS($B:$B,$A:$A,$A130))</f>
        <v>45082</v>
      </c>
      <c r="E130" s="20" t="n">
        <f aca="false">IF($A130="","",IF(AND($B130=$D130,COUNTIFS($A$2:$A130,$A130,$B$2:$B130,$B130)=1),1,0))</f>
        <v>0</v>
      </c>
      <c r="F130" s="19" t="str">
        <f aca="false">IF($E130&lt;&gt;1,"",IF(COUNTIFS($A:$A,$A130,$B:$B,"&gt;"&amp;$D130)=0,"",_xlfn.MINIFS($B:$B,$A:$A,$A130,$B:$B,"&gt;"&amp;$D130)))</f>
        <v/>
      </c>
      <c r="G130" s="20" t="str">
        <f aca="false">IF($F130="","",$F130-$D130)</f>
        <v/>
      </c>
      <c r="H130" s="20" t="str">
        <f aca="false">IF($E130&lt;&gt;1,"",IF($F130="",0,IF($G130&lt;='Cohort Report'!$B$7,1,0)))</f>
        <v/>
      </c>
      <c r="I130" s="20" t="str">
        <f aca="false">IF($E130&lt;&gt;1,"",IF($F130="",0,IF($G130&lt;='Cohort Report'!$B$8,1,0)))</f>
        <v/>
      </c>
      <c r="J130" s="21" t="str">
        <f aca="false">IF($E130&lt;&gt;1,"",DATE(YEAR($D130),MONTH($D130),1))</f>
        <v/>
      </c>
      <c r="K130" s="20" t="str">
        <f aca="false">IF($E130&lt;&gt;1,"",IF($G130="","",IF(AND($D130&gt;='Cohort Report'!$B$5,$D130&lt;='Cohort Report'!$B$6),$G130,"")))</f>
        <v/>
      </c>
    </row>
    <row r="131" customFormat="false" ht="15" hidden="false" customHeight="false" outlineLevel="0" collapsed="false">
      <c r="A131" s="9" t="s">
        <v>90</v>
      </c>
      <c r="B131" s="22" t="n">
        <v>45733</v>
      </c>
      <c r="C131" s="23" t="n">
        <v>250</v>
      </c>
      <c r="D131" s="19" t="n">
        <f aca="false">IF($A131="","",_xlfn.MINIFS($B:$B,$A:$A,$A131))</f>
        <v>45021</v>
      </c>
      <c r="E131" s="20" t="n">
        <f aca="false">IF($A131="","",IF(AND($B131=$D131,COUNTIFS($A$2:$A131,$A131,$B$2:$B131,$B131)=1),1,0))</f>
        <v>0</v>
      </c>
      <c r="F131" s="19" t="str">
        <f aca="false">IF($E131&lt;&gt;1,"",IF(COUNTIFS($A:$A,$A131,$B:$B,"&gt;"&amp;$D131)=0,"",_xlfn.MINIFS($B:$B,$A:$A,$A131,$B:$B,"&gt;"&amp;$D131)))</f>
        <v/>
      </c>
      <c r="G131" s="20" t="str">
        <f aca="false">IF($F131="","",$F131-$D131)</f>
        <v/>
      </c>
      <c r="H131" s="20" t="str">
        <f aca="false">IF($E131&lt;&gt;1,"",IF($F131="",0,IF($G131&lt;='Cohort Report'!$B$7,1,0)))</f>
        <v/>
      </c>
      <c r="I131" s="20" t="str">
        <f aca="false">IF($E131&lt;&gt;1,"",IF($F131="",0,IF($G131&lt;='Cohort Report'!$B$8,1,0)))</f>
        <v/>
      </c>
      <c r="J131" s="21" t="str">
        <f aca="false">IF($E131&lt;&gt;1,"",DATE(YEAR($D131),MONTH($D131),1))</f>
        <v/>
      </c>
      <c r="K131" s="20" t="str">
        <f aca="false">IF($E131&lt;&gt;1,"",IF($G131="","",IF(AND($D131&gt;='Cohort Report'!$B$5,$D131&lt;='Cohort Report'!$B$6),$G131,"")))</f>
        <v/>
      </c>
    </row>
    <row r="132" customFormat="false" ht="15" hidden="false" customHeight="false" outlineLevel="0" collapsed="false">
      <c r="A132" s="9" t="s">
        <v>66</v>
      </c>
      <c r="B132" s="22" t="n">
        <v>45172</v>
      </c>
      <c r="C132" s="23" t="n">
        <v>500</v>
      </c>
      <c r="D132" s="19" t="n">
        <f aca="false">IF($A132="","",_xlfn.MINIFS($B:$B,$A:$A,$A132))</f>
        <v>44964</v>
      </c>
      <c r="E132" s="20" t="n">
        <f aca="false">IF($A132="","",IF(AND($B132=$D132,COUNTIFS($A$2:$A132,$A132,$B$2:$B132,$B132)=1),1,0))</f>
        <v>0</v>
      </c>
      <c r="F132" s="19" t="str">
        <f aca="false">IF($E132&lt;&gt;1,"",IF(COUNTIFS($A:$A,$A132,$B:$B,"&gt;"&amp;$D132)=0,"",_xlfn.MINIFS($B:$B,$A:$A,$A132,$B:$B,"&gt;"&amp;$D132)))</f>
        <v/>
      </c>
      <c r="G132" s="20" t="str">
        <f aca="false">IF($F132="","",$F132-$D132)</f>
        <v/>
      </c>
      <c r="H132" s="20" t="str">
        <f aca="false">IF($E132&lt;&gt;1,"",IF($F132="",0,IF($G132&lt;='Cohort Report'!$B$7,1,0)))</f>
        <v/>
      </c>
      <c r="I132" s="20" t="str">
        <f aca="false">IF($E132&lt;&gt;1,"",IF($F132="",0,IF($G132&lt;='Cohort Report'!$B$8,1,0)))</f>
        <v/>
      </c>
      <c r="J132" s="21" t="str">
        <f aca="false">IF($E132&lt;&gt;1,"",DATE(YEAR($D132),MONTH($D132),1))</f>
        <v/>
      </c>
      <c r="K132" s="20" t="str">
        <f aca="false">IF($E132&lt;&gt;1,"",IF($G132="","",IF(AND($D132&gt;='Cohort Report'!$B$5,$D132&lt;='Cohort Report'!$B$6),$G132,"")))</f>
        <v/>
      </c>
    </row>
    <row r="133" customFormat="false" ht="15" hidden="false" customHeight="false" outlineLevel="0" collapsed="false">
      <c r="A133" s="9" t="s">
        <v>126</v>
      </c>
      <c r="B133" s="22" t="n">
        <v>45635</v>
      </c>
      <c r="C133" s="23" t="n">
        <v>75</v>
      </c>
      <c r="D133" s="19" t="n">
        <f aca="false">IF($A133="","",_xlfn.MINIFS($B:$B,$A:$A,$A133))</f>
        <v>45635</v>
      </c>
      <c r="E133" s="20" t="n">
        <f aca="false">IF($A133="","",IF(AND($B133=$D133,COUNTIFS($A$2:$A133,$A133,$B$2:$B133,$B133)=1),1,0))</f>
        <v>1</v>
      </c>
      <c r="F133" s="19" t="str">
        <f aca="false">IF($E133&lt;&gt;1,"",IF(COUNTIFS($A:$A,$A133,$B:$B,"&gt;"&amp;$D133)=0,"",_xlfn.MINIFS($B:$B,$A:$A,$A133,$B:$B,"&gt;"&amp;$D133)))</f>
        <v/>
      </c>
      <c r="G133" s="20" t="str">
        <f aca="false">IF($F133="","",$F133-$D133)</f>
        <v/>
      </c>
      <c r="H133" s="20" t="n">
        <f aca="false">IF($E133&lt;&gt;1,"",IF($F133="",0,IF($G133&lt;='Cohort Report'!$B$7,1,0)))</f>
        <v>0</v>
      </c>
      <c r="I133" s="20" t="n">
        <f aca="false">IF($E133&lt;&gt;1,"",IF($F133="",0,IF($G133&lt;='Cohort Report'!$B$8,1,0)))</f>
        <v>0</v>
      </c>
      <c r="J133" s="21" t="n">
        <f aca="false">IF($E133&lt;&gt;1,"",DATE(YEAR($D133),MONTH($D133),1))</f>
        <v>45627</v>
      </c>
      <c r="K133" s="20" t="str">
        <f aca="false">IF($E133&lt;&gt;1,"",IF($G133="","",IF(AND($D133&gt;='Cohort Report'!$B$5,$D133&lt;='Cohort Report'!$B$6),$G133,"")))</f>
        <v/>
      </c>
    </row>
    <row r="134" customFormat="false" ht="15" hidden="false" customHeight="false" outlineLevel="0" collapsed="false">
      <c r="A134" s="9" t="s">
        <v>99</v>
      </c>
      <c r="B134" s="22" t="n">
        <v>45756</v>
      </c>
      <c r="C134" s="23" t="n">
        <v>500</v>
      </c>
      <c r="D134" s="19" t="n">
        <f aca="false">IF($A134="","",_xlfn.MINIFS($B:$B,$A:$A,$A134))</f>
        <v>45621</v>
      </c>
      <c r="E134" s="20" t="n">
        <f aca="false">IF($A134="","",IF(AND($B134=$D134,COUNTIFS($A$2:$A134,$A134,$B$2:$B134,$B134)=1),1,0))</f>
        <v>0</v>
      </c>
      <c r="F134" s="19" t="str">
        <f aca="false">IF($E134&lt;&gt;1,"",IF(COUNTIFS($A:$A,$A134,$B:$B,"&gt;"&amp;$D134)=0,"",_xlfn.MINIFS($B:$B,$A:$A,$A134,$B:$B,"&gt;"&amp;$D134)))</f>
        <v/>
      </c>
      <c r="G134" s="20" t="str">
        <f aca="false">IF($F134="","",$F134-$D134)</f>
        <v/>
      </c>
      <c r="H134" s="20" t="str">
        <f aca="false">IF($E134&lt;&gt;1,"",IF($F134="",0,IF($G134&lt;='Cohort Report'!$B$7,1,0)))</f>
        <v/>
      </c>
      <c r="I134" s="20" t="str">
        <f aca="false">IF($E134&lt;&gt;1,"",IF($F134="",0,IF($G134&lt;='Cohort Report'!$B$8,1,0)))</f>
        <v/>
      </c>
      <c r="J134" s="21" t="str">
        <f aca="false">IF($E134&lt;&gt;1,"",DATE(YEAR($D134),MONTH($D134),1))</f>
        <v/>
      </c>
      <c r="K134" s="20" t="str">
        <f aca="false">IF($E134&lt;&gt;1,"",IF($G134="","",IF(AND($D134&gt;='Cohort Report'!$B$5,$D134&lt;='Cohort Report'!$B$6),$G134,"")))</f>
        <v/>
      </c>
    </row>
    <row r="135" customFormat="false" ht="15" hidden="false" customHeight="false" outlineLevel="0" collapsed="false">
      <c r="A135" s="9" t="s">
        <v>66</v>
      </c>
      <c r="B135" s="22" t="n">
        <v>45408</v>
      </c>
      <c r="C135" s="23" t="n">
        <v>100</v>
      </c>
      <c r="D135" s="19" t="n">
        <f aca="false">IF($A135="","",_xlfn.MINIFS($B:$B,$A:$A,$A135))</f>
        <v>44964</v>
      </c>
      <c r="E135" s="20" t="n">
        <f aca="false">IF($A135="","",IF(AND($B135=$D135,COUNTIFS($A$2:$A135,$A135,$B$2:$B135,$B135)=1),1,0))</f>
        <v>0</v>
      </c>
      <c r="F135" s="19" t="str">
        <f aca="false">IF($E135&lt;&gt;1,"",IF(COUNTIFS($A:$A,$A135,$B:$B,"&gt;"&amp;$D135)=0,"",_xlfn.MINIFS($B:$B,$A:$A,$A135,$B:$B,"&gt;"&amp;$D135)))</f>
        <v/>
      </c>
      <c r="G135" s="20" t="str">
        <f aca="false">IF($F135="","",$F135-$D135)</f>
        <v/>
      </c>
      <c r="H135" s="20" t="str">
        <f aca="false">IF($E135&lt;&gt;1,"",IF($F135="",0,IF($G135&lt;='Cohort Report'!$B$7,1,0)))</f>
        <v/>
      </c>
      <c r="I135" s="20" t="str">
        <f aca="false">IF($E135&lt;&gt;1,"",IF($F135="",0,IF($G135&lt;='Cohort Report'!$B$8,1,0)))</f>
        <v/>
      </c>
      <c r="J135" s="21" t="str">
        <f aca="false">IF($E135&lt;&gt;1,"",DATE(YEAR($D135),MONTH($D135),1))</f>
        <v/>
      </c>
      <c r="K135" s="20" t="str">
        <f aca="false">IF($E135&lt;&gt;1,"",IF($G135="","",IF(AND($D135&gt;='Cohort Report'!$B$5,$D135&lt;='Cohort Report'!$B$6),$G135,"")))</f>
        <v/>
      </c>
    </row>
    <row r="136" customFormat="false" ht="15" hidden="false" customHeight="false" outlineLevel="0" collapsed="false">
      <c r="A136" s="9" t="s">
        <v>90</v>
      </c>
      <c r="B136" s="22" t="n">
        <v>45586</v>
      </c>
      <c r="C136" s="23" t="n">
        <v>50</v>
      </c>
      <c r="D136" s="19" t="n">
        <f aca="false">IF($A136="","",_xlfn.MINIFS($B:$B,$A:$A,$A136))</f>
        <v>45021</v>
      </c>
      <c r="E136" s="20" t="n">
        <f aca="false">IF($A136="","",IF(AND($B136=$D136,COUNTIFS($A$2:$A136,$A136,$B$2:$B136,$B136)=1),1,0))</f>
        <v>0</v>
      </c>
      <c r="F136" s="19" t="str">
        <f aca="false">IF($E136&lt;&gt;1,"",IF(COUNTIFS($A:$A,$A136,$B:$B,"&gt;"&amp;$D136)=0,"",_xlfn.MINIFS($B:$B,$A:$A,$A136,$B:$B,"&gt;"&amp;$D136)))</f>
        <v/>
      </c>
      <c r="G136" s="20" t="str">
        <f aca="false">IF($F136="","",$F136-$D136)</f>
        <v/>
      </c>
      <c r="H136" s="20" t="str">
        <f aca="false">IF($E136&lt;&gt;1,"",IF($F136="",0,IF($G136&lt;='Cohort Report'!$B$7,1,0)))</f>
        <v/>
      </c>
      <c r="I136" s="20" t="str">
        <f aca="false">IF($E136&lt;&gt;1,"",IF($F136="",0,IF($G136&lt;='Cohort Report'!$B$8,1,0)))</f>
        <v/>
      </c>
      <c r="J136" s="21" t="str">
        <f aca="false">IF($E136&lt;&gt;1,"",DATE(YEAR($D136),MONTH($D136),1))</f>
        <v/>
      </c>
      <c r="K136" s="20" t="str">
        <f aca="false">IF($E136&lt;&gt;1,"",IF($G136="","",IF(AND($D136&gt;='Cohort Report'!$B$5,$D136&lt;='Cohort Report'!$B$6),$G136,"")))</f>
        <v/>
      </c>
    </row>
    <row r="137" customFormat="false" ht="15" hidden="false" customHeight="false" outlineLevel="0" collapsed="false">
      <c r="A137" s="9" t="s">
        <v>127</v>
      </c>
      <c r="B137" s="22" t="n">
        <v>45468</v>
      </c>
      <c r="C137" s="23" t="n">
        <v>100</v>
      </c>
      <c r="D137" s="19" t="n">
        <f aca="false">IF($A137="","",_xlfn.MINIFS($B:$B,$A:$A,$A137))</f>
        <v>45468</v>
      </c>
      <c r="E137" s="20" t="n">
        <f aca="false">IF($A137="","",IF(AND($B137=$D137,COUNTIFS($A$2:$A137,$A137,$B$2:$B137,$B137)=1),1,0))</f>
        <v>1</v>
      </c>
      <c r="F137" s="19" t="str">
        <f aca="false">IF($E137&lt;&gt;1,"",IF(COUNTIFS($A:$A,$A137,$B:$B,"&gt;"&amp;$D137)=0,"",_xlfn.MINIFS($B:$B,$A:$A,$A137,$B:$B,"&gt;"&amp;$D137)))</f>
        <v/>
      </c>
      <c r="G137" s="20" t="str">
        <f aca="false">IF($F137="","",$F137-$D137)</f>
        <v/>
      </c>
      <c r="H137" s="20" t="n">
        <f aca="false">IF($E137&lt;&gt;1,"",IF($F137="",0,IF($G137&lt;='Cohort Report'!$B$7,1,0)))</f>
        <v>0</v>
      </c>
      <c r="I137" s="20" t="n">
        <f aca="false">IF($E137&lt;&gt;1,"",IF($F137="",0,IF($G137&lt;='Cohort Report'!$B$8,1,0)))</f>
        <v>0</v>
      </c>
      <c r="J137" s="21" t="n">
        <f aca="false">IF($E137&lt;&gt;1,"",DATE(YEAR($D137),MONTH($D137),1))</f>
        <v>45444</v>
      </c>
      <c r="K137" s="20" t="str">
        <f aca="false">IF($E137&lt;&gt;1,"",IF($G137="","",IF(AND($D137&gt;='Cohort Report'!$B$5,$D137&lt;='Cohort Report'!$B$6),$G137,"")))</f>
        <v/>
      </c>
    </row>
    <row r="138" customFormat="false" ht="15" hidden="false" customHeight="false" outlineLevel="0" collapsed="false">
      <c r="A138" s="9" t="s">
        <v>111</v>
      </c>
      <c r="B138" s="22" t="n">
        <v>45671</v>
      </c>
      <c r="C138" s="23" t="n">
        <v>50</v>
      </c>
      <c r="D138" s="19" t="n">
        <f aca="false">IF($A138="","",_xlfn.MINIFS($B:$B,$A:$A,$A138))</f>
        <v>45656</v>
      </c>
      <c r="E138" s="20" t="n">
        <f aca="false">IF($A138="","",IF(AND($B138=$D138,COUNTIFS($A$2:$A138,$A138,$B$2:$B138,$B138)=1),1,0))</f>
        <v>0</v>
      </c>
      <c r="F138" s="19" t="str">
        <f aca="false">IF($E138&lt;&gt;1,"",IF(COUNTIFS($A:$A,$A138,$B:$B,"&gt;"&amp;$D138)=0,"",_xlfn.MINIFS($B:$B,$A:$A,$A138,$B:$B,"&gt;"&amp;$D138)))</f>
        <v/>
      </c>
      <c r="G138" s="20" t="str">
        <f aca="false">IF($F138="","",$F138-$D138)</f>
        <v/>
      </c>
      <c r="H138" s="20" t="str">
        <f aca="false">IF($E138&lt;&gt;1,"",IF($F138="",0,IF($G138&lt;='Cohort Report'!$B$7,1,0)))</f>
        <v/>
      </c>
      <c r="I138" s="20" t="str">
        <f aca="false">IF($E138&lt;&gt;1,"",IF($F138="",0,IF($G138&lt;='Cohort Report'!$B$8,1,0)))</f>
        <v/>
      </c>
      <c r="J138" s="21" t="str">
        <f aca="false">IF($E138&lt;&gt;1,"",DATE(YEAR($D138),MONTH($D138),1))</f>
        <v/>
      </c>
      <c r="K138" s="20" t="str">
        <f aca="false">IF($E138&lt;&gt;1,"",IF($G138="","",IF(AND($D138&gt;='Cohort Report'!$B$5,$D138&lt;='Cohort Report'!$B$6),$G138,"")))</f>
        <v/>
      </c>
    </row>
    <row r="139" customFormat="false" ht="15" hidden="false" customHeight="false" outlineLevel="0" collapsed="false">
      <c r="A139" s="9" t="s">
        <v>94</v>
      </c>
      <c r="B139" s="22" t="n">
        <v>45111</v>
      </c>
      <c r="C139" s="23" t="n">
        <v>75</v>
      </c>
      <c r="D139" s="19" t="n">
        <f aca="false">IF($A139="","",_xlfn.MINIFS($B:$B,$A:$A,$A139))</f>
        <v>45017</v>
      </c>
      <c r="E139" s="20" t="n">
        <f aca="false">IF($A139="","",IF(AND($B139=$D139,COUNTIFS($A$2:$A139,$A139,$B$2:$B139,$B139)=1),1,0))</f>
        <v>0</v>
      </c>
      <c r="F139" s="19" t="str">
        <f aca="false">IF($E139&lt;&gt;1,"",IF(COUNTIFS($A:$A,$A139,$B:$B,"&gt;"&amp;$D139)=0,"",_xlfn.MINIFS($B:$B,$A:$A,$A139,$B:$B,"&gt;"&amp;$D139)))</f>
        <v/>
      </c>
      <c r="G139" s="20" t="str">
        <f aca="false">IF($F139="","",$F139-$D139)</f>
        <v/>
      </c>
      <c r="H139" s="20" t="str">
        <f aca="false">IF($E139&lt;&gt;1,"",IF($F139="",0,IF($G139&lt;='Cohort Report'!$B$7,1,0)))</f>
        <v/>
      </c>
      <c r="I139" s="20" t="str">
        <f aca="false">IF($E139&lt;&gt;1,"",IF($F139="",0,IF($G139&lt;='Cohort Report'!$B$8,1,0)))</f>
        <v/>
      </c>
      <c r="J139" s="21" t="str">
        <f aca="false">IF($E139&lt;&gt;1,"",DATE(YEAR($D139),MONTH($D139),1))</f>
        <v/>
      </c>
      <c r="K139" s="20" t="str">
        <f aca="false">IF($E139&lt;&gt;1,"",IF($G139="","",IF(AND($D139&gt;='Cohort Report'!$B$5,$D139&lt;='Cohort Report'!$B$6),$G139,"")))</f>
        <v/>
      </c>
    </row>
    <row r="140" customFormat="false" ht="15" hidden="false" customHeight="false" outlineLevel="0" collapsed="false">
      <c r="A140" s="9" t="s">
        <v>128</v>
      </c>
      <c r="B140" s="22" t="n">
        <v>45461</v>
      </c>
      <c r="C140" s="23" t="n">
        <v>25</v>
      </c>
      <c r="D140" s="19" t="n">
        <f aca="false">IF($A140="","",_xlfn.MINIFS($B:$B,$A:$A,$A140))</f>
        <v>45461</v>
      </c>
      <c r="E140" s="20" t="n">
        <f aca="false">IF($A140="","",IF(AND($B140=$D140,COUNTIFS($A$2:$A140,$A140,$B$2:$B140,$B140)=1),1,0))</f>
        <v>1</v>
      </c>
      <c r="F140" s="19" t="str">
        <f aca="false">IF($E140&lt;&gt;1,"",IF(COUNTIFS($A:$A,$A140,$B:$B,"&gt;"&amp;$D140)=0,"",_xlfn.MINIFS($B:$B,$A:$A,$A140,$B:$B,"&gt;"&amp;$D140)))</f>
        <v/>
      </c>
      <c r="G140" s="20" t="str">
        <f aca="false">IF($F140="","",$F140-$D140)</f>
        <v/>
      </c>
      <c r="H140" s="20" t="n">
        <f aca="false">IF($E140&lt;&gt;1,"",IF($F140="",0,IF($G140&lt;='Cohort Report'!$B$7,1,0)))</f>
        <v>0</v>
      </c>
      <c r="I140" s="20" t="n">
        <f aca="false">IF($E140&lt;&gt;1,"",IF($F140="",0,IF($G140&lt;='Cohort Report'!$B$8,1,0)))</f>
        <v>0</v>
      </c>
      <c r="J140" s="21" t="n">
        <f aca="false">IF($E140&lt;&gt;1,"",DATE(YEAR($D140),MONTH($D140),1))</f>
        <v>45444</v>
      </c>
      <c r="K140" s="20" t="str">
        <f aca="false">IF($E140&lt;&gt;1,"",IF($G140="","",IF(AND($D140&gt;='Cohort Report'!$B$5,$D140&lt;='Cohort Report'!$B$6),$G140,"")))</f>
        <v/>
      </c>
    </row>
    <row r="141" customFormat="false" ht="15" hidden="false" customHeight="false" outlineLevel="0" collapsed="false">
      <c r="A141" s="9" t="s">
        <v>117</v>
      </c>
      <c r="B141" s="22" t="n">
        <v>45435</v>
      </c>
      <c r="C141" s="23" t="n">
        <v>35</v>
      </c>
      <c r="D141" s="19" t="n">
        <f aca="false">IF($A141="","",_xlfn.MINIFS($B:$B,$A:$A,$A141))</f>
        <v>45435</v>
      </c>
      <c r="E141" s="20" t="n">
        <f aca="false">IF($A141="","",IF(AND($B141=$D141,COUNTIFS($A$2:$A141,$A141,$B$2:$B141,$B141)=1),1,0))</f>
        <v>1</v>
      </c>
      <c r="F141" s="19" t="n">
        <f aca="false">IF($E141&lt;&gt;1,"",IF(COUNTIFS($A:$A,$A141,$B:$B,"&gt;"&amp;$D141)=0,"",_xlfn.MINIFS($B:$B,$A:$A,$A141,$B:$B,"&gt;"&amp;$D141)))</f>
        <v>45481</v>
      </c>
      <c r="G141" s="20" t="n">
        <f aca="false">IF($F141="","",$F141-$D141)</f>
        <v>46</v>
      </c>
      <c r="H141" s="20" t="n">
        <f aca="false">IF($E141&lt;&gt;1,"",IF($F141="",0,IF($G141&lt;='Cohort Report'!$B$7,1,0)))</f>
        <v>1</v>
      </c>
      <c r="I141" s="20" t="n">
        <f aca="false">IF($E141&lt;&gt;1,"",IF($F141="",0,IF($G141&lt;='Cohort Report'!$B$8,1,0)))</f>
        <v>1</v>
      </c>
      <c r="J141" s="21" t="n">
        <f aca="false">IF($E141&lt;&gt;1,"",DATE(YEAR($D141),MONTH($D141),1))</f>
        <v>45413</v>
      </c>
      <c r="K141" s="20" t="n">
        <f aca="false">IF($E141&lt;&gt;1,"",IF($G141="","",IF(AND($D141&gt;='Cohort Report'!$B$5,$D141&lt;='Cohort Report'!$B$6),$G141,"")))</f>
        <v>46</v>
      </c>
    </row>
    <row r="142" customFormat="false" ht="15" hidden="false" customHeight="false" outlineLevel="0" collapsed="false">
      <c r="A142" s="9" t="s">
        <v>70</v>
      </c>
      <c r="B142" s="22" t="n">
        <v>45835</v>
      </c>
      <c r="C142" s="23" t="n">
        <v>150</v>
      </c>
      <c r="D142" s="19" t="n">
        <f aca="false">IF($A142="","",_xlfn.MINIFS($B:$B,$A:$A,$A142))</f>
        <v>45493</v>
      </c>
      <c r="E142" s="20" t="n">
        <f aca="false">IF($A142="","",IF(AND($B142=$D142,COUNTIFS($A$2:$A142,$A142,$B$2:$B142,$B142)=1),1,0))</f>
        <v>0</v>
      </c>
      <c r="F142" s="19" t="str">
        <f aca="false">IF($E142&lt;&gt;1,"",IF(COUNTIFS($A:$A,$A142,$B:$B,"&gt;"&amp;$D142)=0,"",_xlfn.MINIFS($B:$B,$A:$A,$A142,$B:$B,"&gt;"&amp;$D142)))</f>
        <v/>
      </c>
      <c r="G142" s="20" t="str">
        <f aca="false">IF($F142="","",$F142-$D142)</f>
        <v/>
      </c>
      <c r="H142" s="20" t="str">
        <f aca="false">IF($E142&lt;&gt;1,"",IF($F142="",0,IF($G142&lt;='Cohort Report'!$B$7,1,0)))</f>
        <v/>
      </c>
      <c r="I142" s="20" t="str">
        <f aca="false">IF($E142&lt;&gt;1,"",IF($F142="",0,IF($G142&lt;='Cohort Report'!$B$8,1,0)))</f>
        <v/>
      </c>
      <c r="J142" s="21" t="str">
        <f aca="false">IF($E142&lt;&gt;1,"",DATE(YEAR($D142),MONTH($D142),1))</f>
        <v/>
      </c>
      <c r="K142" s="20" t="str">
        <f aca="false">IF($E142&lt;&gt;1,"",IF($G142="","",IF(AND($D142&gt;='Cohort Report'!$B$5,$D142&lt;='Cohort Report'!$B$6),$G142,"")))</f>
        <v/>
      </c>
    </row>
    <row r="143" customFormat="false" ht="15" hidden="false" customHeight="false" outlineLevel="0" collapsed="false">
      <c r="A143" s="9" t="s">
        <v>73</v>
      </c>
      <c r="B143" s="22" t="n">
        <v>45660</v>
      </c>
      <c r="C143" s="23" t="n">
        <v>250</v>
      </c>
      <c r="D143" s="19" t="n">
        <f aca="false">IF($A143="","",_xlfn.MINIFS($B:$B,$A:$A,$A143))</f>
        <v>45586</v>
      </c>
      <c r="E143" s="20" t="n">
        <f aca="false">IF($A143="","",IF(AND($B143=$D143,COUNTIFS($A$2:$A143,$A143,$B$2:$B143,$B143)=1),1,0))</f>
        <v>0</v>
      </c>
      <c r="F143" s="19" t="str">
        <f aca="false">IF($E143&lt;&gt;1,"",IF(COUNTIFS($A:$A,$A143,$B:$B,"&gt;"&amp;$D143)=0,"",_xlfn.MINIFS($B:$B,$A:$A,$A143,$B:$B,"&gt;"&amp;$D143)))</f>
        <v/>
      </c>
      <c r="G143" s="20" t="str">
        <f aca="false">IF($F143="","",$F143-$D143)</f>
        <v/>
      </c>
      <c r="H143" s="20" t="str">
        <f aca="false">IF($E143&lt;&gt;1,"",IF($F143="",0,IF($G143&lt;='Cohort Report'!$B$7,1,0)))</f>
        <v/>
      </c>
      <c r="I143" s="20" t="str">
        <f aca="false">IF($E143&lt;&gt;1,"",IF($F143="",0,IF($G143&lt;='Cohort Report'!$B$8,1,0)))</f>
        <v/>
      </c>
      <c r="J143" s="21" t="str">
        <f aca="false">IF($E143&lt;&gt;1,"",DATE(YEAR($D143),MONTH($D143),1))</f>
        <v/>
      </c>
      <c r="K143" s="20" t="str">
        <f aca="false">IF($E143&lt;&gt;1,"",IF($G143="","",IF(AND($D143&gt;='Cohort Report'!$B$5,$D143&lt;='Cohort Report'!$B$6),$G143,"")))</f>
        <v/>
      </c>
    </row>
    <row r="144" customFormat="false" ht="15" hidden="false" customHeight="false" outlineLevel="0" collapsed="false">
      <c r="A144" s="9" t="s">
        <v>124</v>
      </c>
      <c r="B144" s="22" t="n">
        <v>45422</v>
      </c>
      <c r="C144" s="23" t="n">
        <v>50</v>
      </c>
      <c r="D144" s="19" t="n">
        <f aca="false">IF($A144="","",_xlfn.MINIFS($B:$B,$A:$A,$A144))</f>
        <v>45039</v>
      </c>
      <c r="E144" s="20" t="n">
        <f aca="false">IF($A144="","",IF(AND($B144=$D144,COUNTIFS($A$2:$A144,$A144,$B$2:$B144,$B144)=1),1,0))</f>
        <v>0</v>
      </c>
      <c r="F144" s="19" t="str">
        <f aca="false">IF($E144&lt;&gt;1,"",IF(COUNTIFS($A:$A,$A144,$B:$B,"&gt;"&amp;$D144)=0,"",_xlfn.MINIFS($B:$B,$A:$A,$A144,$B:$B,"&gt;"&amp;$D144)))</f>
        <v/>
      </c>
      <c r="G144" s="20" t="str">
        <f aca="false">IF($F144="","",$F144-$D144)</f>
        <v/>
      </c>
      <c r="H144" s="20" t="str">
        <f aca="false">IF($E144&lt;&gt;1,"",IF($F144="",0,IF($G144&lt;='Cohort Report'!$B$7,1,0)))</f>
        <v/>
      </c>
      <c r="I144" s="20" t="str">
        <f aca="false">IF($E144&lt;&gt;1,"",IF($F144="",0,IF($G144&lt;='Cohort Report'!$B$8,1,0)))</f>
        <v/>
      </c>
      <c r="J144" s="21" t="str">
        <f aca="false">IF($E144&lt;&gt;1,"",DATE(YEAR($D144),MONTH($D144),1))</f>
        <v/>
      </c>
      <c r="K144" s="20" t="str">
        <f aca="false">IF($E144&lt;&gt;1,"",IF($G144="","",IF(AND($D144&gt;='Cohort Report'!$B$5,$D144&lt;='Cohort Report'!$B$6),$G144,"")))</f>
        <v/>
      </c>
    </row>
    <row r="145" customFormat="false" ht="15" hidden="false" customHeight="false" outlineLevel="0" collapsed="false">
      <c r="A145" s="9" t="s">
        <v>92</v>
      </c>
      <c r="B145" s="22" t="n">
        <v>45556</v>
      </c>
      <c r="C145" s="23" t="n">
        <v>100</v>
      </c>
      <c r="D145" s="19" t="n">
        <f aca="false">IF($A145="","",_xlfn.MINIFS($B:$B,$A:$A,$A145))</f>
        <v>45422</v>
      </c>
      <c r="E145" s="20" t="n">
        <f aca="false">IF($A145="","",IF(AND($B145=$D145,COUNTIFS($A$2:$A145,$A145,$B$2:$B145,$B145)=1),1,0))</f>
        <v>0</v>
      </c>
      <c r="F145" s="19" t="str">
        <f aca="false">IF($E145&lt;&gt;1,"",IF(COUNTIFS($A:$A,$A145,$B:$B,"&gt;"&amp;$D145)=0,"",_xlfn.MINIFS($B:$B,$A:$A,$A145,$B:$B,"&gt;"&amp;$D145)))</f>
        <v/>
      </c>
      <c r="G145" s="20" t="str">
        <f aca="false">IF($F145="","",$F145-$D145)</f>
        <v/>
      </c>
      <c r="H145" s="20" t="str">
        <f aca="false">IF($E145&lt;&gt;1,"",IF($F145="",0,IF($G145&lt;='Cohort Report'!$B$7,1,0)))</f>
        <v/>
      </c>
      <c r="I145" s="20" t="str">
        <f aca="false">IF($E145&lt;&gt;1,"",IF($F145="",0,IF($G145&lt;='Cohort Report'!$B$8,1,0)))</f>
        <v/>
      </c>
      <c r="J145" s="21" t="str">
        <f aca="false">IF($E145&lt;&gt;1,"",DATE(YEAR($D145),MONTH($D145),1))</f>
        <v/>
      </c>
      <c r="K145" s="20" t="str">
        <f aca="false">IF($E145&lt;&gt;1,"",IF($G145="","",IF(AND($D145&gt;='Cohort Report'!$B$5,$D145&lt;='Cohort Report'!$B$6),$G145,"")))</f>
        <v/>
      </c>
    </row>
    <row r="146" customFormat="false" ht="15" hidden="false" customHeight="false" outlineLevel="0" collapsed="false">
      <c r="A146" s="9" t="s">
        <v>112</v>
      </c>
      <c r="B146" s="22" t="n">
        <v>45532</v>
      </c>
      <c r="C146" s="23" t="n">
        <v>150</v>
      </c>
      <c r="D146" s="19" t="n">
        <f aca="false">IF($A146="","",_xlfn.MINIFS($B:$B,$A:$A,$A146))</f>
        <v>45371</v>
      </c>
      <c r="E146" s="20" t="n">
        <f aca="false">IF($A146="","",IF(AND($B146=$D146,COUNTIFS($A$2:$A146,$A146,$B$2:$B146,$B146)=1),1,0))</f>
        <v>0</v>
      </c>
      <c r="F146" s="19" t="str">
        <f aca="false">IF($E146&lt;&gt;1,"",IF(COUNTIFS($A:$A,$A146,$B:$B,"&gt;"&amp;$D146)=0,"",_xlfn.MINIFS($B:$B,$A:$A,$A146,$B:$B,"&gt;"&amp;$D146)))</f>
        <v/>
      </c>
      <c r="G146" s="20" t="str">
        <f aca="false">IF($F146="","",$F146-$D146)</f>
        <v/>
      </c>
      <c r="H146" s="20" t="str">
        <f aca="false">IF($E146&lt;&gt;1,"",IF($F146="",0,IF($G146&lt;='Cohort Report'!$B$7,1,0)))</f>
        <v/>
      </c>
      <c r="I146" s="20" t="str">
        <f aca="false">IF($E146&lt;&gt;1,"",IF($F146="",0,IF($G146&lt;='Cohort Report'!$B$8,1,0)))</f>
        <v/>
      </c>
      <c r="J146" s="21" t="str">
        <f aca="false">IF($E146&lt;&gt;1,"",DATE(YEAR($D146),MONTH($D146),1))</f>
        <v/>
      </c>
      <c r="K146" s="20" t="str">
        <f aca="false">IF($E146&lt;&gt;1,"",IF($G146="","",IF(AND($D146&gt;='Cohort Report'!$B$5,$D146&lt;='Cohort Report'!$B$6),$G146,"")))</f>
        <v/>
      </c>
    </row>
    <row r="147" customFormat="false" ht="15" hidden="false" customHeight="false" outlineLevel="0" collapsed="false">
      <c r="A147" s="9" t="s">
        <v>105</v>
      </c>
      <c r="B147" s="22" t="n">
        <v>45180</v>
      </c>
      <c r="C147" s="23" t="n">
        <v>50</v>
      </c>
      <c r="D147" s="19" t="n">
        <f aca="false">IF($A147="","",_xlfn.MINIFS($B:$B,$A:$A,$A147))</f>
        <v>45109</v>
      </c>
      <c r="E147" s="20" t="n">
        <f aca="false">IF($A147="","",IF(AND($B147=$D147,COUNTIFS($A$2:$A147,$A147,$B$2:$B147,$B147)=1),1,0))</f>
        <v>0</v>
      </c>
      <c r="F147" s="19" t="str">
        <f aca="false">IF($E147&lt;&gt;1,"",IF(COUNTIFS($A:$A,$A147,$B:$B,"&gt;"&amp;$D147)=0,"",_xlfn.MINIFS($B:$B,$A:$A,$A147,$B:$B,"&gt;"&amp;$D147)))</f>
        <v/>
      </c>
      <c r="G147" s="20" t="str">
        <f aca="false">IF($F147="","",$F147-$D147)</f>
        <v/>
      </c>
      <c r="H147" s="20" t="str">
        <f aca="false">IF($E147&lt;&gt;1,"",IF($F147="",0,IF($G147&lt;='Cohort Report'!$B$7,1,0)))</f>
        <v/>
      </c>
      <c r="I147" s="20" t="str">
        <f aca="false">IF($E147&lt;&gt;1,"",IF($F147="",0,IF($G147&lt;='Cohort Report'!$B$8,1,0)))</f>
        <v/>
      </c>
      <c r="J147" s="21" t="str">
        <f aca="false">IF($E147&lt;&gt;1,"",DATE(YEAR($D147),MONTH($D147),1))</f>
        <v/>
      </c>
      <c r="K147" s="20" t="str">
        <f aca="false">IF($E147&lt;&gt;1,"",IF($G147="","",IF(AND($D147&gt;='Cohort Report'!$B$5,$D147&lt;='Cohort Report'!$B$6),$G147,"")))</f>
        <v/>
      </c>
    </row>
    <row r="148" customFormat="false" ht="15" hidden="false" customHeight="false" outlineLevel="0" collapsed="false">
      <c r="A148" s="9" t="s">
        <v>86</v>
      </c>
      <c r="B148" s="22" t="n">
        <v>45831</v>
      </c>
      <c r="C148" s="23" t="n">
        <v>250</v>
      </c>
      <c r="D148" s="19" t="n">
        <f aca="false">IF($A148="","",_xlfn.MINIFS($B:$B,$A:$A,$A148))</f>
        <v>45266</v>
      </c>
      <c r="E148" s="20" t="n">
        <f aca="false">IF($A148="","",IF(AND($B148=$D148,COUNTIFS($A$2:$A148,$A148,$B$2:$B148,$B148)=1),1,0))</f>
        <v>0</v>
      </c>
      <c r="F148" s="19" t="str">
        <f aca="false">IF($E148&lt;&gt;1,"",IF(COUNTIFS($A:$A,$A148,$B:$B,"&gt;"&amp;$D148)=0,"",_xlfn.MINIFS($B:$B,$A:$A,$A148,$B:$B,"&gt;"&amp;$D148)))</f>
        <v/>
      </c>
      <c r="G148" s="20" t="str">
        <f aca="false">IF($F148="","",$F148-$D148)</f>
        <v/>
      </c>
      <c r="H148" s="20" t="str">
        <f aca="false">IF($E148&lt;&gt;1,"",IF($F148="",0,IF($G148&lt;='Cohort Report'!$B$7,1,0)))</f>
        <v/>
      </c>
      <c r="I148" s="20" t="str">
        <f aca="false">IF($E148&lt;&gt;1,"",IF($F148="",0,IF($G148&lt;='Cohort Report'!$B$8,1,0)))</f>
        <v/>
      </c>
      <c r="J148" s="21" t="str">
        <f aca="false">IF($E148&lt;&gt;1,"",DATE(YEAR($D148),MONTH($D148),1))</f>
        <v/>
      </c>
      <c r="K148" s="20" t="str">
        <f aca="false">IF($E148&lt;&gt;1,"",IF($G148="","",IF(AND($D148&gt;='Cohort Report'!$B$5,$D148&lt;='Cohort Report'!$B$6),$G148,"")))</f>
        <v/>
      </c>
    </row>
    <row r="149" customFormat="false" ht="15" hidden="false" customHeight="false" outlineLevel="0" collapsed="false">
      <c r="A149" s="9" t="s">
        <v>90</v>
      </c>
      <c r="B149" s="22" t="n">
        <v>45021</v>
      </c>
      <c r="C149" s="23" t="n">
        <v>35</v>
      </c>
      <c r="D149" s="19" t="n">
        <f aca="false">IF($A149="","",_xlfn.MINIFS($B:$B,$A:$A,$A149))</f>
        <v>45021</v>
      </c>
      <c r="E149" s="20" t="n">
        <f aca="false">IF($A149="","",IF(AND($B149=$D149,COUNTIFS($A$2:$A149,$A149,$B$2:$B149,$B149)=1),1,0))</f>
        <v>1</v>
      </c>
      <c r="F149" s="19" t="n">
        <f aca="false">IF($E149&lt;&gt;1,"",IF(COUNTIFS($A:$A,$A149,$B:$B,"&gt;"&amp;$D149)=0,"",_xlfn.MINIFS($B:$B,$A:$A,$A149,$B:$B,"&gt;"&amp;$D149)))</f>
        <v>45106</v>
      </c>
      <c r="G149" s="20" t="n">
        <f aca="false">IF($F149="","",$F149-$D149)</f>
        <v>85</v>
      </c>
      <c r="H149" s="20" t="n">
        <f aca="false">IF($E149&lt;&gt;1,"",IF($F149="",0,IF($G149&lt;='Cohort Report'!$B$7,1,0)))</f>
        <v>1</v>
      </c>
      <c r="I149" s="20" t="n">
        <f aca="false">IF($E149&lt;&gt;1,"",IF($F149="",0,IF($G149&lt;='Cohort Report'!$B$8,1,0)))</f>
        <v>1</v>
      </c>
      <c r="J149" s="21" t="n">
        <f aca="false">IF($E149&lt;&gt;1,"",DATE(YEAR($D149),MONTH($D149),1))</f>
        <v>45017</v>
      </c>
      <c r="K149" s="20" t="str">
        <f aca="false">IF($E149&lt;&gt;1,"",IF($G149="","",IF(AND($D149&gt;='Cohort Report'!$B$5,$D149&lt;='Cohort Report'!$B$6),$G149,"")))</f>
        <v/>
      </c>
    </row>
    <row r="150" customFormat="false" ht="15" hidden="false" customHeight="false" outlineLevel="0" collapsed="false">
      <c r="A150" s="9" t="s">
        <v>71</v>
      </c>
      <c r="B150" s="22" t="n">
        <v>45034</v>
      </c>
      <c r="C150" s="23" t="n">
        <v>250</v>
      </c>
      <c r="D150" s="19" t="n">
        <f aca="false">IF($A150="","",_xlfn.MINIFS($B:$B,$A:$A,$A150))</f>
        <v>45034</v>
      </c>
      <c r="E150" s="20" t="n">
        <f aca="false">IF($A150="","",IF(AND($B150=$D150,COUNTIFS($A$2:$A150,$A150,$B$2:$B150,$B150)=1),1,0))</f>
        <v>1</v>
      </c>
      <c r="F150" s="19" t="n">
        <f aca="false">IF($E150&lt;&gt;1,"",IF(COUNTIFS($A:$A,$A150,$B:$B,"&gt;"&amp;$D150)=0,"",_xlfn.MINIFS($B:$B,$A:$A,$A150,$B:$B,"&gt;"&amp;$D150)))</f>
        <v>45202</v>
      </c>
      <c r="G150" s="20" t="n">
        <f aca="false">IF($F150="","",$F150-$D150)</f>
        <v>168</v>
      </c>
      <c r="H150" s="20" t="n">
        <f aca="false">IF($E150&lt;&gt;1,"",IF($F150="",0,IF($G150&lt;='Cohort Report'!$B$7,1,0)))</f>
        <v>0</v>
      </c>
      <c r="I150" s="20" t="n">
        <f aca="false">IF($E150&lt;&gt;1,"",IF($F150="",0,IF($G150&lt;='Cohort Report'!$B$8,1,0)))</f>
        <v>1</v>
      </c>
      <c r="J150" s="21" t="n">
        <f aca="false">IF($E150&lt;&gt;1,"",DATE(YEAR($D150),MONTH($D150),1))</f>
        <v>45017</v>
      </c>
      <c r="K150" s="20" t="str">
        <f aca="false">IF($E150&lt;&gt;1,"",IF($G150="","",IF(AND($D150&gt;='Cohort Report'!$B$5,$D150&lt;='Cohort Report'!$B$6),$G150,"")))</f>
        <v/>
      </c>
    </row>
    <row r="151" customFormat="false" ht="15" hidden="false" customHeight="false" outlineLevel="0" collapsed="false">
      <c r="A151" s="9" t="s">
        <v>62</v>
      </c>
      <c r="B151" s="22" t="n">
        <v>45801</v>
      </c>
      <c r="C151" s="23" t="n">
        <v>35</v>
      </c>
      <c r="D151" s="19" t="n">
        <f aca="false">IF($A151="","",_xlfn.MINIFS($B:$B,$A:$A,$A151))</f>
        <v>45082</v>
      </c>
      <c r="E151" s="20" t="n">
        <f aca="false">IF($A151="","",IF(AND($B151=$D151,COUNTIFS($A$2:$A151,$A151,$B$2:$B151,$B151)=1),1,0))</f>
        <v>0</v>
      </c>
      <c r="F151" s="19" t="str">
        <f aca="false">IF($E151&lt;&gt;1,"",IF(COUNTIFS($A:$A,$A151,$B:$B,"&gt;"&amp;$D151)=0,"",_xlfn.MINIFS($B:$B,$A:$A,$A151,$B:$B,"&gt;"&amp;$D151)))</f>
        <v/>
      </c>
      <c r="G151" s="20" t="str">
        <f aca="false">IF($F151="","",$F151-$D151)</f>
        <v/>
      </c>
      <c r="H151" s="20" t="str">
        <f aca="false">IF($E151&lt;&gt;1,"",IF($F151="",0,IF($G151&lt;='Cohort Report'!$B$7,1,0)))</f>
        <v/>
      </c>
      <c r="I151" s="20" t="str">
        <f aca="false">IF($E151&lt;&gt;1,"",IF($F151="",0,IF($G151&lt;='Cohort Report'!$B$8,1,0)))</f>
        <v/>
      </c>
      <c r="J151" s="21" t="str">
        <f aca="false">IF($E151&lt;&gt;1,"",DATE(YEAR($D151),MONTH($D151),1))</f>
        <v/>
      </c>
      <c r="K151" s="20" t="str">
        <f aca="false">IF($E151&lt;&gt;1,"",IF($G151="","",IF(AND($D151&gt;='Cohort Report'!$B$5,$D151&lt;='Cohort Report'!$B$6),$G151,"")))</f>
        <v/>
      </c>
    </row>
    <row r="152" customFormat="false" ht="15" hidden="false" customHeight="false" outlineLevel="0" collapsed="false">
      <c r="A152" s="9" t="s">
        <v>97</v>
      </c>
      <c r="B152" s="22" t="n">
        <v>45491</v>
      </c>
      <c r="C152" s="23" t="n">
        <v>250</v>
      </c>
      <c r="D152" s="19" t="n">
        <f aca="false">IF($A152="","",_xlfn.MINIFS($B:$B,$A:$A,$A152))</f>
        <v>45264</v>
      </c>
      <c r="E152" s="20" t="n">
        <f aca="false">IF($A152="","",IF(AND($B152=$D152,COUNTIFS($A$2:$A152,$A152,$B$2:$B152,$B152)=1),1,0))</f>
        <v>0</v>
      </c>
      <c r="F152" s="19" t="str">
        <f aca="false">IF($E152&lt;&gt;1,"",IF(COUNTIFS($A:$A,$A152,$B:$B,"&gt;"&amp;$D152)=0,"",_xlfn.MINIFS($B:$B,$A:$A,$A152,$B:$B,"&gt;"&amp;$D152)))</f>
        <v/>
      </c>
      <c r="G152" s="20" t="str">
        <f aca="false">IF($F152="","",$F152-$D152)</f>
        <v/>
      </c>
      <c r="H152" s="20" t="str">
        <f aca="false">IF($E152&lt;&gt;1,"",IF($F152="",0,IF($G152&lt;='Cohort Report'!$B$7,1,0)))</f>
        <v/>
      </c>
      <c r="I152" s="20" t="str">
        <f aca="false">IF($E152&lt;&gt;1,"",IF($F152="",0,IF($G152&lt;='Cohort Report'!$B$8,1,0)))</f>
        <v/>
      </c>
      <c r="J152" s="21" t="str">
        <f aca="false">IF($E152&lt;&gt;1,"",DATE(YEAR($D152),MONTH($D152),1))</f>
        <v/>
      </c>
      <c r="K152" s="20" t="str">
        <f aca="false">IF($E152&lt;&gt;1,"",IF($G152="","",IF(AND($D152&gt;='Cohort Report'!$B$5,$D152&lt;='Cohort Report'!$B$6),$G152,"")))</f>
        <v/>
      </c>
    </row>
    <row r="153" customFormat="false" ht="15" hidden="false" customHeight="false" outlineLevel="0" collapsed="false">
      <c r="A153" s="9" t="s">
        <v>82</v>
      </c>
      <c r="B153" s="22" t="n">
        <v>45608</v>
      </c>
      <c r="C153" s="23" t="n">
        <v>150</v>
      </c>
      <c r="D153" s="19" t="n">
        <f aca="false">IF($A153="","",_xlfn.MINIFS($B:$B,$A:$A,$A153))</f>
        <v>45211</v>
      </c>
      <c r="E153" s="20" t="n">
        <f aca="false">IF($A153="","",IF(AND($B153=$D153,COUNTIFS($A$2:$A153,$A153,$B$2:$B153,$B153)=1),1,0))</f>
        <v>0</v>
      </c>
      <c r="F153" s="19" t="str">
        <f aca="false">IF($E153&lt;&gt;1,"",IF(COUNTIFS($A:$A,$A153,$B:$B,"&gt;"&amp;$D153)=0,"",_xlfn.MINIFS($B:$B,$A:$A,$A153,$B:$B,"&gt;"&amp;$D153)))</f>
        <v/>
      </c>
      <c r="G153" s="20" t="str">
        <f aca="false">IF($F153="","",$F153-$D153)</f>
        <v/>
      </c>
      <c r="H153" s="20" t="str">
        <f aca="false">IF($E153&lt;&gt;1,"",IF($F153="",0,IF($G153&lt;='Cohort Report'!$B$7,1,0)))</f>
        <v/>
      </c>
      <c r="I153" s="20" t="str">
        <f aca="false">IF($E153&lt;&gt;1,"",IF($F153="",0,IF($G153&lt;='Cohort Report'!$B$8,1,0)))</f>
        <v/>
      </c>
      <c r="J153" s="21" t="str">
        <f aca="false">IF($E153&lt;&gt;1,"",DATE(YEAR($D153),MONTH($D153),1))</f>
        <v/>
      </c>
      <c r="K153" s="20" t="str">
        <f aca="false">IF($E153&lt;&gt;1,"",IF($G153="","",IF(AND($D153&gt;='Cohort Report'!$B$5,$D153&lt;='Cohort Report'!$B$6),$G153,"")))</f>
        <v/>
      </c>
    </row>
    <row r="154" customFormat="false" ht="15" hidden="false" customHeight="false" outlineLevel="0" collapsed="false">
      <c r="A154" s="9" t="s">
        <v>66</v>
      </c>
      <c r="B154" s="22" t="n">
        <v>45225</v>
      </c>
      <c r="C154" s="23" t="n">
        <v>35</v>
      </c>
      <c r="D154" s="19" t="n">
        <f aca="false">IF($A154="","",_xlfn.MINIFS($B:$B,$A:$A,$A154))</f>
        <v>44964</v>
      </c>
      <c r="E154" s="20" t="n">
        <f aca="false">IF($A154="","",IF(AND($B154=$D154,COUNTIFS($A$2:$A154,$A154,$B$2:$B154,$B154)=1),1,0))</f>
        <v>0</v>
      </c>
      <c r="F154" s="19" t="str">
        <f aca="false">IF($E154&lt;&gt;1,"",IF(COUNTIFS($A:$A,$A154,$B:$B,"&gt;"&amp;$D154)=0,"",_xlfn.MINIFS($B:$B,$A:$A,$A154,$B:$B,"&gt;"&amp;$D154)))</f>
        <v/>
      </c>
      <c r="G154" s="20" t="str">
        <f aca="false">IF($F154="","",$F154-$D154)</f>
        <v/>
      </c>
      <c r="H154" s="20" t="str">
        <f aca="false">IF($E154&lt;&gt;1,"",IF($F154="",0,IF($G154&lt;='Cohort Report'!$B$7,1,0)))</f>
        <v/>
      </c>
      <c r="I154" s="20" t="str">
        <f aca="false">IF($E154&lt;&gt;1,"",IF($F154="",0,IF($G154&lt;='Cohort Report'!$B$8,1,0)))</f>
        <v/>
      </c>
      <c r="J154" s="21" t="str">
        <f aca="false">IF($E154&lt;&gt;1,"",DATE(YEAR($D154),MONTH($D154),1))</f>
        <v/>
      </c>
      <c r="K154" s="20" t="str">
        <f aca="false">IF($E154&lt;&gt;1,"",IF($G154="","",IF(AND($D154&gt;='Cohort Report'!$B$5,$D154&lt;='Cohort Report'!$B$6),$G154,"")))</f>
        <v/>
      </c>
    </row>
    <row r="155" customFormat="false" ht="15" hidden="false" customHeight="false" outlineLevel="0" collapsed="false">
      <c r="A155" s="9" t="s">
        <v>129</v>
      </c>
      <c r="B155" s="22" t="n">
        <v>45478</v>
      </c>
      <c r="C155" s="23" t="n">
        <v>100</v>
      </c>
      <c r="D155" s="19" t="n">
        <f aca="false">IF($A155="","",_xlfn.MINIFS($B:$B,$A:$A,$A155))</f>
        <v>45478</v>
      </c>
      <c r="E155" s="20" t="n">
        <f aca="false">IF($A155="","",IF(AND($B155=$D155,COUNTIFS($A$2:$A155,$A155,$B$2:$B155,$B155)=1),1,0))</f>
        <v>1</v>
      </c>
      <c r="F155" s="19" t="str">
        <f aca="false">IF($E155&lt;&gt;1,"",IF(COUNTIFS($A:$A,$A155,$B:$B,"&gt;"&amp;$D155)=0,"",_xlfn.MINIFS($B:$B,$A:$A,$A155,$B:$B,"&gt;"&amp;$D155)))</f>
        <v/>
      </c>
      <c r="G155" s="20" t="str">
        <f aca="false">IF($F155="","",$F155-$D155)</f>
        <v/>
      </c>
      <c r="H155" s="20" t="n">
        <f aca="false">IF($E155&lt;&gt;1,"",IF($F155="",0,IF($G155&lt;='Cohort Report'!$B$7,1,0)))</f>
        <v>0</v>
      </c>
      <c r="I155" s="20" t="n">
        <f aca="false">IF($E155&lt;&gt;1,"",IF($F155="",0,IF($G155&lt;='Cohort Report'!$B$8,1,0)))</f>
        <v>0</v>
      </c>
      <c r="J155" s="21" t="n">
        <f aca="false">IF($E155&lt;&gt;1,"",DATE(YEAR($D155),MONTH($D155),1))</f>
        <v>45474</v>
      </c>
      <c r="K155" s="20" t="str">
        <f aca="false">IF($E155&lt;&gt;1,"",IF($G155="","",IF(AND($D155&gt;='Cohort Report'!$B$5,$D155&lt;='Cohort Report'!$B$6),$G155,"")))</f>
        <v/>
      </c>
    </row>
    <row r="156" customFormat="false" ht="15" hidden="false" customHeight="false" outlineLevel="0" collapsed="false">
      <c r="A156" s="9" t="s">
        <v>130</v>
      </c>
      <c r="B156" s="22" t="n">
        <v>46009</v>
      </c>
      <c r="C156" s="23" t="n">
        <v>100</v>
      </c>
      <c r="D156" s="19" t="n">
        <f aca="false">IF($A156="","",_xlfn.MINIFS($B:$B,$A:$A,$A156))</f>
        <v>45615</v>
      </c>
      <c r="E156" s="20" t="n">
        <f aca="false">IF($A156="","",IF(AND($B156=$D156,COUNTIFS($A$2:$A156,$A156,$B$2:$B156,$B156)=1),1,0))</f>
        <v>0</v>
      </c>
      <c r="F156" s="19" t="str">
        <f aca="false">IF($E156&lt;&gt;1,"",IF(COUNTIFS($A:$A,$A156,$B:$B,"&gt;"&amp;$D156)=0,"",_xlfn.MINIFS($B:$B,$A:$A,$A156,$B:$B,"&gt;"&amp;$D156)))</f>
        <v/>
      </c>
      <c r="G156" s="20" t="str">
        <f aca="false">IF($F156="","",$F156-$D156)</f>
        <v/>
      </c>
      <c r="H156" s="20" t="str">
        <f aca="false">IF($E156&lt;&gt;1,"",IF($F156="",0,IF($G156&lt;='Cohort Report'!$B$7,1,0)))</f>
        <v/>
      </c>
      <c r="I156" s="20" t="str">
        <f aca="false">IF($E156&lt;&gt;1,"",IF($F156="",0,IF($G156&lt;='Cohort Report'!$B$8,1,0)))</f>
        <v/>
      </c>
      <c r="J156" s="21" t="str">
        <f aca="false">IF($E156&lt;&gt;1,"",DATE(YEAR($D156),MONTH($D156),1))</f>
        <v/>
      </c>
      <c r="K156" s="20" t="str">
        <f aca="false">IF($E156&lt;&gt;1,"",IF($G156="","",IF(AND($D156&gt;='Cohort Report'!$B$5,$D156&lt;='Cohort Report'!$B$6),$G156,"")))</f>
        <v/>
      </c>
    </row>
    <row r="157" customFormat="false" ht="15" hidden="false" customHeight="false" outlineLevel="0" collapsed="false">
      <c r="A157" s="9" t="s">
        <v>79</v>
      </c>
      <c r="B157" s="22" t="n">
        <v>45891</v>
      </c>
      <c r="C157" s="23" t="n">
        <v>250</v>
      </c>
      <c r="D157" s="19" t="n">
        <f aca="false">IF($A157="","",_xlfn.MINIFS($B:$B,$A:$A,$A157))</f>
        <v>45164</v>
      </c>
      <c r="E157" s="20" t="n">
        <f aca="false">IF($A157="","",IF(AND($B157=$D157,COUNTIFS($A$2:$A157,$A157,$B$2:$B157,$B157)=1),1,0))</f>
        <v>0</v>
      </c>
      <c r="F157" s="19" t="str">
        <f aca="false">IF($E157&lt;&gt;1,"",IF(COUNTIFS($A:$A,$A157,$B:$B,"&gt;"&amp;$D157)=0,"",_xlfn.MINIFS($B:$B,$A:$A,$A157,$B:$B,"&gt;"&amp;$D157)))</f>
        <v/>
      </c>
      <c r="G157" s="20" t="str">
        <f aca="false">IF($F157="","",$F157-$D157)</f>
        <v/>
      </c>
      <c r="H157" s="20" t="str">
        <f aca="false">IF($E157&lt;&gt;1,"",IF($F157="",0,IF($G157&lt;='Cohort Report'!$B$7,1,0)))</f>
        <v/>
      </c>
      <c r="I157" s="20" t="str">
        <f aca="false">IF($E157&lt;&gt;1,"",IF($F157="",0,IF($G157&lt;='Cohort Report'!$B$8,1,0)))</f>
        <v/>
      </c>
      <c r="J157" s="21" t="str">
        <f aca="false">IF($E157&lt;&gt;1,"",DATE(YEAR($D157),MONTH($D157),1))</f>
        <v/>
      </c>
      <c r="K157" s="20" t="str">
        <f aca="false">IF($E157&lt;&gt;1,"",IF($G157="","",IF(AND($D157&gt;='Cohort Report'!$B$5,$D157&lt;='Cohort Report'!$B$6),$G157,"")))</f>
        <v/>
      </c>
    </row>
    <row r="158" customFormat="false" ht="15" hidden="false" customHeight="false" outlineLevel="0" collapsed="false">
      <c r="A158" s="9" t="s">
        <v>131</v>
      </c>
      <c r="B158" s="22" t="n">
        <v>45345</v>
      </c>
      <c r="C158" s="23" t="n">
        <v>100</v>
      </c>
      <c r="D158" s="19" t="n">
        <f aca="false">IF($A158="","",_xlfn.MINIFS($B:$B,$A:$A,$A158))</f>
        <v>45345</v>
      </c>
      <c r="E158" s="20" t="n">
        <f aca="false">IF($A158="","",IF(AND($B158=$D158,COUNTIFS($A$2:$A158,$A158,$B$2:$B158,$B158)=1),1,0))</f>
        <v>1</v>
      </c>
      <c r="F158" s="19" t="str">
        <f aca="false">IF($E158&lt;&gt;1,"",IF(COUNTIFS($A:$A,$A158,$B:$B,"&gt;"&amp;$D158)=0,"",_xlfn.MINIFS($B:$B,$A:$A,$A158,$B:$B,"&gt;"&amp;$D158)))</f>
        <v/>
      </c>
      <c r="G158" s="20" t="str">
        <f aca="false">IF($F158="","",$F158-$D158)</f>
        <v/>
      </c>
      <c r="H158" s="20" t="n">
        <f aca="false">IF($E158&lt;&gt;1,"",IF($F158="",0,IF($G158&lt;='Cohort Report'!$B$7,1,0)))</f>
        <v>0</v>
      </c>
      <c r="I158" s="20" t="n">
        <f aca="false">IF($E158&lt;&gt;1,"",IF($F158="",0,IF($G158&lt;='Cohort Report'!$B$8,1,0)))</f>
        <v>0</v>
      </c>
      <c r="J158" s="21" t="n">
        <f aca="false">IF($E158&lt;&gt;1,"",DATE(YEAR($D158),MONTH($D158),1))</f>
        <v>45323</v>
      </c>
      <c r="K158" s="20" t="str">
        <f aca="false">IF($E158&lt;&gt;1,"",IF($G158="","",IF(AND($D158&gt;='Cohort Report'!$B$5,$D158&lt;='Cohort Report'!$B$6),$G158,"")))</f>
        <v/>
      </c>
    </row>
    <row r="159" customFormat="false" ht="15" hidden="false" customHeight="false" outlineLevel="0" collapsed="false">
      <c r="A159" s="9" t="s">
        <v>132</v>
      </c>
      <c r="B159" s="22" t="n">
        <v>45623</v>
      </c>
      <c r="C159" s="23" t="n">
        <v>25</v>
      </c>
      <c r="D159" s="19" t="n">
        <f aca="false">IF($A159="","",_xlfn.MINIFS($B:$B,$A:$A,$A159))</f>
        <v>45458</v>
      </c>
      <c r="E159" s="20" t="n">
        <f aca="false">IF($A159="","",IF(AND($B159=$D159,COUNTIFS($A$2:$A159,$A159,$B$2:$B159,$B159)=1),1,0))</f>
        <v>0</v>
      </c>
      <c r="F159" s="19" t="str">
        <f aca="false">IF($E159&lt;&gt;1,"",IF(COUNTIFS($A:$A,$A159,$B:$B,"&gt;"&amp;$D159)=0,"",_xlfn.MINIFS($B:$B,$A:$A,$A159,$B:$B,"&gt;"&amp;$D159)))</f>
        <v/>
      </c>
      <c r="G159" s="20" t="str">
        <f aca="false">IF($F159="","",$F159-$D159)</f>
        <v/>
      </c>
      <c r="H159" s="20" t="str">
        <f aca="false">IF($E159&lt;&gt;1,"",IF($F159="",0,IF($G159&lt;='Cohort Report'!$B$7,1,0)))</f>
        <v/>
      </c>
      <c r="I159" s="20" t="str">
        <f aca="false">IF($E159&lt;&gt;1,"",IF($F159="",0,IF($G159&lt;='Cohort Report'!$B$8,1,0)))</f>
        <v/>
      </c>
      <c r="J159" s="21" t="str">
        <f aca="false">IF($E159&lt;&gt;1,"",DATE(YEAR($D159),MONTH($D159),1))</f>
        <v/>
      </c>
      <c r="K159" s="20" t="str">
        <f aca="false">IF($E159&lt;&gt;1,"",IF($G159="","",IF(AND($D159&gt;='Cohort Report'!$B$5,$D159&lt;='Cohort Report'!$B$6),$G159,"")))</f>
        <v/>
      </c>
    </row>
    <row r="160" customFormat="false" ht="15" hidden="false" customHeight="false" outlineLevel="0" collapsed="false">
      <c r="A160" s="9" t="s">
        <v>124</v>
      </c>
      <c r="B160" s="22" t="n">
        <v>45871</v>
      </c>
      <c r="C160" s="23" t="n">
        <v>500</v>
      </c>
      <c r="D160" s="19" t="n">
        <f aca="false">IF($A160="","",_xlfn.MINIFS($B:$B,$A:$A,$A160))</f>
        <v>45039</v>
      </c>
      <c r="E160" s="20" t="n">
        <f aca="false">IF($A160="","",IF(AND($B160=$D160,COUNTIFS($A$2:$A160,$A160,$B$2:$B160,$B160)=1),1,0))</f>
        <v>0</v>
      </c>
      <c r="F160" s="19" t="str">
        <f aca="false">IF($E160&lt;&gt;1,"",IF(COUNTIFS($A:$A,$A160,$B:$B,"&gt;"&amp;$D160)=0,"",_xlfn.MINIFS($B:$B,$A:$A,$A160,$B:$B,"&gt;"&amp;$D160)))</f>
        <v/>
      </c>
      <c r="G160" s="20" t="str">
        <f aca="false">IF($F160="","",$F160-$D160)</f>
        <v/>
      </c>
      <c r="H160" s="20" t="str">
        <f aca="false">IF($E160&lt;&gt;1,"",IF($F160="",0,IF($G160&lt;='Cohort Report'!$B$7,1,0)))</f>
        <v/>
      </c>
      <c r="I160" s="20" t="str">
        <f aca="false">IF($E160&lt;&gt;1,"",IF($F160="",0,IF($G160&lt;='Cohort Report'!$B$8,1,0)))</f>
        <v/>
      </c>
      <c r="J160" s="21" t="str">
        <f aca="false">IF($E160&lt;&gt;1,"",DATE(YEAR($D160),MONTH($D160),1))</f>
        <v/>
      </c>
      <c r="K160" s="20" t="str">
        <f aca="false">IF($E160&lt;&gt;1,"",IF($G160="","",IF(AND($D160&gt;='Cohort Report'!$B$5,$D160&lt;='Cohort Report'!$B$6),$G160,"")))</f>
        <v/>
      </c>
    </row>
    <row r="161" customFormat="false" ht="15" hidden="false" customHeight="false" outlineLevel="0" collapsed="false">
      <c r="A161" s="9" t="s">
        <v>105</v>
      </c>
      <c r="B161" s="22" t="n">
        <v>45435</v>
      </c>
      <c r="C161" s="23" t="n">
        <v>500</v>
      </c>
      <c r="D161" s="19" t="n">
        <f aca="false">IF($A161="","",_xlfn.MINIFS($B:$B,$A:$A,$A161))</f>
        <v>45109</v>
      </c>
      <c r="E161" s="20" t="n">
        <f aca="false">IF($A161="","",IF(AND($B161=$D161,COUNTIFS($A$2:$A161,$A161,$B$2:$B161,$B161)=1),1,0))</f>
        <v>0</v>
      </c>
      <c r="F161" s="19" t="str">
        <f aca="false">IF($E161&lt;&gt;1,"",IF(COUNTIFS($A:$A,$A161,$B:$B,"&gt;"&amp;$D161)=0,"",_xlfn.MINIFS($B:$B,$A:$A,$A161,$B:$B,"&gt;"&amp;$D161)))</f>
        <v/>
      </c>
      <c r="G161" s="20" t="str">
        <f aca="false">IF($F161="","",$F161-$D161)</f>
        <v/>
      </c>
      <c r="H161" s="20" t="str">
        <f aca="false">IF($E161&lt;&gt;1,"",IF($F161="",0,IF($G161&lt;='Cohort Report'!$B$7,1,0)))</f>
        <v/>
      </c>
      <c r="I161" s="20" t="str">
        <f aca="false">IF($E161&lt;&gt;1,"",IF($F161="",0,IF($G161&lt;='Cohort Report'!$B$8,1,0)))</f>
        <v/>
      </c>
      <c r="J161" s="21" t="str">
        <f aca="false">IF($E161&lt;&gt;1,"",DATE(YEAR($D161),MONTH($D161),1))</f>
        <v/>
      </c>
      <c r="K161" s="20" t="str">
        <f aca="false">IF($E161&lt;&gt;1,"",IF($G161="","",IF(AND($D161&gt;='Cohort Report'!$B$5,$D161&lt;='Cohort Report'!$B$6),$G161,"")))</f>
        <v/>
      </c>
    </row>
    <row r="162" customFormat="false" ht="15" hidden="false" customHeight="false" outlineLevel="0" collapsed="false">
      <c r="A162" s="9" t="s">
        <v>56</v>
      </c>
      <c r="B162" s="22" t="n">
        <v>45546</v>
      </c>
      <c r="C162" s="23" t="n">
        <v>35</v>
      </c>
      <c r="D162" s="19" t="n">
        <f aca="false">IF($A162="","",_xlfn.MINIFS($B:$B,$A:$A,$A162))</f>
        <v>44976</v>
      </c>
      <c r="E162" s="20" t="n">
        <f aca="false">IF($A162="","",IF(AND($B162=$D162,COUNTIFS($A$2:$A162,$A162,$B$2:$B162,$B162)=1),1,0))</f>
        <v>0</v>
      </c>
      <c r="F162" s="19" t="str">
        <f aca="false">IF($E162&lt;&gt;1,"",IF(COUNTIFS($A:$A,$A162,$B:$B,"&gt;"&amp;$D162)=0,"",_xlfn.MINIFS($B:$B,$A:$A,$A162,$B:$B,"&gt;"&amp;$D162)))</f>
        <v/>
      </c>
      <c r="G162" s="20" t="str">
        <f aca="false">IF($F162="","",$F162-$D162)</f>
        <v/>
      </c>
      <c r="H162" s="20" t="str">
        <f aca="false">IF($E162&lt;&gt;1,"",IF($F162="",0,IF($G162&lt;='Cohort Report'!$B$7,1,0)))</f>
        <v/>
      </c>
      <c r="I162" s="20" t="str">
        <f aca="false">IF($E162&lt;&gt;1,"",IF($F162="",0,IF($G162&lt;='Cohort Report'!$B$8,1,0)))</f>
        <v/>
      </c>
      <c r="J162" s="21" t="str">
        <f aca="false">IF($E162&lt;&gt;1,"",DATE(YEAR($D162),MONTH($D162),1))</f>
        <v/>
      </c>
      <c r="K162" s="20" t="str">
        <f aca="false">IF($E162&lt;&gt;1,"",IF($G162="","",IF(AND($D162&gt;='Cohort Report'!$B$5,$D162&lt;='Cohort Report'!$B$6),$G162,"")))</f>
        <v/>
      </c>
    </row>
    <row r="163" customFormat="false" ht="15" hidden="false" customHeight="false" outlineLevel="0" collapsed="false">
      <c r="A163" s="9" t="s">
        <v>71</v>
      </c>
      <c r="B163" s="22" t="n">
        <v>45621</v>
      </c>
      <c r="C163" s="23" t="n">
        <v>250</v>
      </c>
      <c r="D163" s="19" t="n">
        <f aca="false">IF($A163="","",_xlfn.MINIFS($B:$B,$A:$A,$A163))</f>
        <v>45034</v>
      </c>
      <c r="E163" s="20" t="n">
        <f aca="false">IF($A163="","",IF(AND($B163=$D163,COUNTIFS($A$2:$A163,$A163,$B$2:$B163,$B163)=1),1,0))</f>
        <v>0</v>
      </c>
      <c r="F163" s="19" t="str">
        <f aca="false">IF($E163&lt;&gt;1,"",IF(COUNTIFS($A:$A,$A163,$B:$B,"&gt;"&amp;$D163)=0,"",_xlfn.MINIFS($B:$B,$A:$A,$A163,$B:$B,"&gt;"&amp;$D163)))</f>
        <v/>
      </c>
      <c r="G163" s="20" t="str">
        <f aca="false">IF($F163="","",$F163-$D163)</f>
        <v/>
      </c>
      <c r="H163" s="20" t="str">
        <f aca="false">IF($E163&lt;&gt;1,"",IF($F163="",0,IF($G163&lt;='Cohort Report'!$B$7,1,0)))</f>
        <v/>
      </c>
      <c r="I163" s="20" t="str">
        <f aca="false">IF($E163&lt;&gt;1,"",IF($F163="",0,IF($G163&lt;='Cohort Report'!$B$8,1,0)))</f>
        <v/>
      </c>
      <c r="J163" s="21" t="str">
        <f aca="false">IF($E163&lt;&gt;1,"",DATE(YEAR($D163),MONTH($D163),1))</f>
        <v/>
      </c>
      <c r="K163" s="20" t="str">
        <f aca="false">IF($E163&lt;&gt;1,"",IF($G163="","",IF(AND($D163&gt;='Cohort Report'!$B$5,$D163&lt;='Cohort Report'!$B$6),$G163,"")))</f>
        <v/>
      </c>
    </row>
    <row r="164" customFormat="false" ht="15" hidden="false" customHeight="false" outlineLevel="0" collapsed="false">
      <c r="A164" s="9" t="s">
        <v>133</v>
      </c>
      <c r="B164" s="22" t="n">
        <v>45334</v>
      </c>
      <c r="C164" s="23" t="n">
        <v>500</v>
      </c>
      <c r="D164" s="19" t="n">
        <f aca="false">IF($A164="","",_xlfn.MINIFS($B:$B,$A:$A,$A164))</f>
        <v>45334</v>
      </c>
      <c r="E164" s="20" t="n">
        <f aca="false">IF($A164="","",IF(AND($B164=$D164,COUNTIFS($A$2:$A164,$A164,$B$2:$B164,$B164)=1),1,0))</f>
        <v>1</v>
      </c>
      <c r="F164" s="19" t="str">
        <f aca="false">IF($E164&lt;&gt;1,"",IF(COUNTIFS($A:$A,$A164,$B:$B,"&gt;"&amp;$D164)=0,"",_xlfn.MINIFS($B:$B,$A:$A,$A164,$B:$B,"&gt;"&amp;$D164)))</f>
        <v/>
      </c>
      <c r="G164" s="20" t="str">
        <f aca="false">IF($F164="","",$F164-$D164)</f>
        <v/>
      </c>
      <c r="H164" s="20" t="n">
        <f aca="false">IF($E164&lt;&gt;1,"",IF($F164="",0,IF($G164&lt;='Cohort Report'!$B$7,1,0)))</f>
        <v>0</v>
      </c>
      <c r="I164" s="20" t="n">
        <f aca="false">IF($E164&lt;&gt;1,"",IF($F164="",0,IF($G164&lt;='Cohort Report'!$B$8,1,0)))</f>
        <v>0</v>
      </c>
      <c r="J164" s="21" t="n">
        <f aca="false">IF($E164&lt;&gt;1,"",DATE(YEAR($D164),MONTH($D164),1))</f>
        <v>45323</v>
      </c>
      <c r="K164" s="20" t="str">
        <f aca="false">IF($E164&lt;&gt;1,"",IF($G164="","",IF(AND($D164&gt;='Cohort Report'!$B$5,$D164&lt;='Cohort Report'!$B$6),$G164,"")))</f>
        <v/>
      </c>
    </row>
    <row r="165" customFormat="false" ht="15" hidden="false" customHeight="false" outlineLevel="0" collapsed="false">
      <c r="A165" s="9" t="s">
        <v>82</v>
      </c>
      <c r="B165" s="22" t="n">
        <v>45282</v>
      </c>
      <c r="C165" s="23" t="n">
        <v>35</v>
      </c>
      <c r="D165" s="19" t="n">
        <f aca="false">IF($A165="","",_xlfn.MINIFS($B:$B,$A:$A,$A165))</f>
        <v>45211</v>
      </c>
      <c r="E165" s="20" t="n">
        <f aca="false">IF($A165="","",IF(AND($B165=$D165,COUNTIFS($A$2:$A165,$A165,$B$2:$B165,$B165)=1),1,0))</f>
        <v>0</v>
      </c>
      <c r="F165" s="19" t="str">
        <f aca="false">IF($E165&lt;&gt;1,"",IF(COUNTIFS($A:$A,$A165,$B:$B,"&gt;"&amp;$D165)=0,"",_xlfn.MINIFS($B:$B,$A:$A,$A165,$B:$B,"&gt;"&amp;$D165)))</f>
        <v/>
      </c>
      <c r="G165" s="20" t="str">
        <f aca="false">IF($F165="","",$F165-$D165)</f>
        <v/>
      </c>
      <c r="H165" s="20" t="str">
        <f aca="false">IF($E165&lt;&gt;1,"",IF($F165="",0,IF($G165&lt;='Cohort Report'!$B$7,1,0)))</f>
        <v/>
      </c>
      <c r="I165" s="20" t="str">
        <f aca="false">IF($E165&lt;&gt;1,"",IF($F165="",0,IF($G165&lt;='Cohort Report'!$B$8,1,0)))</f>
        <v/>
      </c>
      <c r="J165" s="21" t="str">
        <f aca="false">IF($E165&lt;&gt;1,"",DATE(YEAR($D165),MONTH($D165),1))</f>
        <v/>
      </c>
      <c r="K165" s="20" t="str">
        <f aca="false">IF($E165&lt;&gt;1,"",IF($G165="","",IF(AND($D165&gt;='Cohort Report'!$B$5,$D165&lt;='Cohort Report'!$B$6),$G165,"")))</f>
        <v/>
      </c>
    </row>
    <row r="166" customFormat="false" ht="15" hidden="false" customHeight="false" outlineLevel="0" collapsed="false">
      <c r="A166" s="9" t="s">
        <v>86</v>
      </c>
      <c r="B166" s="22" t="n">
        <v>45266</v>
      </c>
      <c r="C166" s="23" t="n">
        <v>250</v>
      </c>
      <c r="D166" s="19" t="n">
        <f aca="false">IF($A166="","",_xlfn.MINIFS($B:$B,$A:$A,$A166))</f>
        <v>45266</v>
      </c>
      <c r="E166" s="20" t="n">
        <f aca="false">IF($A166="","",IF(AND($B166=$D166,COUNTIFS($A$2:$A166,$A166,$B$2:$B166,$B166)=1),1,0))</f>
        <v>1</v>
      </c>
      <c r="F166" s="19" t="n">
        <f aca="false">IF($E166&lt;&gt;1,"",IF(COUNTIFS($A:$A,$A166,$B:$B,"&gt;"&amp;$D166)=0,"",_xlfn.MINIFS($B:$B,$A:$A,$A166,$B:$B,"&gt;"&amp;$D166)))</f>
        <v>45311</v>
      </c>
      <c r="G166" s="20" t="n">
        <f aca="false">IF($F166="","",$F166-$D166)</f>
        <v>45</v>
      </c>
      <c r="H166" s="20" t="n">
        <f aca="false">IF($E166&lt;&gt;1,"",IF($F166="",0,IF($G166&lt;='Cohort Report'!$B$7,1,0)))</f>
        <v>1</v>
      </c>
      <c r="I166" s="20" t="n">
        <f aca="false">IF($E166&lt;&gt;1,"",IF($F166="",0,IF($G166&lt;='Cohort Report'!$B$8,1,0)))</f>
        <v>1</v>
      </c>
      <c r="J166" s="21" t="n">
        <f aca="false">IF($E166&lt;&gt;1,"",DATE(YEAR($D166),MONTH($D166),1))</f>
        <v>45261</v>
      </c>
      <c r="K166" s="20" t="str">
        <f aca="false">IF($E166&lt;&gt;1,"",IF($G166="","",IF(AND($D166&gt;='Cohort Report'!$B$5,$D166&lt;='Cohort Report'!$B$6),$G166,"")))</f>
        <v/>
      </c>
    </row>
    <row r="167" customFormat="false" ht="15" hidden="false" customHeight="false" outlineLevel="0" collapsed="false">
      <c r="A167" s="9" t="s">
        <v>134</v>
      </c>
      <c r="B167" s="22" t="n">
        <v>45807</v>
      </c>
      <c r="C167" s="23" t="n">
        <v>150</v>
      </c>
      <c r="D167" s="19" t="n">
        <f aca="false">IF($A167="","",_xlfn.MINIFS($B:$B,$A:$A,$A167))</f>
        <v>45257</v>
      </c>
      <c r="E167" s="20" t="n">
        <f aca="false">IF($A167="","",IF(AND($B167=$D167,COUNTIFS($A$2:$A167,$A167,$B$2:$B167,$B167)=1),1,0))</f>
        <v>0</v>
      </c>
      <c r="F167" s="19" t="str">
        <f aca="false">IF($E167&lt;&gt;1,"",IF(COUNTIFS($A:$A,$A167,$B:$B,"&gt;"&amp;$D167)=0,"",_xlfn.MINIFS($B:$B,$A:$A,$A167,$B:$B,"&gt;"&amp;$D167)))</f>
        <v/>
      </c>
      <c r="G167" s="20" t="str">
        <f aca="false">IF($F167="","",$F167-$D167)</f>
        <v/>
      </c>
      <c r="H167" s="20" t="str">
        <f aca="false">IF($E167&lt;&gt;1,"",IF($F167="",0,IF($G167&lt;='Cohort Report'!$B$7,1,0)))</f>
        <v/>
      </c>
      <c r="I167" s="20" t="str">
        <f aca="false">IF($E167&lt;&gt;1,"",IF($F167="",0,IF($G167&lt;='Cohort Report'!$B$8,1,0)))</f>
        <v/>
      </c>
      <c r="J167" s="21" t="str">
        <f aca="false">IF($E167&lt;&gt;1,"",DATE(YEAR($D167),MONTH($D167),1))</f>
        <v/>
      </c>
      <c r="K167" s="20" t="str">
        <f aca="false">IF($E167&lt;&gt;1,"",IF($G167="","",IF(AND($D167&gt;='Cohort Report'!$B$5,$D167&lt;='Cohort Report'!$B$6),$G167,"")))</f>
        <v/>
      </c>
    </row>
    <row r="168" customFormat="false" ht="15" hidden="false" customHeight="false" outlineLevel="0" collapsed="false">
      <c r="A168" s="9" t="s">
        <v>94</v>
      </c>
      <c r="B168" s="22" t="n">
        <v>45469</v>
      </c>
      <c r="C168" s="23" t="n">
        <v>100</v>
      </c>
      <c r="D168" s="19" t="n">
        <f aca="false">IF($A168="","",_xlfn.MINIFS($B:$B,$A:$A,$A168))</f>
        <v>45017</v>
      </c>
      <c r="E168" s="20" t="n">
        <f aca="false">IF($A168="","",IF(AND($B168=$D168,COUNTIFS($A$2:$A168,$A168,$B$2:$B168,$B168)=1),1,0))</f>
        <v>0</v>
      </c>
      <c r="F168" s="19" t="str">
        <f aca="false">IF($E168&lt;&gt;1,"",IF(COUNTIFS($A:$A,$A168,$B:$B,"&gt;"&amp;$D168)=0,"",_xlfn.MINIFS($B:$B,$A:$A,$A168,$B:$B,"&gt;"&amp;$D168)))</f>
        <v/>
      </c>
      <c r="G168" s="20" t="str">
        <f aca="false">IF($F168="","",$F168-$D168)</f>
        <v/>
      </c>
      <c r="H168" s="20" t="str">
        <f aca="false">IF($E168&lt;&gt;1,"",IF($F168="",0,IF($G168&lt;='Cohort Report'!$B$7,1,0)))</f>
        <v/>
      </c>
      <c r="I168" s="20" t="str">
        <f aca="false">IF($E168&lt;&gt;1,"",IF($F168="",0,IF($G168&lt;='Cohort Report'!$B$8,1,0)))</f>
        <v/>
      </c>
      <c r="J168" s="21" t="str">
        <f aca="false">IF($E168&lt;&gt;1,"",DATE(YEAR($D168),MONTH($D168),1))</f>
        <v/>
      </c>
      <c r="K168" s="20" t="str">
        <f aca="false">IF($E168&lt;&gt;1,"",IF($G168="","",IF(AND($D168&gt;='Cohort Report'!$B$5,$D168&lt;='Cohort Report'!$B$6),$G168,"")))</f>
        <v/>
      </c>
    </row>
    <row r="169" customFormat="false" ht="15" hidden="false" customHeight="false" outlineLevel="0" collapsed="false">
      <c r="A169" s="9" t="s">
        <v>103</v>
      </c>
      <c r="B169" s="22" t="n">
        <v>45758</v>
      </c>
      <c r="C169" s="23" t="n">
        <v>500</v>
      </c>
      <c r="D169" s="19" t="n">
        <f aca="false">IF($A169="","",_xlfn.MINIFS($B:$B,$A:$A,$A169))</f>
        <v>45032</v>
      </c>
      <c r="E169" s="20" t="n">
        <f aca="false">IF($A169="","",IF(AND($B169=$D169,COUNTIFS($A$2:$A169,$A169,$B$2:$B169,$B169)=1),1,0))</f>
        <v>0</v>
      </c>
      <c r="F169" s="19" t="str">
        <f aca="false">IF($E169&lt;&gt;1,"",IF(COUNTIFS($A:$A,$A169,$B:$B,"&gt;"&amp;$D169)=0,"",_xlfn.MINIFS($B:$B,$A:$A,$A169,$B:$B,"&gt;"&amp;$D169)))</f>
        <v/>
      </c>
      <c r="G169" s="20" t="str">
        <f aca="false">IF($F169="","",$F169-$D169)</f>
        <v/>
      </c>
      <c r="H169" s="20" t="str">
        <f aca="false">IF($E169&lt;&gt;1,"",IF($F169="",0,IF($G169&lt;='Cohort Report'!$B$7,1,0)))</f>
        <v/>
      </c>
      <c r="I169" s="20" t="str">
        <f aca="false">IF($E169&lt;&gt;1,"",IF($F169="",0,IF($G169&lt;='Cohort Report'!$B$8,1,0)))</f>
        <v/>
      </c>
      <c r="J169" s="21" t="str">
        <f aca="false">IF($E169&lt;&gt;1,"",DATE(YEAR($D169),MONTH($D169),1))</f>
        <v/>
      </c>
      <c r="K169" s="20" t="str">
        <f aca="false">IF($E169&lt;&gt;1,"",IF($G169="","",IF(AND($D169&gt;='Cohort Report'!$B$5,$D169&lt;='Cohort Report'!$B$6),$G169,"")))</f>
        <v/>
      </c>
    </row>
    <row r="170" customFormat="false" ht="15" hidden="false" customHeight="false" outlineLevel="0" collapsed="false">
      <c r="A170" s="9" t="s">
        <v>135</v>
      </c>
      <c r="B170" s="22" t="n">
        <v>45300</v>
      </c>
      <c r="C170" s="23" t="n">
        <v>500</v>
      </c>
      <c r="D170" s="19" t="n">
        <f aca="false">IF($A170="","",_xlfn.MINIFS($B:$B,$A:$A,$A170))</f>
        <v>45300</v>
      </c>
      <c r="E170" s="20" t="n">
        <f aca="false">IF($A170="","",IF(AND($B170=$D170,COUNTIFS($A$2:$A170,$A170,$B$2:$B170,$B170)=1),1,0))</f>
        <v>1</v>
      </c>
      <c r="F170" s="19" t="str">
        <f aca="false">IF($E170&lt;&gt;1,"",IF(COUNTIFS($A:$A,$A170,$B:$B,"&gt;"&amp;$D170)=0,"",_xlfn.MINIFS($B:$B,$A:$A,$A170,$B:$B,"&gt;"&amp;$D170)))</f>
        <v/>
      </c>
      <c r="G170" s="20" t="str">
        <f aca="false">IF($F170="","",$F170-$D170)</f>
        <v/>
      </c>
      <c r="H170" s="20" t="n">
        <f aca="false">IF($E170&lt;&gt;1,"",IF($F170="",0,IF($G170&lt;='Cohort Report'!$B$7,1,0)))</f>
        <v>0</v>
      </c>
      <c r="I170" s="20" t="n">
        <f aca="false">IF($E170&lt;&gt;1,"",IF($F170="",0,IF($G170&lt;='Cohort Report'!$B$8,1,0)))</f>
        <v>0</v>
      </c>
      <c r="J170" s="21" t="n">
        <f aca="false">IF($E170&lt;&gt;1,"",DATE(YEAR($D170),MONTH($D170),1))</f>
        <v>45292</v>
      </c>
      <c r="K170" s="20" t="str">
        <f aca="false">IF($E170&lt;&gt;1,"",IF($G170="","",IF(AND($D170&gt;='Cohort Report'!$B$5,$D170&lt;='Cohort Report'!$B$6),$G170,"")))</f>
        <v/>
      </c>
    </row>
    <row r="171" customFormat="false" ht="15" hidden="false" customHeight="false" outlineLevel="0" collapsed="false">
      <c r="A171" s="9" t="s">
        <v>66</v>
      </c>
      <c r="B171" s="22" t="n">
        <v>45938</v>
      </c>
      <c r="C171" s="23" t="n">
        <v>75</v>
      </c>
      <c r="D171" s="19" t="n">
        <f aca="false">IF($A171="","",_xlfn.MINIFS($B:$B,$A:$A,$A171))</f>
        <v>44964</v>
      </c>
      <c r="E171" s="20" t="n">
        <f aca="false">IF($A171="","",IF(AND($B171=$D171,COUNTIFS($A$2:$A171,$A171,$B$2:$B171,$B171)=1),1,0))</f>
        <v>0</v>
      </c>
      <c r="F171" s="19" t="str">
        <f aca="false">IF($E171&lt;&gt;1,"",IF(COUNTIFS($A:$A,$A171,$B:$B,"&gt;"&amp;$D171)=0,"",_xlfn.MINIFS($B:$B,$A:$A,$A171,$B:$B,"&gt;"&amp;$D171)))</f>
        <v/>
      </c>
      <c r="G171" s="20" t="str">
        <f aca="false">IF($F171="","",$F171-$D171)</f>
        <v/>
      </c>
      <c r="H171" s="20" t="str">
        <f aca="false">IF($E171&lt;&gt;1,"",IF($F171="",0,IF($G171&lt;='Cohort Report'!$B$7,1,0)))</f>
        <v/>
      </c>
      <c r="I171" s="20" t="str">
        <f aca="false">IF($E171&lt;&gt;1,"",IF($F171="",0,IF($G171&lt;='Cohort Report'!$B$8,1,0)))</f>
        <v/>
      </c>
      <c r="J171" s="21" t="str">
        <f aca="false">IF($E171&lt;&gt;1,"",DATE(YEAR($D171),MONTH($D171),1))</f>
        <v/>
      </c>
      <c r="K171" s="20" t="str">
        <f aca="false">IF($E171&lt;&gt;1,"",IF($G171="","",IF(AND($D171&gt;='Cohort Report'!$B$5,$D171&lt;='Cohort Report'!$B$6),$G171,"")))</f>
        <v/>
      </c>
    </row>
    <row r="172" customFormat="false" ht="15" hidden="false" customHeight="false" outlineLevel="0" collapsed="false">
      <c r="A172" s="9" t="s">
        <v>136</v>
      </c>
      <c r="B172" s="22" t="n">
        <v>45424</v>
      </c>
      <c r="C172" s="23" t="n">
        <v>250</v>
      </c>
      <c r="D172" s="19" t="n">
        <f aca="false">IF($A172="","",_xlfn.MINIFS($B:$B,$A:$A,$A172))</f>
        <v>45424</v>
      </c>
      <c r="E172" s="20" t="n">
        <f aca="false">IF($A172="","",IF(AND($B172=$D172,COUNTIFS($A$2:$A172,$A172,$B$2:$B172,$B172)=1),1,0))</f>
        <v>1</v>
      </c>
      <c r="F172" s="19" t="str">
        <f aca="false">IF($E172&lt;&gt;1,"",IF(COUNTIFS($A:$A,$A172,$B:$B,"&gt;"&amp;$D172)=0,"",_xlfn.MINIFS($B:$B,$A:$A,$A172,$B:$B,"&gt;"&amp;$D172)))</f>
        <v/>
      </c>
      <c r="G172" s="20" t="str">
        <f aca="false">IF($F172="","",$F172-$D172)</f>
        <v/>
      </c>
      <c r="H172" s="20" t="n">
        <f aca="false">IF($E172&lt;&gt;1,"",IF($F172="",0,IF($G172&lt;='Cohort Report'!$B$7,1,0)))</f>
        <v>0</v>
      </c>
      <c r="I172" s="20" t="n">
        <f aca="false">IF($E172&lt;&gt;1,"",IF($F172="",0,IF($G172&lt;='Cohort Report'!$B$8,1,0)))</f>
        <v>0</v>
      </c>
      <c r="J172" s="21" t="n">
        <f aca="false">IF($E172&lt;&gt;1,"",DATE(YEAR($D172),MONTH($D172),1))</f>
        <v>45413</v>
      </c>
      <c r="K172" s="20" t="str">
        <f aca="false">IF($E172&lt;&gt;1,"",IF($G172="","",IF(AND($D172&gt;='Cohort Report'!$B$5,$D172&lt;='Cohort Report'!$B$6),$G172,"")))</f>
        <v/>
      </c>
    </row>
    <row r="173" customFormat="false" ht="15" hidden="false" customHeight="false" outlineLevel="0" collapsed="false">
      <c r="A173" s="9" t="s">
        <v>90</v>
      </c>
      <c r="B173" s="22" t="n">
        <v>45867</v>
      </c>
      <c r="C173" s="23" t="n">
        <v>500</v>
      </c>
      <c r="D173" s="19" t="n">
        <f aca="false">IF($A173="","",_xlfn.MINIFS($B:$B,$A:$A,$A173))</f>
        <v>45021</v>
      </c>
      <c r="E173" s="20" t="n">
        <f aca="false">IF($A173="","",IF(AND($B173=$D173,COUNTIFS($A$2:$A173,$A173,$B$2:$B173,$B173)=1),1,0))</f>
        <v>0</v>
      </c>
      <c r="F173" s="19" t="str">
        <f aca="false">IF($E173&lt;&gt;1,"",IF(COUNTIFS($A:$A,$A173,$B:$B,"&gt;"&amp;$D173)=0,"",_xlfn.MINIFS($B:$B,$A:$A,$A173,$B:$B,"&gt;"&amp;$D173)))</f>
        <v/>
      </c>
      <c r="G173" s="20" t="str">
        <f aca="false">IF($F173="","",$F173-$D173)</f>
        <v/>
      </c>
      <c r="H173" s="20" t="str">
        <f aca="false">IF($E173&lt;&gt;1,"",IF($F173="",0,IF($G173&lt;='Cohort Report'!$B$7,1,0)))</f>
        <v/>
      </c>
      <c r="I173" s="20" t="str">
        <f aca="false">IF($E173&lt;&gt;1,"",IF($F173="",0,IF($G173&lt;='Cohort Report'!$B$8,1,0)))</f>
        <v/>
      </c>
      <c r="J173" s="21" t="str">
        <f aca="false">IF($E173&lt;&gt;1,"",DATE(YEAR($D173),MONTH($D173),1))</f>
        <v/>
      </c>
      <c r="K173" s="20" t="str">
        <f aca="false">IF($E173&lt;&gt;1,"",IF($G173="","",IF(AND($D173&gt;='Cohort Report'!$B$5,$D173&lt;='Cohort Report'!$B$6),$G173,"")))</f>
        <v/>
      </c>
    </row>
    <row r="174" customFormat="false" ht="15" hidden="false" customHeight="false" outlineLevel="0" collapsed="false">
      <c r="A174" s="9" t="s">
        <v>84</v>
      </c>
      <c r="B174" s="22" t="n">
        <v>45345</v>
      </c>
      <c r="C174" s="23" t="n">
        <v>35</v>
      </c>
      <c r="D174" s="19" t="n">
        <f aca="false">IF($A174="","",_xlfn.MINIFS($B:$B,$A:$A,$A174))</f>
        <v>45345</v>
      </c>
      <c r="E174" s="20" t="n">
        <f aca="false">IF($A174="","",IF(AND($B174=$D174,COUNTIFS($A$2:$A174,$A174,$B$2:$B174,$B174)=1),1,0))</f>
        <v>1</v>
      </c>
      <c r="F174" s="19" t="n">
        <f aca="false">IF($E174&lt;&gt;1,"",IF(COUNTIFS($A:$A,$A174,$B:$B,"&gt;"&amp;$D174)=0,"",_xlfn.MINIFS($B:$B,$A:$A,$A174,$B:$B,"&gt;"&amp;$D174)))</f>
        <v>45456</v>
      </c>
      <c r="G174" s="20" t="n">
        <f aca="false">IF($F174="","",$F174-$D174)</f>
        <v>111</v>
      </c>
      <c r="H174" s="20" t="n">
        <f aca="false">IF($E174&lt;&gt;1,"",IF($F174="",0,IF($G174&lt;='Cohort Report'!$B$7,1,0)))</f>
        <v>0</v>
      </c>
      <c r="I174" s="20" t="n">
        <f aca="false">IF($E174&lt;&gt;1,"",IF($F174="",0,IF($G174&lt;='Cohort Report'!$B$8,1,0)))</f>
        <v>1</v>
      </c>
      <c r="J174" s="21" t="n">
        <f aca="false">IF($E174&lt;&gt;1,"",DATE(YEAR($D174),MONTH($D174),1))</f>
        <v>45323</v>
      </c>
      <c r="K174" s="20" t="n">
        <f aca="false">IF($E174&lt;&gt;1,"",IF($G174="","",IF(AND($D174&gt;='Cohort Report'!$B$5,$D174&lt;='Cohort Report'!$B$6),$G174,"")))</f>
        <v>111</v>
      </c>
    </row>
    <row r="175" customFormat="false" ht="15" hidden="false" customHeight="false" outlineLevel="0" collapsed="false">
      <c r="A175" s="9" t="s">
        <v>130</v>
      </c>
      <c r="B175" s="22" t="n">
        <v>45615</v>
      </c>
      <c r="C175" s="23" t="n">
        <v>250</v>
      </c>
      <c r="D175" s="19" t="n">
        <f aca="false">IF($A175="","",_xlfn.MINIFS($B:$B,$A:$A,$A175))</f>
        <v>45615</v>
      </c>
      <c r="E175" s="20" t="n">
        <f aca="false">IF($A175="","",IF(AND($B175=$D175,COUNTIFS($A$2:$A175,$A175,$B$2:$B175,$B175)=1),1,0))</f>
        <v>1</v>
      </c>
      <c r="F175" s="19" t="n">
        <f aca="false">IF($E175&lt;&gt;1,"",IF(COUNTIFS($A:$A,$A175,$B:$B,"&gt;"&amp;$D175)=0,"",_xlfn.MINIFS($B:$B,$A:$A,$A175,$B:$B,"&gt;"&amp;$D175)))</f>
        <v>46009</v>
      </c>
      <c r="G175" s="20" t="n">
        <f aca="false">IF($F175="","",$F175-$D175)</f>
        <v>394</v>
      </c>
      <c r="H175" s="20" t="n">
        <f aca="false">IF($E175&lt;&gt;1,"",IF($F175="",0,IF($G175&lt;='Cohort Report'!$B$7,1,0)))</f>
        <v>0</v>
      </c>
      <c r="I175" s="20" t="n">
        <f aca="false">IF($E175&lt;&gt;1,"",IF($F175="",0,IF($G175&lt;='Cohort Report'!$B$8,1,0)))</f>
        <v>0</v>
      </c>
      <c r="J175" s="21" t="n">
        <f aca="false">IF($E175&lt;&gt;1,"",DATE(YEAR($D175),MONTH($D175),1))</f>
        <v>45597</v>
      </c>
      <c r="K175" s="20" t="n">
        <f aca="false">IF($E175&lt;&gt;1,"",IF($G175="","",IF(AND($D175&gt;='Cohort Report'!$B$5,$D175&lt;='Cohort Report'!$B$6),$G175,"")))</f>
        <v>394</v>
      </c>
    </row>
    <row r="176" customFormat="false" ht="15" hidden="false" customHeight="false" outlineLevel="0" collapsed="false">
      <c r="A176" s="9" t="s">
        <v>137</v>
      </c>
      <c r="B176" s="22" t="n">
        <v>45299</v>
      </c>
      <c r="C176" s="23" t="n">
        <v>35</v>
      </c>
      <c r="D176" s="19" t="n">
        <f aca="false">IF($A176="","",_xlfn.MINIFS($B:$B,$A:$A,$A176))</f>
        <v>45299</v>
      </c>
      <c r="E176" s="20" t="n">
        <f aca="false">IF($A176="","",IF(AND($B176=$D176,COUNTIFS($A$2:$A176,$A176,$B$2:$B176,$B176)=1),1,0))</f>
        <v>1</v>
      </c>
      <c r="F176" s="19" t="str">
        <f aca="false">IF($E176&lt;&gt;1,"",IF(COUNTIFS($A:$A,$A176,$B:$B,"&gt;"&amp;$D176)=0,"",_xlfn.MINIFS($B:$B,$A:$A,$A176,$B:$B,"&gt;"&amp;$D176)))</f>
        <v/>
      </c>
      <c r="G176" s="20" t="str">
        <f aca="false">IF($F176="","",$F176-$D176)</f>
        <v/>
      </c>
      <c r="H176" s="20" t="n">
        <f aca="false">IF($E176&lt;&gt;1,"",IF($F176="",0,IF($G176&lt;='Cohort Report'!$B$7,1,0)))</f>
        <v>0</v>
      </c>
      <c r="I176" s="20" t="n">
        <f aca="false">IF($E176&lt;&gt;1,"",IF($F176="",0,IF($G176&lt;='Cohort Report'!$B$8,1,0)))</f>
        <v>0</v>
      </c>
      <c r="J176" s="21" t="n">
        <f aca="false">IF($E176&lt;&gt;1,"",DATE(YEAR($D176),MONTH($D176),1))</f>
        <v>45292</v>
      </c>
      <c r="K176" s="20" t="str">
        <f aca="false">IF($E176&lt;&gt;1,"",IF($G176="","",IF(AND($D176&gt;='Cohort Report'!$B$5,$D176&lt;='Cohort Report'!$B$6),$G176,"")))</f>
        <v/>
      </c>
    </row>
    <row r="177" customFormat="false" ht="15" hidden="false" customHeight="false" outlineLevel="0" collapsed="false">
      <c r="A177" s="9" t="s">
        <v>138</v>
      </c>
      <c r="B177" s="22" t="n">
        <v>45502</v>
      </c>
      <c r="C177" s="23" t="n">
        <v>150</v>
      </c>
      <c r="D177" s="19" t="n">
        <f aca="false">IF($A177="","",_xlfn.MINIFS($B:$B,$A:$A,$A177))</f>
        <v>45502</v>
      </c>
      <c r="E177" s="20" t="n">
        <f aca="false">IF($A177="","",IF(AND($B177=$D177,COUNTIFS($A$2:$A177,$A177,$B$2:$B177,$B177)=1),1,0))</f>
        <v>1</v>
      </c>
      <c r="F177" s="19" t="str">
        <f aca="false">IF($E177&lt;&gt;1,"",IF(COUNTIFS($A:$A,$A177,$B:$B,"&gt;"&amp;$D177)=0,"",_xlfn.MINIFS($B:$B,$A:$A,$A177,$B:$B,"&gt;"&amp;$D177)))</f>
        <v/>
      </c>
      <c r="G177" s="20" t="str">
        <f aca="false">IF($F177="","",$F177-$D177)</f>
        <v/>
      </c>
      <c r="H177" s="20" t="n">
        <f aca="false">IF($E177&lt;&gt;1,"",IF($F177="",0,IF($G177&lt;='Cohort Report'!$B$7,1,0)))</f>
        <v>0</v>
      </c>
      <c r="I177" s="20" t="n">
        <f aca="false">IF($E177&lt;&gt;1,"",IF($F177="",0,IF($G177&lt;='Cohort Report'!$B$8,1,0)))</f>
        <v>0</v>
      </c>
      <c r="J177" s="21" t="n">
        <f aca="false">IF($E177&lt;&gt;1,"",DATE(YEAR($D177),MONTH($D177),1))</f>
        <v>45474</v>
      </c>
      <c r="K177" s="20" t="str">
        <f aca="false">IF($E177&lt;&gt;1,"",IF($G177="","",IF(AND($D177&gt;='Cohort Report'!$B$5,$D177&lt;='Cohort Report'!$B$6),$G177,"")))</f>
        <v/>
      </c>
    </row>
    <row r="178" customFormat="false" ht="15" hidden="false" customHeight="false" outlineLevel="0" collapsed="false">
      <c r="A178" s="9" t="s">
        <v>71</v>
      </c>
      <c r="B178" s="22" t="n">
        <v>45945</v>
      </c>
      <c r="C178" s="23" t="n">
        <v>150</v>
      </c>
      <c r="D178" s="19" t="n">
        <f aca="false">IF($A178="","",_xlfn.MINIFS($B:$B,$A:$A,$A178))</f>
        <v>45034</v>
      </c>
      <c r="E178" s="20" t="n">
        <f aca="false">IF($A178="","",IF(AND($B178=$D178,COUNTIFS($A$2:$A178,$A178,$B$2:$B178,$B178)=1),1,0))</f>
        <v>0</v>
      </c>
      <c r="F178" s="19" t="str">
        <f aca="false">IF($E178&lt;&gt;1,"",IF(COUNTIFS($A:$A,$A178,$B:$B,"&gt;"&amp;$D178)=0,"",_xlfn.MINIFS($B:$B,$A:$A,$A178,$B:$B,"&gt;"&amp;$D178)))</f>
        <v/>
      </c>
      <c r="G178" s="20" t="str">
        <f aca="false">IF($F178="","",$F178-$D178)</f>
        <v/>
      </c>
      <c r="H178" s="20" t="str">
        <f aca="false">IF($E178&lt;&gt;1,"",IF($F178="",0,IF($G178&lt;='Cohort Report'!$B$7,1,0)))</f>
        <v/>
      </c>
      <c r="I178" s="20" t="str">
        <f aca="false">IF($E178&lt;&gt;1,"",IF($F178="",0,IF($G178&lt;='Cohort Report'!$B$8,1,0)))</f>
        <v/>
      </c>
      <c r="J178" s="21" t="str">
        <f aca="false">IF($E178&lt;&gt;1,"",DATE(YEAR($D178),MONTH($D178),1))</f>
        <v/>
      </c>
      <c r="K178" s="20" t="str">
        <f aca="false">IF($E178&lt;&gt;1,"",IF($G178="","",IF(AND($D178&gt;='Cohort Report'!$B$5,$D178&lt;='Cohort Report'!$B$6),$G178,"")))</f>
        <v/>
      </c>
    </row>
    <row r="179" customFormat="false" ht="15" hidden="false" customHeight="false" outlineLevel="0" collapsed="false">
      <c r="A179" s="9" t="s">
        <v>139</v>
      </c>
      <c r="B179" s="22" t="n">
        <v>45443</v>
      </c>
      <c r="C179" s="23" t="n">
        <v>250</v>
      </c>
      <c r="D179" s="19" t="n">
        <f aca="false">IF($A179="","",_xlfn.MINIFS($B:$B,$A:$A,$A179))</f>
        <v>45443</v>
      </c>
      <c r="E179" s="20" t="n">
        <f aca="false">IF($A179="","",IF(AND($B179=$D179,COUNTIFS($A$2:$A179,$A179,$B$2:$B179,$B179)=1),1,0))</f>
        <v>1</v>
      </c>
      <c r="F179" s="19" t="str">
        <f aca="false">IF($E179&lt;&gt;1,"",IF(COUNTIFS($A:$A,$A179,$B:$B,"&gt;"&amp;$D179)=0,"",_xlfn.MINIFS($B:$B,$A:$A,$A179,$B:$B,"&gt;"&amp;$D179)))</f>
        <v/>
      </c>
      <c r="G179" s="20" t="str">
        <f aca="false">IF($F179="","",$F179-$D179)</f>
        <v/>
      </c>
      <c r="H179" s="20" t="n">
        <f aca="false">IF($E179&lt;&gt;1,"",IF($F179="",0,IF($G179&lt;='Cohort Report'!$B$7,1,0)))</f>
        <v>0</v>
      </c>
      <c r="I179" s="20" t="n">
        <f aca="false">IF($E179&lt;&gt;1,"",IF($F179="",0,IF($G179&lt;='Cohort Report'!$B$8,1,0)))</f>
        <v>0</v>
      </c>
      <c r="J179" s="21" t="n">
        <f aca="false">IF($E179&lt;&gt;1,"",DATE(YEAR($D179),MONTH($D179),1))</f>
        <v>45413</v>
      </c>
      <c r="K179" s="20" t="str">
        <f aca="false">IF($E179&lt;&gt;1,"",IF($G179="","",IF(AND($D179&gt;='Cohort Report'!$B$5,$D179&lt;='Cohort Report'!$B$6),$G179,"")))</f>
        <v/>
      </c>
    </row>
    <row r="180" customFormat="false" ht="15" hidden="false" customHeight="false" outlineLevel="0" collapsed="false">
      <c r="A180" s="9" t="s">
        <v>82</v>
      </c>
      <c r="B180" s="22" t="n">
        <v>45803</v>
      </c>
      <c r="C180" s="23" t="n">
        <v>35</v>
      </c>
      <c r="D180" s="19" t="n">
        <f aca="false">IF($A180="","",_xlfn.MINIFS($B:$B,$A:$A,$A180))</f>
        <v>45211</v>
      </c>
      <c r="E180" s="20" t="n">
        <f aca="false">IF($A180="","",IF(AND($B180=$D180,COUNTIFS($A$2:$A180,$A180,$B$2:$B180,$B180)=1),1,0))</f>
        <v>0</v>
      </c>
      <c r="F180" s="19" t="str">
        <f aca="false">IF($E180&lt;&gt;1,"",IF(COUNTIFS($A:$A,$A180,$B:$B,"&gt;"&amp;$D180)=0,"",_xlfn.MINIFS($B:$B,$A:$A,$A180,$B:$B,"&gt;"&amp;$D180)))</f>
        <v/>
      </c>
      <c r="G180" s="20" t="str">
        <f aca="false">IF($F180="","",$F180-$D180)</f>
        <v/>
      </c>
      <c r="H180" s="20" t="str">
        <f aca="false">IF($E180&lt;&gt;1,"",IF($F180="",0,IF($G180&lt;='Cohort Report'!$B$7,1,0)))</f>
        <v/>
      </c>
      <c r="I180" s="20" t="str">
        <f aca="false">IF($E180&lt;&gt;1,"",IF($F180="",0,IF($G180&lt;='Cohort Report'!$B$8,1,0)))</f>
        <v/>
      </c>
      <c r="J180" s="21" t="str">
        <f aca="false">IF($E180&lt;&gt;1,"",DATE(YEAR($D180),MONTH($D180),1))</f>
        <v/>
      </c>
      <c r="K180" s="20" t="str">
        <f aca="false">IF($E180&lt;&gt;1,"",IF($G180="","",IF(AND($D180&gt;='Cohort Report'!$B$5,$D180&lt;='Cohort Report'!$B$6),$G180,"")))</f>
        <v/>
      </c>
    </row>
    <row r="181" customFormat="false" ht="15" hidden="false" customHeight="false" outlineLevel="0" collapsed="false">
      <c r="A181" s="9" t="s">
        <v>82</v>
      </c>
      <c r="B181" s="22" t="n">
        <v>45930</v>
      </c>
      <c r="C181" s="23" t="n">
        <v>75</v>
      </c>
      <c r="D181" s="19" t="n">
        <f aca="false">IF($A181="","",_xlfn.MINIFS($B:$B,$A:$A,$A181))</f>
        <v>45211</v>
      </c>
      <c r="E181" s="20" t="n">
        <f aca="false">IF($A181="","",IF(AND($B181=$D181,COUNTIFS($A$2:$A181,$A181,$B$2:$B181,$B181)=1),1,0))</f>
        <v>0</v>
      </c>
      <c r="F181" s="19" t="str">
        <f aca="false">IF($E181&lt;&gt;1,"",IF(COUNTIFS($A:$A,$A181,$B:$B,"&gt;"&amp;$D181)=0,"",_xlfn.MINIFS($B:$B,$A:$A,$A181,$B:$B,"&gt;"&amp;$D181)))</f>
        <v/>
      </c>
      <c r="G181" s="20" t="str">
        <f aca="false">IF($F181="","",$F181-$D181)</f>
        <v/>
      </c>
      <c r="H181" s="20" t="str">
        <f aca="false">IF($E181&lt;&gt;1,"",IF($F181="",0,IF($G181&lt;='Cohort Report'!$B$7,1,0)))</f>
        <v/>
      </c>
      <c r="I181" s="20" t="str">
        <f aca="false">IF($E181&lt;&gt;1,"",IF($F181="",0,IF($G181&lt;='Cohort Report'!$B$8,1,0)))</f>
        <v/>
      </c>
      <c r="J181" s="21" t="str">
        <f aca="false">IF($E181&lt;&gt;1,"",DATE(YEAR($D181),MONTH($D181),1))</f>
        <v/>
      </c>
      <c r="K181" s="20" t="str">
        <f aca="false">IF($E181&lt;&gt;1,"",IF($G181="","",IF(AND($D181&gt;='Cohort Report'!$B$5,$D181&lt;='Cohort Report'!$B$6),$G181,"")))</f>
        <v/>
      </c>
    </row>
    <row r="182" customFormat="false" ht="15" hidden="false" customHeight="false" outlineLevel="0" collapsed="false">
      <c r="A182" s="9" t="s">
        <v>140</v>
      </c>
      <c r="B182" s="22" t="n">
        <v>45391</v>
      </c>
      <c r="C182" s="23" t="n">
        <v>250</v>
      </c>
      <c r="D182" s="19" t="n">
        <f aca="false">IF($A182="","",_xlfn.MINIFS($B:$B,$A:$A,$A182))</f>
        <v>45301</v>
      </c>
      <c r="E182" s="20" t="n">
        <f aca="false">IF($A182="","",IF(AND($B182=$D182,COUNTIFS($A$2:$A182,$A182,$B$2:$B182,$B182)=1),1,0))</f>
        <v>0</v>
      </c>
      <c r="F182" s="19" t="str">
        <f aca="false">IF($E182&lt;&gt;1,"",IF(COUNTIFS($A:$A,$A182,$B:$B,"&gt;"&amp;$D182)=0,"",_xlfn.MINIFS($B:$B,$A:$A,$A182,$B:$B,"&gt;"&amp;$D182)))</f>
        <v/>
      </c>
      <c r="G182" s="20" t="str">
        <f aca="false">IF($F182="","",$F182-$D182)</f>
        <v/>
      </c>
      <c r="H182" s="20" t="str">
        <f aca="false">IF($E182&lt;&gt;1,"",IF($F182="",0,IF($G182&lt;='Cohort Report'!$B$7,1,0)))</f>
        <v/>
      </c>
      <c r="I182" s="20" t="str">
        <f aca="false">IF($E182&lt;&gt;1,"",IF($F182="",0,IF($G182&lt;='Cohort Report'!$B$8,1,0)))</f>
        <v/>
      </c>
      <c r="J182" s="21" t="str">
        <f aca="false">IF($E182&lt;&gt;1,"",DATE(YEAR($D182),MONTH($D182),1))</f>
        <v/>
      </c>
      <c r="K182" s="20" t="str">
        <f aca="false">IF($E182&lt;&gt;1,"",IF($G182="","",IF(AND($D182&gt;='Cohort Report'!$B$5,$D182&lt;='Cohort Report'!$B$6),$G182,"")))</f>
        <v/>
      </c>
    </row>
    <row r="183" customFormat="false" ht="15" hidden="false" customHeight="false" outlineLevel="0" collapsed="false">
      <c r="A183" s="9" t="s">
        <v>69</v>
      </c>
      <c r="B183" s="22" t="n">
        <v>45834</v>
      </c>
      <c r="C183" s="23" t="n">
        <v>150</v>
      </c>
      <c r="D183" s="19" t="n">
        <f aca="false">IF($A183="","",_xlfn.MINIFS($B:$B,$A:$A,$A183))</f>
        <v>45374</v>
      </c>
      <c r="E183" s="20" t="n">
        <f aca="false">IF($A183="","",IF(AND($B183=$D183,COUNTIFS($A$2:$A183,$A183,$B$2:$B183,$B183)=1),1,0))</f>
        <v>0</v>
      </c>
      <c r="F183" s="19" t="str">
        <f aca="false">IF($E183&lt;&gt;1,"",IF(COUNTIFS($A:$A,$A183,$B:$B,"&gt;"&amp;$D183)=0,"",_xlfn.MINIFS($B:$B,$A:$A,$A183,$B:$B,"&gt;"&amp;$D183)))</f>
        <v/>
      </c>
      <c r="G183" s="20" t="str">
        <f aca="false">IF($F183="","",$F183-$D183)</f>
        <v/>
      </c>
      <c r="H183" s="20" t="str">
        <f aca="false">IF($E183&lt;&gt;1,"",IF($F183="",0,IF($G183&lt;='Cohort Report'!$B$7,1,0)))</f>
        <v/>
      </c>
      <c r="I183" s="20" t="str">
        <f aca="false">IF($E183&lt;&gt;1,"",IF($F183="",0,IF($G183&lt;='Cohort Report'!$B$8,1,0)))</f>
        <v/>
      </c>
      <c r="J183" s="21" t="str">
        <f aca="false">IF($E183&lt;&gt;1,"",DATE(YEAR($D183),MONTH($D183),1))</f>
        <v/>
      </c>
      <c r="K183" s="20" t="str">
        <f aca="false">IF($E183&lt;&gt;1,"",IF($G183="","",IF(AND($D183&gt;='Cohort Report'!$B$5,$D183&lt;='Cohort Report'!$B$6),$G183,"")))</f>
        <v/>
      </c>
    </row>
    <row r="184" customFormat="false" ht="15" hidden="false" customHeight="false" outlineLevel="0" collapsed="false">
      <c r="A184" s="9" t="s">
        <v>141</v>
      </c>
      <c r="B184" s="22" t="n">
        <v>45577</v>
      </c>
      <c r="C184" s="23" t="n">
        <v>25</v>
      </c>
      <c r="D184" s="19" t="n">
        <f aca="false">IF($A184="","",_xlfn.MINIFS($B:$B,$A:$A,$A184))</f>
        <v>45577</v>
      </c>
      <c r="E184" s="20" t="n">
        <f aca="false">IF($A184="","",IF(AND($B184=$D184,COUNTIFS($A$2:$A184,$A184,$B$2:$B184,$B184)=1),1,0))</f>
        <v>1</v>
      </c>
      <c r="F184" s="19" t="str">
        <f aca="false">IF($E184&lt;&gt;1,"",IF(COUNTIFS($A:$A,$A184,$B:$B,"&gt;"&amp;$D184)=0,"",_xlfn.MINIFS($B:$B,$A:$A,$A184,$B:$B,"&gt;"&amp;$D184)))</f>
        <v/>
      </c>
      <c r="G184" s="20" t="str">
        <f aca="false">IF($F184="","",$F184-$D184)</f>
        <v/>
      </c>
      <c r="H184" s="20" t="n">
        <f aca="false">IF($E184&lt;&gt;1,"",IF($F184="",0,IF($G184&lt;='Cohort Report'!$B$7,1,0)))</f>
        <v>0</v>
      </c>
      <c r="I184" s="20" t="n">
        <f aca="false">IF($E184&lt;&gt;1,"",IF($F184="",0,IF($G184&lt;='Cohort Report'!$B$8,1,0)))</f>
        <v>0</v>
      </c>
      <c r="J184" s="21" t="n">
        <f aca="false">IF($E184&lt;&gt;1,"",DATE(YEAR($D184),MONTH($D184),1))</f>
        <v>45566</v>
      </c>
      <c r="K184" s="20" t="str">
        <f aca="false">IF($E184&lt;&gt;1,"",IF($G184="","",IF(AND($D184&gt;='Cohort Report'!$B$5,$D184&lt;='Cohort Report'!$B$6),$G184,"")))</f>
        <v/>
      </c>
    </row>
    <row r="185" customFormat="false" ht="15" hidden="false" customHeight="false" outlineLevel="0" collapsed="false">
      <c r="A185" s="9" t="s">
        <v>122</v>
      </c>
      <c r="B185" s="22" t="n">
        <v>45679</v>
      </c>
      <c r="C185" s="23" t="n">
        <v>50</v>
      </c>
      <c r="D185" s="19" t="n">
        <f aca="false">IF($A185="","",_xlfn.MINIFS($B:$B,$A:$A,$A185))</f>
        <v>45646</v>
      </c>
      <c r="E185" s="20" t="n">
        <f aca="false">IF($A185="","",IF(AND($B185=$D185,COUNTIFS($A$2:$A185,$A185,$B$2:$B185,$B185)=1),1,0))</f>
        <v>0</v>
      </c>
      <c r="F185" s="19" t="str">
        <f aca="false">IF($E185&lt;&gt;1,"",IF(COUNTIFS($A:$A,$A185,$B:$B,"&gt;"&amp;$D185)=0,"",_xlfn.MINIFS($B:$B,$A:$A,$A185,$B:$B,"&gt;"&amp;$D185)))</f>
        <v/>
      </c>
      <c r="G185" s="20" t="str">
        <f aca="false">IF($F185="","",$F185-$D185)</f>
        <v/>
      </c>
      <c r="H185" s="20" t="str">
        <f aca="false">IF($E185&lt;&gt;1,"",IF($F185="",0,IF($G185&lt;='Cohort Report'!$B$7,1,0)))</f>
        <v/>
      </c>
      <c r="I185" s="20" t="str">
        <f aca="false">IF($E185&lt;&gt;1,"",IF($F185="",0,IF($G185&lt;='Cohort Report'!$B$8,1,0)))</f>
        <v/>
      </c>
      <c r="J185" s="21" t="str">
        <f aca="false">IF($E185&lt;&gt;1,"",DATE(YEAR($D185),MONTH($D185),1))</f>
        <v/>
      </c>
      <c r="K185" s="20" t="str">
        <f aca="false">IF($E185&lt;&gt;1,"",IF($G185="","",IF(AND($D185&gt;='Cohort Report'!$B$5,$D185&lt;='Cohort Report'!$B$6),$G185,"")))</f>
        <v/>
      </c>
    </row>
    <row r="186" customFormat="false" ht="15" hidden="false" customHeight="false" outlineLevel="0" collapsed="false">
      <c r="A186" s="9" t="s">
        <v>79</v>
      </c>
      <c r="B186" s="22" t="n">
        <v>45521</v>
      </c>
      <c r="C186" s="23" t="n">
        <v>100</v>
      </c>
      <c r="D186" s="19" t="n">
        <f aca="false">IF($A186="","",_xlfn.MINIFS($B:$B,$A:$A,$A186))</f>
        <v>45164</v>
      </c>
      <c r="E186" s="20" t="n">
        <f aca="false">IF($A186="","",IF(AND($B186=$D186,COUNTIFS($A$2:$A186,$A186,$B$2:$B186,$B186)=1),1,0))</f>
        <v>0</v>
      </c>
      <c r="F186" s="19" t="str">
        <f aca="false">IF($E186&lt;&gt;1,"",IF(COUNTIFS($A:$A,$A186,$B:$B,"&gt;"&amp;$D186)=0,"",_xlfn.MINIFS($B:$B,$A:$A,$A186,$B:$B,"&gt;"&amp;$D186)))</f>
        <v/>
      </c>
      <c r="G186" s="20" t="str">
        <f aca="false">IF($F186="","",$F186-$D186)</f>
        <v/>
      </c>
      <c r="H186" s="20" t="str">
        <f aca="false">IF($E186&lt;&gt;1,"",IF($F186="",0,IF($G186&lt;='Cohort Report'!$B$7,1,0)))</f>
        <v/>
      </c>
      <c r="I186" s="20" t="str">
        <f aca="false">IF($E186&lt;&gt;1,"",IF($F186="",0,IF($G186&lt;='Cohort Report'!$B$8,1,0)))</f>
        <v/>
      </c>
      <c r="J186" s="21" t="str">
        <f aca="false">IF($E186&lt;&gt;1,"",DATE(YEAR($D186),MONTH($D186),1))</f>
        <v/>
      </c>
      <c r="K186" s="20" t="str">
        <f aca="false">IF($E186&lt;&gt;1,"",IF($G186="","",IF(AND($D186&gt;='Cohort Report'!$B$5,$D186&lt;='Cohort Report'!$B$6),$G186,"")))</f>
        <v/>
      </c>
    </row>
    <row r="187" customFormat="false" ht="15" hidden="false" customHeight="false" outlineLevel="0" collapsed="false">
      <c r="A187" s="9" t="s">
        <v>101</v>
      </c>
      <c r="B187" s="22" t="n">
        <v>45700</v>
      </c>
      <c r="C187" s="23" t="n">
        <v>500</v>
      </c>
      <c r="D187" s="19" t="n">
        <f aca="false">IF($A187="","",_xlfn.MINIFS($B:$B,$A:$A,$A187))</f>
        <v>45523</v>
      </c>
      <c r="E187" s="20" t="n">
        <f aca="false">IF($A187="","",IF(AND($B187=$D187,COUNTIFS($A$2:$A187,$A187,$B$2:$B187,$B187)=1),1,0))</f>
        <v>0</v>
      </c>
      <c r="F187" s="19" t="str">
        <f aca="false">IF($E187&lt;&gt;1,"",IF(COUNTIFS($A:$A,$A187,$B:$B,"&gt;"&amp;$D187)=0,"",_xlfn.MINIFS($B:$B,$A:$A,$A187,$B:$B,"&gt;"&amp;$D187)))</f>
        <v/>
      </c>
      <c r="G187" s="20" t="str">
        <f aca="false">IF($F187="","",$F187-$D187)</f>
        <v/>
      </c>
      <c r="H187" s="20" t="str">
        <f aca="false">IF($E187&lt;&gt;1,"",IF($F187="",0,IF($G187&lt;='Cohort Report'!$B$7,1,0)))</f>
        <v/>
      </c>
      <c r="I187" s="20" t="str">
        <f aca="false">IF($E187&lt;&gt;1,"",IF($F187="",0,IF($G187&lt;='Cohort Report'!$B$8,1,0)))</f>
        <v/>
      </c>
      <c r="J187" s="21" t="str">
        <f aca="false">IF($E187&lt;&gt;1,"",DATE(YEAR($D187),MONTH($D187),1))</f>
        <v/>
      </c>
      <c r="K187" s="20" t="str">
        <f aca="false">IF($E187&lt;&gt;1,"",IF($G187="","",IF(AND($D187&gt;='Cohort Report'!$B$5,$D187&lt;='Cohort Report'!$B$6),$G187,"")))</f>
        <v/>
      </c>
    </row>
    <row r="188" customFormat="false" ht="15" hidden="false" customHeight="false" outlineLevel="0" collapsed="false">
      <c r="A188" s="9" t="s">
        <v>106</v>
      </c>
      <c r="B188" s="22" t="n">
        <v>45715</v>
      </c>
      <c r="C188" s="23" t="n">
        <v>75</v>
      </c>
      <c r="D188" s="19" t="n">
        <f aca="false">IF($A188="","",_xlfn.MINIFS($B:$B,$A:$A,$A188))</f>
        <v>45650</v>
      </c>
      <c r="E188" s="20" t="n">
        <f aca="false">IF($A188="","",IF(AND($B188=$D188,COUNTIFS($A$2:$A188,$A188,$B$2:$B188,$B188)=1),1,0))</f>
        <v>0</v>
      </c>
      <c r="F188" s="19" t="str">
        <f aca="false">IF($E188&lt;&gt;1,"",IF(COUNTIFS($A:$A,$A188,$B:$B,"&gt;"&amp;$D188)=0,"",_xlfn.MINIFS($B:$B,$A:$A,$A188,$B:$B,"&gt;"&amp;$D188)))</f>
        <v/>
      </c>
      <c r="G188" s="20" t="str">
        <f aca="false">IF($F188="","",$F188-$D188)</f>
        <v/>
      </c>
      <c r="H188" s="20" t="str">
        <f aca="false">IF($E188&lt;&gt;1,"",IF($F188="",0,IF($G188&lt;='Cohort Report'!$B$7,1,0)))</f>
        <v/>
      </c>
      <c r="I188" s="20" t="str">
        <f aca="false">IF($E188&lt;&gt;1,"",IF($F188="",0,IF($G188&lt;='Cohort Report'!$B$8,1,0)))</f>
        <v/>
      </c>
      <c r="J188" s="21" t="str">
        <f aca="false">IF($E188&lt;&gt;1,"",DATE(YEAR($D188),MONTH($D188),1))</f>
        <v/>
      </c>
      <c r="K188" s="20" t="str">
        <f aca="false">IF($E188&lt;&gt;1,"",IF($G188="","",IF(AND($D188&gt;='Cohort Report'!$B$5,$D188&lt;='Cohort Report'!$B$6),$G188,"")))</f>
        <v/>
      </c>
    </row>
    <row r="189" customFormat="false" ht="15" hidden="false" customHeight="false" outlineLevel="0" collapsed="false">
      <c r="A189" s="9" t="s">
        <v>134</v>
      </c>
      <c r="B189" s="22" t="n">
        <v>45257</v>
      </c>
      <c r="C189" s="23" t="n">
        <v>150</v>
      </c>
      <c r="D189" s="19" t="n">
        <f aca="false">IF($A189="","",_xlfn.MINIFS($B:$B,$A:$A,$A189))</f>
        <v>45257</v>
      </c>
      <c r="E189" s="20" t="n">
        <f aca="false">IF($A189="","",IF(AND($B189=$D189,COUNTIFS($A$2:$A189,$A189,$B$2:$B189,$B189)=1),1,0))</f>
        <v>1</v>
      </c>
      <c r="F189" s="19" t="n">
        <f aca="false">IF($E189&lt;&gt;1,"",IF(COUNTIFS($A:$A,$A189,$B:$B,"&gt;"&amp;$D189)=0,"",_xlfn.MINIFS($B:$B,$A:$A,$A189,$B:$B,"&gt;"&amp;$D189)))</f>
        <v>45369</v>
      </c>
      <c r="G189" s="20" t="n">
        <f aca="false">IF($F189="","",$F189-$D189)</f>
        <v>112</v>
      </c>
      <c r="H189" s="20" t="n">
        <f aca="false">IF($E189&lt;&gt;1,"",IF($F189="",0,IF($G189&lt;='Cohort Report'!$B$7,1,0)))</f>
        <v>0</v>
      </c>
      <c r="I189" s="20" t="n">
        <f aca="false">IF($E189&lt;&gt;1,"",IF($F189="",0,IF($G189&lt;='Cohort Report'!$B$8,1,0)))</f>
        <v>1</v>
      </c>
      <c r="J189" s="21" t="n">
        <f aca="false">IF($E189&lt;&gt;1,"",DATE(YEAR($D189),MONTH($D189),1))</f>
        <v>45231</v>
      </c>
      <c r="K189" s="20" t="str">
        <f aca="false">IF($E189&lt;&gt;1,"",IF($G189="","",IF(AND($D189&gt;='Cohort Report'!$B$5,$D189&lt;='Cohort Report'!$B$6),$G189,"")))</f>
        <v/>
      </c>
    </row>
    <row r="190" customFormat="false" ht="15" hidden="false" customHeight="false" outlineLevel="0" collapsed="false">
      <c r="A190" s="9" t="s">
        <v>66</v>
      </c>
      <c r="B190" s="22" t="n">
        <v>45343</v>
      </c>
      <c r="C190" s="23" t="n">
        <v>250</v>
      </c>
      <c r="D190" s="19" t="n">
        <f aca="false">IF($A190="","",_xlfn.MINIFS($B:$B,$A:$A,$A190))</f>
        <v>44964</v>
      </c>
      <c r="E190" s="20" t="n">
        <f aca="false">IF($A190="","",IF(AND($B190=$D190,COUNTIFS($A$2:$A190,$A190,$B$2:$B190,$B190)=1),1,0))</f>
        <v>0</v>
      </c>
      <c r="F190" s="19" t="str">
        <f aca="false">IF($E190&lt;&gt;1,"",IF(COUNTIFS($A:$A,$A190,$B:$B,"&gt;"&amp;$D190)=0,"",_xlfn.MINIFS($B:$B,$A:$A,$A190,$B:$B,"&gt;"&amp;$D190)))</f>
        <v/>
      </c>
      <c r="G190" s="20" t="str">
        <f aca="false">IF($F190="","",$F190-$D190)</f>
        <v/>
      </c>
      <c r="H190" s="20" t="str">
        <f aca="false">IF($E190&lt;&gt;1,"",IF($F190="",0,IF($G190&lt;='Cohort Report'!$B$7,1,0)))</f>
        <v/>
      </c>
      <c r="I190" s="20" t="str">
        <f aca="false">IF($E190&lt;&gt;1,"",IF($F190="",0,IF($G190&lt;='Cohort Report'!$B$8,1,0)))</f>
        <v/>
      </c>
      <c r="J190" s="21" t="str">
        <f aca="false">IF($E190&lt;&gt;1,"",DATE(YEAR($D190),MONTH($D190),1))</f>
        <v/>
      </c>
      <c r="K190" s="20" t="str">
        <f aca="false">IF($E190&lt;&gt;1,"",IF($G190="","",IF(AND($D190&gt;='Cohort Report'!$B$5,$D190&lt;='Cohort Report'!$B$6),$G190,"")))</f>
        <v/>
      </c>
    </row>
    <row r="191" customFormat="false" ht="15" hidden="false" customHeight="false" outlineLevel="0" collapsed="false">
      <c r="A191" s="9" t="s">
        <v>65</v>
      </c>
      <c r="B191" s="22" t="n">
        <v>45272</v>
      </c>
      <c r="C191" s="23" t="n">
        <v>500</v>
      </c>
      <c r="D191" s="19" t="n">
        <f aca="false">IF($A191="","",_xlfn.MINIFS($B:$B,$A:$A,$A191))</f>
        <v>45272</v>
      </c>
      <c r="E191" s="20" t="n">
        <f aca="false">IF($A191="","",IF(AND($B191=$D191,COUNTIFS($A$2:$A191,$A191,$B$2:$B191,$B191)=1),1,0))</f>
        <v>1</v>
      </c>
      <c r="F191" s="19" t="n">
        <f aca="false">IF($E191&lt;&gt;1,"",IF(COUNTIFS($A:$A,$A191,$B:$B,"&gt;"&amp;$D191)=0,"",_xlfn.MINIFS($B:$B,$A:$A,$A191,$B:$B,"&gt;"&amp;$D191)))</f>
        <v>45439</v>
      </c>
      <c r="G191" s="20" t="n">
        <f aca="false">IF($F191="","",$F191-$D191)</f>
        <v>167</v>
      </c>
      <c r="H191" s="20" t="n">
        <f aca="false">IF($E191&lt;&gt;1,"",IF($F191="",0,IF($G191&lt;='Cohort Report'!$B$7,1,0)))</f>
        <v>0</v>
      </c>
      <c r="I191" s="20" t="n">
        <f aca="false">IF($E191&lt;&gt;1,"",IF($F191="",0,IF($G191&lt;='Cohort Report'!$B$8,1,0)))</f>
        <v>1</v>
      </c>
      <c r="J191" s="21" t="n">
        <f aca="false">IF($E191&lt;&gt;1,"",DATE(YEAR($D191),MONTH($D191),1))</f>
        <v>45261</v>
      </c>
      <c r="K191" s="20" t="str">
        <f aca="false">IF($E191&lt;&gt;1,"",IF($G191="","",IF(AND($D191&gt;='Cohort Report'!$B$5,$D191&lt;='Cohort Report'!$B$6),$G191,"")))</f>
        <v/>
      </c>
    </row>
    <row r="192" customFormat="false" ht="15" hidden="false" customHeight="false" outlineLevel="0" collapsed="false">
      <c r="A192" s="9" t="s">
        <v>142</v>
      </c>
      <c r="B192" s="22" t="n">
        <v>45575</v>
      </c>
      <c r="C192" s="23" t="n">
        <v>250</v>
      </c>
      <c r="D192" s="19" t="n">
        <f aca="false">IF($A192="","",_xlfn.MINIFS($B:$B,$A:$A,$A192))</f>
        <v>45575</v>
      </c>
      <c r="E192" s="20" t="n">
        <f aca="false">IF($A192="","",IF(AND($B192=$D192,COUNTIFS($A$2:$A192,$A192,$B$2:$B192,$B192)=1),1,0))</f>
        <v>1</v>
      </c>
      <c r="F192" s="19" t="n">
        <f aca="false">IF($E192&lt;&gt;1,"",IF(COUNTIFS($A:$A,$A192,$B:$B,"&gt;"&amp;$D192)=0,"",_xlfn.MINIFS($B:$B,$A:$A,$A192,$B:$B,"&gt;"&amp;$D192)))</f>
        <v>45707</v>
      </c>
      <c r="G192" s="20" t="n">
        <f aca="false">IF($F192="","",$F192-$D192)</f>
        <v>132</v>
      </c>
      <c r="H192" s="20" t="n">
        <f aca="false">IF($E192&lt;&gt;1,"",IF($F192="",0,IF($G192&lt;='Cohort Report'!$B$7,1,0)))</f>
        <v>0</v>
      </c>
      <c r="I192" s="20" t="n">
        <f aca="false">IF($E192&lt;&gt;1,"",IF($F192="",0,IF($G192&lt;='Cohort Report'!$B$8,1,0)))</f>
        <v>1</v>
      </c>
      <c r="J192" s="21" t="n">
        <f aca="false">IF($E192&lt;&gt;1,"",DATE(YEAR($D192),MONTH($D192),1))</f>
        <v>45566</v>
      </c>
      <c r="K192" s="20" t="n">
        <f aca="false">IF($E192&lt;&gt;1,"",IF($G192="","",IF(AND($D192&gt;='Cohort Report'!$B$5,$D192&lt;='Cohort Report'!$B$6),$G192,"")))</f>
        <v>132</v>
      </c>
    </row>
    <row r="193" customFormat="false" ht="15" hidden="false" customHeight="false" outlineLevel="0" collapsed="false">
      <c r="A193" s="9" t="s">
        <v>72</v>
      </c>
      <c r="B193" s="22" t="n">
        <v>45582</v>
      </c>
      <c r="C193" s="23" t="n">
        <v>50</v>
      </c>
      <c r="D193" s="19" t="n">
        <f aca="false">IF($A193="","",_xlfn.MINIFS($B:$B,$A:$A,$A193))</f>
        <v>45582</v>
      </c>
      <c r="E193" s="20" t="n">
        <f aca="false">IF($A193="","",IF(AND($B193=$D193,COUNTIFS($A$2:$A193,$A193,$B$2:$B193,$B193)=1),1,0))</f>
        <v>1</v>
      </c>
      <c r="F193" s="19" t="n">
        <f aca="false">IF($E193&lt;&gt;1,"",IF(COUNTIFS($A:$A,$A193,$B:$B,"&gt;"&amp;$D193)=0,"",_xlfn.MINIFS($B:$B,$A:$A,$A193,$B:$B,"&gt;"&amp;$D193)))</f>
        <v>45599</v>
      </c>
      <c r="G193" s="20" t="n">
        <f aca="false">IF($F193="","",$F193-$D193)</f>
        <v>17</v>
      </c>
      <c r="H193" s="20" t="n">
        <f aca="false">IF($E193&lt;&gt;1,"",IF($F193="",0,IF($G193&lt;='Cohort Report'!$B$7,1,0)))</f>
        <v>1</v>
      </c>
      <c r="I193" s="20" t="n">
        <f aca="false">IF($E193&lt;&gt;1,"",IF($F193="",0,IF($G193&lt;='Cohort Report'!$B$8,1,0)))</f>
        <v>1</v>
      </c>
      <c r="J193" s="21" t="n">
        <f aca="false">IF($E193&lt;&gt;1,"",DATE(YEAR($D193),MONTH($D193),1))</f>
        <v>45566</v>
      </c>
      <c r="K193" s="20" t="n">
        <f aca="false">IF($E193&lt;&gt;1,"",IF($G193="","",IF(AND($D193&gt;='Cohort Report'!$B$5,$D193&lt;='Cohort Report'!$B$6),$G193,"")))</f>
        <v>17</v>
      </c>
    </row>
    <row r="194" customFormat="false" ht="15" hidden="false" customHeight="false" outlineLevel="0" collapsed="false">
      <c r="A194" s="9" t="s">
        <v>143</v>
      </c>
      <c r="B194" s="22" t="n">
        <v>45488</v>
      </c>
      <c r="C194" s="23" t="n">
        <v>100</v>
      </c>
      <c r="D194" s="19" t="n">
        <f aca="false">IF($A194="","",_xlfn.MINIFS($B:$B,$A:$A,$A194))</f>
        <v>45488</v>
      </c>
      <c r="E194" s="20" t="n">
        <f aca="false">IF($A194="","",IF(AND($B194=$D194,COUNTIFS($A$2:$A194,$A194,$B$2:$B194,$B194)=1),1,0))</f>
        <v>1</v>
      </c>
      <c r="F194" s="19" t="str">
        <f aca="false">IF($E194&lt;&gt;1,"",IF(COUNTIFS($A:$A,$A194,$B:$B,"&gt;"&amp;$D194)=0,"",_xlfn.MINIFS($B:$B,$A:$A,$A194,$B:$B,"&gt;"&amp;$D194)))</f>
        <v/>
      </c>
      <c r="G194" s="20" t="str">
        <f aca="false">IF($F194="","",$F194-$D194)</f>
        <v/>
      </c>
      <c r="H194" s="20" t="n">
        <f aca="false">IF($E194&lt;&gt;1,"",IF($F194="",0,IF($G194&lt;='Cohort Report'!$B$7,1,0)))</f>
        <v>0</v>
      </c>
      <c r="I194" s="20" t="n">
        <f aca="false">IF($E194&lt;&gt;1,"",IF($F194="",0,IF($G194&lt;='Cohort Report'!$B$8,1,0)))</f>
        <v>0</v>
      </c>
      <c r="J194" s="21" t="n">
        <f aca="false">IF($E194&lt;&gt;1,"",DATE(YEAR($D194),MONTH($D194),1))</f>
        <v>45474</v>
      </c>
      <c r="K194" s="20" t="str">
        <f aca="false">IF($E194&lt;&gt;1,"",IF($G194="","",IF(AND($D194&gt;='Cohort Report'!$B$5,$D194&lt;='Cohort Report'!$B$6),$G194,"")))</f>
        <v/>
      </c>
    </row>
    <row r="195" customFormat="false" ht="15" hidden="false" customHeight="false" outlineLevel="0" collapsed="false">
      <c r="A195" s="9" t="s">
        <v>66</v>
      </c>
      <c r="B195" s="22" t="n">
        <v>45045</v>
      </c>
      <c r="C195" s="23" t="n">
        <v>35</v>
      </c>
      <c r="D195" s="19" t="n">
        <f aca="false">IF($A195="","",_xlfn.MINIFS($B:$B,$A:$A,$A195))</f>
        <v>44964</v>
      </c>
      <c r="E195" s="20" t="n">
        <f aca="false">IF($A195="","",IF(AND($B195=$D195,COUNTIFS($A$2:$A195,$A195,$B$2:$B195,$B195)=1),1,0))</f>
        <v>0</v>
      </c>
      <c r="F195" s="19" t="str">
        <f aca="false">IF($E195&lt;&gt;1,"",IF(COUNTIFS($A:$A,$A195,$B:$B,"&gt;"&amp;$D195)=0,"",_xlfn.MINIFS($B:$B,$A:$A,$A195,$B:$B,"&gt;"&amp;$D195)))</f>
        <v/>
      </c>
      <c r="G195" s="20" t="str">
        <f aca="false">IF($F195="","",$F195-$D195)</f>
        <v/>
      </c>
      <c r="H195" s="20" t="str">
        <f aca="false">IF($E195&lt;&gt;1,"",IF($F195="",0,IF($G195&lt;='Cohort Report'!$B$7,1,0)))</f>
        <v/>
      </c>
      <c r="I195" s="20" t="str">
        <f aca="false">IF($E195&lt;&gt;1,"",IF($F195="",0,IF($G195&lt;='Cohort Report'!$B$8,1,0)))</f>
        <v/>
      </c>
      <c r="J195" s="21" t="str">
        <f aca="false">IF($E195&lt;&gt;1,"",DATE(YEAR($D195),MONTH($D195),1))</f>
        <v/>
      </c>
      <c r="K195" s="20" t="str">
        <f aca="false">IF($E195&lt;&gt;1,"",IF($G195="","",IF(AND($D195&gt;='Cohort Report'!$B$5,$D195&lt;='Cohort Report'!$B$6),$G195,"")))</f>
        <v/>
      </c>
    </row>
    <row r="196" customFormat="false" ht="15" hidden="false" customHeight="false" outlineLevel="0" collapsed="false">
      <c r="A196" s="9" t="s">
        <v>144</v>
      </c>
      <c r="B196" s="22" t="n">
        <v>45406</v>
      </c>
      <c r="C196" s="23" t="n">
        <v>50</v>
      </c>
      <c r="D196" s="19" t="n">
        <f aca="false">IF($A196="","",_xlfn.MINIFS($B:$B,$A:$A,$A196))</f>
        <v>45406</v>
      </c>
      <c r="E196" s="20" t="n">
        <f aca="false">IF($A196="","",IF(AND($B196=$D196,COUNTIFS($A$2:$A196,$A196,$B$2:$B196,$B196)=1),1,0))</f>
        <v>1</v>
      </c>
      <c r="F196" s="19" t="str">
        <f aca="false">IF($E196&lt;&gt;1,"",IF(COUNTIFS($A:$A,$A196,$B:$B,"&gt;"&amp;$D196)=0,"",_xlfn.MINIFS($B:$B,$A:$A,$A196,$B:$B,"&gt;"&amp;$D196)))</f>
        <v/>
      </c>
      <c r="G196" s="20" t="str">
        <f aca="false">IF($F196="","",$F196-$D196)</f>
        <v/>
      </c>
      <c r="H196" s="20" t="n">
        <f aca="false">IF($E196&lt;&gt;1,"",IF($F196="",0,IF($G196&lt;='Cohort Report'!$B$7,1,0)))</f>
        <v>0</v>
      </c>
      <c r="I196" s="20" t="n">
        <f aca="false">IF($E196&lt;&gt;1,"",IF($F196="",0,IF($G196&lt;='Cohort Report'!$B$8,1,0)))</f>
        <v>0</v>
      </c>
      <c r="J196" s="21" t="n">
        <f aca="false">IF($E196&lt;&gt;1,"",DATE(YEAR($D196),MONTH($D196),1))</f>
        <v>45383</v>
      </c>
      <c r="K196" s="20" t="str">
        <f aca="false">IF($E196&lt;&gt;1,"",IF($G196="","",IF(AND($D196&gt;='Cohort Report'!$B$5,$D196&lt;='Cohort Report'!$B$6),$G196,"")))</f>
        <v/>
      </c>
    </row>
    <row r="197" customFormat="false" ht="15" hidden="false" customHeight="false" outlineLevel="0" collapsed="false">
      <c r="A197" s="9" t="s">
        <v>124</v>
      </c>
      <c r="B197" s="22" t="n">
        <v>45167</v>
      </c>
      <c r="C197" s="23" t="n">
        <v>150</v>
      </c>
      <c r="D197" s="19" t="n">
        <f aca="false">IF($A197="","",_xlfn.MINIFS($B:$B,$A:$A,$A197))</f>
        <v>45039</v>
      </c>
      <c r="E197" s="20" t="n">
        <f aca="false">IF($A197="","",IF(AND($B197=$D197,COUNTIFS($A$2:$A197,$A197,$B$2:$B197,$B197)=1),1,0))</f>
        <v>0</v>
      </c>
      <c r="F197" s="19" t="str">
        <f aca="false">IF($E197&lt;&gt;1,"",IF(COUNTIFS($A:$A,$A197,$B:$B,"&gt;"&amp;$D197)=0,"",_xlfn.MINIFS($B:$B,$A:$A,$A197,$B:$B,"&gt;"&amp;$D197)))</f>
        <v/>
      </c>
      <c r="G197" s="20" t="str">
        <f aca="false">IF($F197="","",$F197-$D197)</f>
        <v/>
      </c>
      <c r="H197" s="20" t="str">
        <f aca="false">IF($E197&lt;&gt;1,"",IF($F197="",0,IF($G197&lt;='Cohort Report'!$B$7,1,0)))</f>
        <v/>
      </c>
      <c r="I197" s="20" t="str">
        <f aca="false">IF($E197&lt;&gt;1,"",IF($F197="",0,IF($G197&lt;='Cohort Report'!$B$8,1,0)))</f>
        <v/>
      </c>
      <c r="J197" s="21" t="str">
        <f aca="false">IF($E197&lt;&gt;1,"",DATE(YEAR($D197),MONTH($D197),1))</f>
        <v/>
      </c>
      <c r="K197" s="20" t="str">
        <f aca="false">IF($E197&lt;&gt;1,"",IF($G197="","",IF(AND($D197&gt;='Cohort Report'!$B$5,$D197&lt;='Cohort Report'!$B$6),$G197,"")))</f>
        <v/>
      </c>
    </row>
    <row r="198" customFormat="false" ht="15" hidden="false" customHeight="false" outlineLevel="0" collapsed="false">
      <c r="A198" s="9" t="s">
        <v>145</v>
      </c>
      <c r="B198" s="22" t="n">
        <v>45563</v>
      </c>
      <c r="C198" s="23" t="n">
        <v>50</v>
      </c>
      <c r="D198" s="19" t="n">
        <f aca="false">IF($A198="","",_xlfn.MINIFS($B:$B,$A:$A,$A198))</f>
        <v>45563</v>
      </c>
      <c r="E198" s="20" t="n">
        <f aca="false">IF($A198="","",IF(AND($B198=$D198,COUNTIFS($A$2:$A198,$A198,$B$2:$B198,$B198)=1),1,0))</f>
        <v>1</v>
      </c>
      <c r="F198" s="19" t="str">
        <f aca="false">IF($E198&lt;&gt;1,"",IF(COUNTIFS($A:$A,$A198,$B:$B,"&gt;"&amp;$D198)=0,"",_xlfn.MINIFS($B:$B,$A:$A,$A198,$B:$B,"&gt;"&amp;$D198)))</f>
        <v/>
      </c>
      <c r="G198" s="20" t="str">
        <f aca="false">IF($F198="","",$F198-$D198)</f>
        <v/>
      </c>
      <c r="H198" s="20" t="n">
        <f aca="false">IF($E198&lt;&gt;1,"",IF($F198="",0,IF($G198&lt;='Cohort Report'!$B$7,1,0)))</f>
        <v>0</v>
      </c>
      <c r="I198" s="20" t="n">
        <f aca="false">IF($E198&lt;&gt;1,"",IF($F198="",0,IF($G198&lt;='Cohort Report'!$B$8,1,0)))</f>
        <v>0</v>
      </c>
      <c r="J198" s="21" t="n">
        <f aca="false">IF($E198&lt;&gt;1,"",DATE(YEAR($D198),MONTH($D198),1))</f>
        <v>45536</v>
      </c>
      <c r="K198" s="20" t="str">
        <f aca="false">IF($E198&lt;&gt;1,"",IF($G198="","",IF(AND($D198&gt;='Cohort Report'!$B$5,$D198&lt;='Cohort Report'!$B$6),$G198,"")))</f>
        <v/>
      </c>
    </row>
    <row r="199" customFormat="false" ht="15" hidden="false" customHeight="false" outlineLevel="0" collapsed="false">
      <c r="A199" s="9" t="s">
        <v>146</v>
      </c>
      <c r="B199" s="22" t="n">
        <v>45439</v>
      </c>
      <c r="C199" s="23" t="n">
        <v>25</v>
      </c>
      <c r="D199" s="19" t="n">
        <f aca="false">IF($A199="","",_xlfn.MINIFS($B:$B,$A:$A,$A199))</f>
        <v>45439</v>
      </c>
      <c r="E199" s="20" t="n">
        <f aca="false">IF($A199="","",IF(AND($B199=$D199,COUNTIFS($A$2:$A199,$A199,$B$2:$B199,$B199)=1),1,0))</f>
        <v>1</v>
      </c>
      <c r="F199" s="19" t="str">
        <f aca="false">IF($E199&lt;&gt;1,"",IF(COUNTIFS($A:$A,$A199,$B:$B,"&gt;"&amp;$D199)=0,"",_xlfn.MINIFS($B:$B,$A:$A,$A199,$B:$B,"&gt;"&amp;$D199)))</f>
        <v/>
      </c>
      <c r="G199" s="20" t="str">
        <f aca="false">IF($F199="","",$F199-$D199)</f>
        <v/>
      </c>
      <c r="H199" s="20" t="n">
        <f aca="false">IF($E199&lt;&gt;1,"",IF($F199="",0,IF($G199&lt;='Cohort Report'!$B$7,1,0)))</f>
        <v>0</v>
      </c>
      <c r="I199" s="20" t="n">
        <f aca="false">IF($E199&lt;&gt;1,"",IF($F199="",0,IF($G199&lt;='Cohort Report'!$B$8,1,0)))</f>
        <v>0</v>
      </c>
      <c r="J199" s="21" t="n">
        <f aca="false">IF($E199&lt;&gt;1,"",DATE(YEAR($D199),MONTH($D199),1))</f>
        <v>45413</v>
      </c>
      <c r="K199" s="20" t="str">
        <f aca="false">IF($E199&lt;&gt;1,"",IF($G199="","",IF(AND($D199&gt;='Cohort Report'!$B$5,$D199&lt;='Cohort Report'!$B$6),$G199,"")))</f>
        <v/>
      </c>
    </row>
    <row r="200" customFormat="false" ht="15" hidden="false" customHeight="false" outlineLevel="0" collapsed="false">
      <c r="A200" s="9" t="s">
        <v>105</v>
      </c>
      <c r="B200" s="22" t="n">
        <v>45727</v>
      </c>
      <c r="C200" s="23" t="n">
        <v>250</v>
      </c>
      <c r="D200" s="19" t="n">
        <f aca="false">IF($A200="","",_xlfn.MINIFS($B:$B,$A:$A,$A200))</f>
        <v>45109</v>
      </c>
      <c r="E200" s="20" t="n">
        <f aca="false">IF($A200="","",IF(AND($B200=$D200,COUNTIFS($A$2:$A200,$A200,$B$2:$B200,$B200)=1),1,0))</f>
        <v>0</v>
      </c>
      <c r="F200" s="19" t="str">
        <f aca="false">IF($E200&lt;&gt;1,"",IF(COUNTIFS($A:$A,$A200,$B:$B,"&gt;"&amp;$D200)=0,"",_xlfn.MINIFS($B:$B,$A:$A,$A200,$B:$B,"&gt;"&amp;$D200)))</f>
        <v/>
      </c>
      <c r="G200" s="20" t="str">
        <f aca="false">IF($F200="","",$F200-$D200)</f>
        <v/>
      </c>
      <c r="H200" s="20" t="str">
        <f aca="false">IF($E200&lt;&gt;1,"",IF($F200="",0,IF($G200&lt;='Cohort Report'!$B$7,1,0)))</f>
        <v/>
      </c>
      <c r="I200" s="20" t="str">
        <f aca="false">IF($E200&lt;&gt;1,"",IF($F200="",0,IF($G200&lt;='Cohort Report'!$B$8,1,0)))</f>
        <v/>
      </c>
      <c r="J200" s="21" t="str">
        <f aca="false">IF($E200&lt;&gt;1,"",DATE(YEAR($D200),MONTH($D200),1))</f>
        <v/>
      </c>
      <c r="K200" s="20" t="str">
        <f aca="false">IF($E200&lt;&gt;1,"",IF($G200="","",IF(AND($D200&gt;='Cohort Report'!$B$5,$D200&lt;='Cohort Report'!$B$6),$G200,"")))</f>
        <v/>
      </c>
    </row>
    <row r="201" customFormat="false" ht="15" hidden="false" customHeight="false" outlineLevel="0" collapsed="false">
      <c r="A201" s="9" t="s">
        <v>147</v>
      </c>
      <c r="B201" s="22" t="n">
        <v>45541</v>
      </c>
      <c r="C201" s="23" t="n">
        <v>50</v>
      </c>
      <c r="D201" s="19" t="n">
        <f aca="false">IF($A201="","",_xlfn.MINIFS($B:$B,$A:$A,$A201))</f>
        <v>45541</v>
      </c>
      <c r="E201" s="20" t="n">
        <f aca="false">IF($A201="","",IF(AND($B201=$D201,COUNTIFS($A$2:$A201,$A201,$B$2:$B201,$B201)=1),1,0))</f>
        <v>1</v>
      </c>
      <c r="F201" s="19" t="str">
        <f aca="false">IF($E201&lt;&gt;1,"",IF(COUNTIFS($A:$A,$A201,$B:$B,"&gt;"&amp;$D201)=0,"",_xlfn.MINIFS($B:$B,$A:$A,$A201,$B:$B,"&gt;"&amp;$D201)))</f>
        <v/>
      </c>
      <c r="G201" s="20" t="str">
        <f aca="false">IF($F201="","",$F201-$D201)</f>
        <v/>
      </c>
      <c r="H201" s="20" t="n">
        <f aca="false">IF($E201&lt;&gt;1,"",IF($F201="",0,IF($G201&lt;='Cohort Report'!$B$7,1,0)))</f>
        <v>0</v>
      </c>
      <c r="I201" s="20" t="n">
        <f aca="false">IF($E201&lt;&gt;1,"",IF($F201="",0,IF($G201&lt;='Cohort Report'!$B$8,1,0)))</f>
        <v>0</v>
      </c>
      <c r="J201" s="21" t="n">
        <f aca="false">IF($E201&lt;&gt;1,"",DATE(YEAR($D201),MONTH($D201),1))</f>
        <v>45536</v>
      </c>
      <c r="K201" s="20" t="str">
        <f aca="false">IF($E201&lt;&gt;1,"",IF($G201="","",IF(AND($D201&gt;='Cohort Report'!$B$5,$D201&lt;='Cohort Report'!$B$6),$G201,"")))</f>
        <v/>
      </c>
    </row>
    <row r="202" customFormat="false" ht="15" hidden="false" customHeight="false" outlineLevel="0" collapsed="false">
      <c r="A202" s="9" t="s">
        <v>107</v>
      </c>
      <c r="B202" s="22" t="n">
        <v>45409</v>
      </c>
      <c r="C202" s="23" t="n">
        <v>75</v>
      </c>
      <c r="D202" s="19" t="n">
        <f aca="false">IF($A202="","",_xlfn.MINIFS($B:$B,$A:$A,$A202))</f>
        <v>45374</v>
      </c>
      <c r="E202" s="20" t="n">
        <f aca="false">IF($A202="","",IF(AND($B202=$D202,COUNTIFS($A$2:$A202,$A202,$B$2:$B202,$B202)=1),1,0))</f>
        <v>0</v>
      </c>
      <c r="F202" s="19" t="str">
        <f aca="false">IF($E202&lt;&gt;1,"",IF(COUNTIFS($A:$A,$A202,$B:$B,"&gt;"&amp;$D202)=0,"",_xlfn.MINIFS($B:$B,$A:$A,$A202,$B:$B,"&gt;"&amp;$D202)))</f>
        <v/>
      </c>
      <c r="G202" s="20" t="str">
        <f aca="false">IF($F202="","",$F202-$D202)</f>
        <v/>
      </c>
      <c r="H202" s="20" t="str">
        <f aca="false">IF($E202&lt;&gt;1,"",IF($F202="",0,IF($G202&lt;='Cohort Report'!$B$7,1,0)))</f>
        <v/>
      </c>
      <c r="I202" s="20" t="str">
        <f aca="false">IF($E202&lt;&gt;1,"",IF($F202="",0,IF($G202&lt;='Cohort Report'!$B$8,1,0)))</f>
        <v/>
      </c>
      <c r="J202" s="21" t="str">
        <f aca="false">IF($E202&lt;&gt;1,"",DATE(YEAR($D202),MONTH($D202),1))</f>
        <v/>
      </c>
      <c r="K202" s="20" t="str">
        <f aca="false">IF($E202&lt;&gt;1,"",IF($G202="","",IF(AND($D202&gt;='Cohort Report'!$B$5,$D202&lt;='Cohort Report'!$B$6),$G202,"")))</f>
        <v/>
      </c>
    </row>
    <row r="203" customFormat="false" ht="15" hidden="false" customHeight="false" outlineLevel="0" collapsed="false">
      <c r="A203" s="9" t="s">
        <v>148</v>
      </c>
      <c r="B203" s="22" t="n">
        <v>45535</v>
      </c>
      <c r="C203" s="23" t="n">
        <v>50</v>
      </c>
      <c r="D203" s="19" t="n">
        <f aca="false">IF($A203="","",_xlfn.MINIFS($B:$B,$A:$A,$A203))</f>
        <v>45535</v>
      </c>
      <c r="E203" s="20" t="n">
        <f aca="false">IF($A203="","",IF(AND($B203=$D203,COUNTIFS($A$2:$A203,$A203,$B$2:$B203,$B203)=1),1,0))</f>
        <v>1</v>
      </c>
      <c r="F203" s="19" t="str">
        <f aca="false">IF($E203&lt;&gt;1,"",IF(COUNTIFS($A:$A,$A203,$B:$B,"&gt;"&amp;$D203)=0,"",_xlfn.MINIFS($B:$B,$A:$A,$A203,$B:$B,"&gt;"&amp;$D203)))</f>
        <v/>
      </c>
      <c r="G203" s="20" t="str">
        <f aca="false">IF($F203="","",$F203-$D203)</f>
        <v/>
      </c>
      <c r="H203" s="20" t="n">
        <f aca="false">IF($E203&lt;&gt;1,"",IF($F203="",0,IF($G203&lt;='Cohort Report'!$B$7,1,0)))</f>
        <v>0</v>
      </c>
      <c r="I203" s="20" t="n">
        <f aca="false">IF($E203&lt;&gt;1,"",IF($F203="",0,IF($G203&lt;='Cohort Report'!$B$8,1,0)))</f>
        <v>0</v>
      </c>
      <c r="J203" s="21" t="n">
        <f aca="false">IF($E203&lt;&gt;1,"",DATE(YEAR($D203),MONTH($D203),1))</f>
        <v>45505</v>
      </c>
      <c r="K203" s="20" t="str">
        <f aca="false">IF($E203&lt;&gt;1,"",IF($G203="","",IF(AND($D203&gt;='Cohort Report'!$B$5,$D203&lt;='Cohort Report'!$B$6),$G203,"")))</f>
        <v/>
      </c>
    </row>
    <row r="204" customFormat="false" ht="15" hidden="false" customHeight="false" outlineLevel="0" collapsed="false">
      <c r="A204" s="9" t="s">
        <v>142</v>
      </c>
      <c r="B204" s="22" t="n">
        <v>45707</v>
      </c>
      <c r="C204" s="23" t="n">
        <v>25</v>
      </c>
      <c r="D204" s="19" t="n">
        <f aca="false">IF($A204="","",_xlfn.MINIFS($B:$B,$A:$A,$A204))</f>
        <v>45575</v>
      </c>
      <c r="E204" s="20" t="n">
        <f aca="false">IF($A204="","",IF(AND($B204=$D204,COUNTIFS($A$2:$A204,$A204,$B$2:$B204,$B204)=1),1,0))</f>
        <v>0</v>
      </c>
      <c r="F204" s="19" t="str">
        <f aca="false">IF($E204&lt;&gt;1,"",IF(COUNTIFS($A:$A,$A204,$B:$B,"&gt;"&amp;$D204)=0,"",_xlfn.MINIFS($B:$B,$A:$A,$A204,$B:$B,"&gt;"&amp;$D204)))</f>
        <v/>
      </c>
      <c r="G204" s="20" t="str">
        <f aca="false">IF($F204="","",$F204-$D204)</f>
        <v/>
      </c>
      <c r="H204" s="20" t="str">
        <f aca="false">IF($E204&lt;&gt;1,"",IF($F204="",0,IF($G204&lt;='Cohort Report'!$B$7,1,0)))</f>
        <v/>
      </c>
      <c r="I204" s="20" t="str">
        <f aca="false">IF($E204&lt;&gt;1,"",IF($F204="",0,IF($G204&lt;='Cohort Report'!$B$8,1,0)))</f>
        <v/>
      </c>
      <c r="J204" s="21" t="str">
        <f aca="false">IF($E204&lt;&gt;1,"",DATE(YEAR($D204),MONTH($D204),1))</f>
        <v/>
      </c>
      <c r="K204" s="20" t="str">
        <f aca="false">IF($E204&lt;&gt;1,"",IF($G204="","",IF(AND($D204&gt;='Cohort Report'!$B$5,$D204&lt;='Cohort Report'!$B$6),$G204,"")))</f>
        <v/>
      </c>
    </row>
    <row r="205" customFormat="false" ht="15" hidden="false" customHeight="false" outlineLevel="0" collapsed="false">
      <c r="A205" s="9" t="s">
        <v>108</v>
      </c>
      <c r="B205" s="22" t="n">
        <v>45572</v>
      </c>
      <c r="C205" s="23" t="n">
        <v>100</v>
      </c>
      <c r="D205" s="19" t="n">
        <f aca="false">IF($A205="","",_xlfn.MINIFS($B:$B,$A:$A,$A205))</f>
        <v>45572</v>
      </c>
      <c r="E205" s="20" t="n">
        <f aca="false">IF($A205="","",IF(AND($B205=$D205,COUNTIFS($A$2:$A205,$A205,$B$2:$B205,$B205)=1),1,0))</f>
        <v>1</v>
      </c>
      <c r="F205" s="19" t="n">
        <f aca="false">IF($E205&lt;&gt;1,"",IF(COUNTIFS($A:$A,$A205,$B:$B,"&gt;"&amp;$D205)=0,"",_xlfn.MINIFS($B:$B,$A:$A,$A205,$B:$B,"&gt;"&amp;$D205)))</f>
        <v>45821</v>
      </c>
      <c r="G205" s="20" t="n">
        <f aca="false">IF($F205="","",$F205-$D205)</f>
        <v>249</v>
      </c>
      <c r="H205" s="20" t="n">
        <f aca="false">IF($E205&lt;&gt;1,"",IF($F205="",0,IF($G205&lt;='Cohort Report'!$B$7,1,0)))</f>
        <v>0</v>
      </c>
      <c r="I205" s="20" t="n">
        <f aca="false">IF($E205&lt;&gt;1,"",IF($F205="",0,IF($G205&lt;='Cohort Report'!$B$8,1,0)))</f>
        <v>1</v>
      </c>
      <c r="J205" s="21" t="n">
        <f aca="false">IF($E205&lt;&gt;1,"",DATE(YEAR($D205),MONTH($D205),1))</f>
        <v>45566</v>
      </c>
      <c r="K205" s="20" t="n">
        <f aca="false">IF($E205&lt;&gt;1,"",IF($G205="","",IF(AND($D205&gt;='Cohort Report'!$B$5,$D205&lt;='Cohort Report'!$B$6),$G205,"")))</f>
        <v>249</v>
      </c>
    </row>
    <row r="206" customFormat="false" ht="15" hidden="false" customHeight="false" outlineLevel="0" collapsed="false">
      <c r="A206" s="9" t="s">
        <v>62</v>
      </c>
      <c r="B206" s="22" t="n">
        <v>45654</v>
      </c>
      <c r="C206" s="23" t="n">
        <v>100</v>
      </c>
      <c r="D206" s="19" t="n">
        <f aca="false">IF($A206="","",_xlfn.MINIFS($B:$B,$A:$A,$A206))</f>
        <v>45082</v>
      </c>
      <c r="E206" s="20" t="n">
        <f aca="false">IF($A206="","",IF(AND($B206=$D206,COUNTIFS($A$2:$A206,$A206,$B$2:$B206,$B206)=1),1,0))</f>
        <v>0</v>
      </c>
      <c r="F206" s="19" t="str">
        <f aca="false">IF($E206&lt;&gt;1,"",IF(COUNTIFS($A:$A,$A206,$B:$B,"&gt;"&amp;$D206)=0,"",_xlfn.MINIFS($B:$B,$A:$A,$A206,$B:$B,"&gt;"&amp;$D206)))</f>
        <v/>
      </c>
      <c r="G206" s="20" t="str">
        <f aca="false">IF($F206="","",$F206-$D206)</f>
        <v/>
      </c>
      <c r="H206" s="20" t="str">
        <f aca="false">IF($E206&lt;&gt;1,"",IF($F206="",0,IF($G206&lt;='Cohort Report'!$B$7,1,0)))</f>
        <v/>
      </c>
      <c r="I206" s="20" t="str">
        <f aca="false">IF($E206&lt;&gt;1,"",IF($F206="",0,IF($G206&lt;='Cohort Report'!$B$8,1,0)))</f>
        <v/>
      </c>
      <c r="J206" s="21" t="str">
        <f aca="false">IF($E206&lt;&gt;1,"",DATE(YEAR($D206),MONTH($D206),1))</f>
        <v/>
      </c>
      <c r="K206" s="20" t="str">
        <f aca="false">IF($E206&lt;&gt;1,"",IF($G206="","",IF(AND($D206&gt;='Cohort Report'!$B$5,$D206&lt;='Cohort Report'!$B$6),$G206,"")))</f>
        <v/>
      </c>
    </row>
    <row r="207" customFormat="false" ht="15" hidden="false" customHeight="false" outlineLevel="0" collapsed="false">
      <c r="A207" s="9" t="s">
        <v>134</v>
      </c>
      <c r="B207" s="22" t="n">
        <v>45862</v>
      </c>
      <c r="C207" s="23" t="n">
        <v>50</v>
      </c>
      <c r="D207" s="19" t="n">
        <f aca="false">IF($A207="","",_xlfn.MINIFS($B:$B,$A:$A,$A207))</f>
        <v>45257</v>
      </c>
      <c r="E207" s="20" t="n">
        <f aca="false">IF($A207="","",IF(AND($B207=$D207,COUNTIFS($A$2:$A207,$A207,$B$2:$B207,$B207)=1),1,0))</f>
        <v>0</v>
      </c>
      <c r="F207" s="19" t="str">
        <f aca="false">IF($E207&lt;&gt;1,"",IF(COUNTIFS($A:$A,$A207,$B:$B,"&gt;"&amp;$D207)=0,"",_xlfn.MINIFS($B:$B,$A:$A,$A207,$B:$B,"&gt;"&amp;$D207)))</f>
        <v/>
      </c>
      <c r="G207" s="20" t="str">
        <f aca="false">IF($F207="","",$F207-$D207)</f>
        <v/>
      </c>
      <c r="H207" s="20" t="str">
        <f aca="false">IF($E207&lt;&gt;1,"",IF($F207="",0,IF($G207&lt;='Cohort Report'!$B$7,1,0)))</f>
        <v/>
      </c>
      <c r="I207" s="20" t="str">
        <f aca="false">IF($E207&lt;&gt;1,"",IF($F207="",0,IF($G207&lt;='Cohort Report'!$B$8,1,0)))</f>
        <v/>
      </c>
      <c r="J207" s="21" t="str">
        <f aca="false">IF($E207&lt;&gt;1,"",DATE(YEAR($D207),MONTH($D207),1))</f>
        <v/>
      </c>
      <c r="K207" s="20" t="str">
        <f aca="false">IF($E207&lt;&gt;1,"",IF($G207="","",IF(AND($D207&gt;='Cohort Report'!$B$5,$D207&lt;='Cohort Report'!$B$6),$G207,"")))</f>
        <v/>
      </c>
    </row>
    <row r="208" customFormat="false" ht="15" hidden="false" customHeight="false" outlineLevel="0" collapsed="false">
      <c r="A208" s="9" t="s">
        <v>105</v>
      </c>
      <c r="B208" s="22" t="n">
        <v>45624</v>
      </c>
      <c r="C208" s="23" t="n">
        <v>100</v>
      </c>
      <c r="D208" s="19" t="n">
        <f aca="false">IF($A208="","",_xlfn.MINIFS($B:$B,$A:$A,$A208))</f>
        <v>45109</v>
      </c>
      <c r="E208" s="20" t="n">
        <f aca="false">IF($A208="","",IF(AND($B208=$D208,COUNTIFS($A$2:$A208,$A208,$B$2:$B208,$B208)=1),1,0))</f>
        <v>0</v>
      </c>
      <c r="F208" s="19" t="str">
        <f aca="false">IF($E208&lt;&gt;1,"",IF(COUNTIFS($A:$A,$A208,$B:$B,"&gt;"&amp;$D208)=0,"",_xlfn.MINIFS($B:$B,$A:$A,$A208,$B:$B,"&gt;"&amp;$D208)))</f>
        <v/>
      </c>
      <c r="G208" s="20" t="str">
        <f aca="false">IF($F208="","",$F208-$D208)</f>
        <v/>
      </c>
      <c r="H208" s="20" t="str">
        <f aca="false">IF($E208&lt;&gt;1,"",IF($F208="",0,IF($G208&lt;='Cohort Report'!$B$7,1,0)))</f>
        <v/>
      </c>
      <c r="I208" s="20" t="str">
        <f aca="false">IF($E208&lt;&gt;1,"",IF($F208="",0,IF($G208&lt;='Cohort Report'!$B$8,1,0)))</f>
        <v/>
      </c>
      <c r="J208" s="21" t="str">
        <f aca="false">IF($E208&lt;&gt;1,"",DATE(YEAR($D208),MONTH($D208),1))</f>
        <v/>
      </c>
      <c r="K208" s="20" t="str">
        <f aca="false">IF($E208&lt;&gt;1,"",IF($G208="","",IF(AND($D208&gt;='Cohort Report'!$B$5,$D208&lt;='Cohort Report'!$B$6),$G208,"")))</f>
        <v/>
      </c>
    </row>
    <row r="209" customFormat="false" ht="15" hidden="false" customHeight="false" outlineLevel="0" collapsed="false">
      <c r="A209" s="9" t="s">
        <v>86</v>
      </c>
      <c r="B209" s="22" t="n">
        <v>45563</v>
      </c>
      <c r="C209" s="23" t="n">
        <v>250</v>
      </c>
      <c r="D209" s="19" t="n">
        <f aca="false">IF($A209="","",_xlfn.MINIFS($B:$B,$A:$A,$A209))</f>
        <v>45266</v>
      </c>
      <c r="E209" s="20" t="n">
        <f aca="false">IF($A209="","",IF(AND($B209=$D209,COUNTIFS($A$2:$A209,$A209,$B$2:$B209,$B209)=1),1,0))</f>
        <v>0</v>
      </c>
      <c r="F209" s="19" t="str">
        <f aca="false">IF($E209&lt;&gt;1,"",IF(COUNTIFS($A:$A,$A209,$B:$B,"&gt;"&amp;$D209)=0,"",_xlfn.MINIFS($B:$B,$A:$A,$A209,$B:$B,"&gt;"&amp;$D209)))</f>
        <v/>
      </c>
      <c r="G209" s="20" t="str">
        <f aca="false">IF($F209="","",$F209-$D209)</f>
        <v/>
      </c>
      <c r="H209" s="20" t="str">
        <f aca="false">IF($E209&lt;&gt;1,"",IF($F209="",0,IF($G209&lt;='Cohort Report'!$B$7,1,0)))</f>
        <v/>
      </c>
      <c r="I209" s="20" t="str">
        <f aca="false">IF($E209&lt;&gt;1,"",IF($F209="",0,IF($G209&lt;='Cohort Report'!$B$8,1,0)))</f>
        <v/>
      </c>
      <c r="J209" s="21" t="str">
        <f aca="false">IF($E209&lt;&gt;1,"",DATE(YEAR($D209),MONTH($D209),1))</f>
        <v/>
      </c>
      <c r="K209" s="20" t="str">
        <f aca="false">IF($E209&lt;&gt;1,"",IF($G209="","",IF(AND($D209&gt;='Cohort Report'!$B$5,$D209&lt;='Cohort Report'!$B$6),$G209,"")))</f>
        <v/>
      </c>
    </row>
    <row r="210" customFormat="false" ht="15" hidden="false" customHeight="false" outlineLevel="0" collapsed="false">
      <c r="A210" s="9" t="s">
        <v>123</v>
      </c>
      <c r="B210" s="22" t="n">
        <v>45649</v>
      </c>
      <c r="C210" s="23" t="n">
        <v>500</v>
      </c>
      <c r="D210" s="19" t="n">
        <f aca="false">IF($A210="","",_xlfn.MINIFS($B:$B,$A:$A,$A210))</f>
        <v>45416</v>
      </c>
      <c r="E210" s="20" t="n">
        <f aca="false">IF($A210="","",IF(AND($B210=$D210,COUNTIFS($A$2:$A210,$A210,$B$2:$B210,$B210)=1),1,0))</f>
        <v>0</v>
      </c>
      <c r="F210" s="19" t="str">
        <f aca="false">IF($E210&lt;&gt;1,"",IF(COUNTIFS($A:$A,$A210,$B:$B,"&gt;"&amp;$D210)=0,"",_xlfn.MINIFS($B:$B,$A:$A,$A210,$B:$B,"&gt;"&amp;$D210)))</f>
        <v/>
      </c>
      <c r="G210" s="20" t="str">
        <f aca="false">IF($F210="","",$F210-$D210)</f>
        <v/>
      </c>
      <c r="H210" s="20" t="str">
        <f aca="false">IF($E210&lt;&gt;1,"",IF($F210="",0,IF($G210&lt;='Cohort Report'!$B$7,1,0)))</f>
        <v/>
      </c>
      <c r="I210" s="20" t="str">
        <f aca="false">IF($E210&lt;&gt;1,"",IF($F210="",0,IF($G210&lt;='Cohort Report'!$B$8,1,0)))</f>
        <v/>
      </c>
      <c r="J210" s="21" t="str">
        <f aca="false">IF($E210&lt;&gt;1,"",DATE(YEAR($D210),MONTH($D210),1))</f>
        <v/>
      </c>
      <c r="K210" s="20" t="str">
        <f aca="false">IF($E210&lt;&gt;1,"",IF($G210="","",IF(AND($D210&gt;='Cohort Report'!$B$5,$D210&lt;='Cohort Report'!$B$6),$G210,"")))</f>
        <v/>
      </c>
    </row>
    <row r="211" customFormat="false" ht="15" hidden="false" customHeight="false" outlineLevel="0" collapsed="false">
      <c r="A211" s="9" t="s">
        <v>64</v>
      </c>
      <c r="B211" s="22" t="n">
        <v>45607</v>
      </c>
      <c r="C211" s="23" t="n">
        <v>50</v>
      </c>
      <c r="D211" s="19" t="n">
        <f aca="false">IF($A211="","",_xlfn.MINIFS($B:$B,$A:$A,$A211))</f>
        <v>45134</v>
      </c>
      <c r="E211" s="20" t="n">
        <f aca="false">IF($A211="","",IF(AND($B211=$D211,COUNTIFS($A$2:$A211,$A211,$B$2:$B211,$B211)=1),1,0))</f>
        <v>0</v>
      </c>
      <c r="F211" s="19" t="str">
        <f aca="false">IF($E211&lt;&gt;1,"",IF(COUNTIFS($A:$A,$A211,$B:$B,"&gt;"&amp;$D211)=0,"",_xlfn.MINIFS($B:$B,$A:$A,$A211,$B:$B,"&gt;"&amp;$D211)))</f>
        <v/>
      </c>
      <c r="G211" s="20" t="str">
        <f aca="false">IF($F211="","",$F211-$D211)</f>
        <v/>
      </c>
      <c r="H211" s="20" t="str">
        <f aca="false">IF($E211&lt;&gt;1,"",IF($F211="",0,IF($G211&lt;='Cohort Report'!$B$7,1,0)))</f>
        <v/>
      </c>
      <c r="I211" s="20" t="str">
        <f aca="false">IF($E211&lt;&gt;1,"",IF($F211="",0,IF($G211&lt;='Cohort Report'!$B$8,1,0)))</f>
        <v/>
      </c>
      <c r="J211" s="21" t="str">
        <f aca="false">IF($E211&lt;&gt;1,"",DATE(YEAR($D211),MONTH($D211),1))</f>
        <v/>
      </c>
      <c r="K211" s="20" t="str">
        <f aca="false">IF($E211&lt;&gt;1,"",IF($G211="","",IF(AND($D211&gt;='Cohort Report'!$B$5,$D211&lt;='Cohort Report'!$B$6),$G211,"")))</f>
        <v/>
      </c>
    </row>
    <row r="212" customFormat="false" ht="15" hidden="false" customHeight="false" outlineLevel="0" collapsed="false">
      <c r="A212" s="9" t="s">
        <v>149</v>
      </c>
      <c r="B212" s="22" t="n">
        <v>45637</v>
      </c>
      <c r="C212" s="23" t="n">
        <v>150</v>
      </c>
      <c r="D212" s="19" t="n">
        <f aca="false">IF($A212="","",_xlfn.MINIFS($B:$B,$A:$A,$A212))</f>
        <v>45637</v>
      </c>
      <c r="E212" s="20" t="n">
        <f aca="false">IF($A212="","",IF(AND($B212=$D212,COUNTIFS($A$2:$A212,$A212,$B$2:$B212,$B212)=1),1,0))</f>
        <v>1</v>
      </c>
      <c r="F212" s="19" t="str">
        <f aca="false">IF($E212&lt;&gt;1,"",IF(COUNTIFS($A:$A,$A212,$B:$B,"&gt;"&amp;$D212)=0,"",_xlfn.MINIFS($B:$B,$A:$A,$A212,$B:$B,"&gt;"&amp;$D212)))</f>
        <v/>
      </c>
      <c r="G212" s="20" t="str">
        <f aca="false">IF($F212="","",$F212-$D212)</f>
        <v/>
      </c>
      <c r="H212" s="20" t="n">
        <f aca="false">IF($E212&lt;&gt;1,"",IF($F212="",0,IF($G212&lt;='Cohort Report'!$B$7,1,0)))</f>
        <v>0</v>
      </c>
      <c r="I212" s="20" t="n">
        <f aca="false">IF($E212&lt;&gt;1,"",IF($F212="",0,IF($G212&lt;='Cohort Report'!$B$8,1,0)))</f>
        <v>0</v>
      </c>
      <c r="J212" s="21" t="n">
        <f aca="false">IF($E212&lt;&gt;1,"",DATE(YEAR($D212),MONTH($D212),1))</f>
        <v>45627</v>
      </c>
      <c r="K212" s="20" t="str">
        <f aca="false">IF($E212&lt;&gt;1,"",IF($G212="","",IF(AND($D212&gt;='Cohort Report'!$B$5,$D212&lt;='Cohort Report'!$B$6),$G212,"")))</f>
        <v/>
      </c>
    </row>
    <row r="213" customFormat="false" ht="15" hidden="false" customHeight="false" outlineLevel="0" collapsed="false">
      <c r="A213" s="9" t="s">
        <v>150</v>
      </c>
      <c r="B213" s="22" t="n">
        <v>45427</v>
      </c>
      <c r="C213" s="23" t="n">
        <v>50</v>
      </c>
      <c r="D213" s="19" t="n">
        <f aca="false">IF($A213="","",_xlfn.MINIFS($B:$B,$A:$A,$A213))</f>
        <v>45427</v>
      </c>
      <c r="E213" s="20" t="n">
        <f aca="false">IF($A213="","",IF(AND($B213=$D213,COUNTIFS($A$2:$A213,$A213,$B$2:$B213,$B213)=1),1,0))</f>
        <v>1</v>
      </c>
      <c r="F213" s="19" t="str">
        <f aca="false">IF($E213&lt;&gt;1,"",IF(COUNTIFS($A:$A,$A213,$B:$B,"&gt;"&amp;$D213)=0,"",_xlfn.MINIFS($B:$B,$A:$A,$A213,$B:$B,"&gt;"&amp;$D213)))</f>
        <v/>
      </c>
      <c r="G213" s="20" t="str">
        <f aca="false">IF($F213="","",$F213-$D213)</f>
        <v/>
      </c>
      <c r="H213" s="20" t="n">
        <f aca="false">IF($E213&lt;&gt;1,"",IF($F213="",0,IF($G213&lt;='Cohort Report'!$B$7,1,0)))</f>
        <v>0</v>
      </c>
      <c r="I213" s="20" t="n">
        <f aca="false">IF($E213&lt;&gt;1,"",IF($F213="",0,IF($G213&lt;='Cohort Report'!$B$8,1,0)))</f>
        <v>0</v>
      </c>
      <c r="J213" s="21" t="n">
        <f aca="false">IF($E213&lt;&gt;1,"",DATE(YEAR($D213),MONTH($D213),1))</f>
        <v>45413</v>
      </c>
      <c r="K213" s="20" t="str">
        <f aca="false">IF($E213&lt;&gt;1,"",IF($G213="","",IF(AND($D213&gt;='Cohort Report'!$B$5,$D213&lt;='Cohort Report'!$B$6),$G213,"")))</f>
        <v/>
      </c>
    </row>
    <row r="214" customFormat="false" ht="15" hidden="false" customHeight="false" outlineLevel="0" collapsed="false">
      <c r="A214" s="9" t="s">
        <v>71</v>
      </c>
      <c r="B214" s="22" t="n">
        <v>45202</v>
      </c>
      <c r="C214" s="23" t="n">
        <v>100</v>
      </c>
      <c r="D214" s="19" t="n">
        <f aca="false">IF($A214="","",_xlfn.MINIFS($B:$B,$A:$A,$A214))</f>
        <v>45034</v>
      </c>
      <c r="E214" s="20" t="n">
        <f aca="false">IF($A214="","",IF(AND($B214=$D214,COUNTIFS($A$2:$A214,$A214,$B$2:$B214,$B214)=1),1,0))</f>
        <v>0</v>
      </c>
      <c r="F214" s="19" t="str">
        <f aca="false">IF($E214&lt;&gt;1,"",IF(COUNTIFS($A:$A,$A214,$B:$B,"&gt;"&amp;$D214)=0,"",_xlfn.MINIFS($B:$B,$A:$A,$A214,$B:$B,"&gt;"&amp;$D214)))</f>
        <v/>
      </c>
      <c r="G214" s="20" t="str">
        <f aca="false">IF($F214="","",$F214-$D214)</f>
        <v/>
      </c>
      <c r="H214" s="20" t="str">
        <f aca="false">IF($E214&lt;&gt;1,"",IF($F214="",0,IF($G214&lt;='Cohort Report'!$B$7,1,0)))</f>
        <v/>
      </c>
      <c r="I214" s="20" t="str">
        <f aca="false">IF($E214&lt;&gt;1,"",IF($F214="",0,IF($G214&lt;='Cohort Report'!$B$8,1,0)))</f>
        <v/>
      </c>
      <c r="J214" s="21" t="str">
        <f aca="false">IF($E214&lt;&gt;1,"",DATE(YEAR($D214),MONTH($D214),1))</f>
        <v/>
      </c>
      <c r="K214" s="20" t="str">
        <f aca="false">IF($E214&lt;&gt;1,"",IF($G214="","",IF(AND($D214&gt;='Cohort Report'!$B$5,$D214&lt;='Cohort Report'!$B$6),$G214,"")))</f>
        <v/>
      </c>
    </row>
    <row r="215" customFormat="false" ht="15" hidden="false" customHeight="false" outlineLevel="0" collapsed="false">
      <c r="A215" s="9" t="s">
        <v>151</v>
      </c>
      <c r="B215" s="22" t="n">
        <v>45633</v>
      </c>
      <c r="C215" s="23" t="n">
        <v>35</v>
      </c>
      <c r="D215" s="19" t="n">
        <f aca="false">IF($A215="","",_xlfn.MINIFS($B:$B,$A:$A,$A215))</f>
        <v>45352</v>
      </c>
      <c r="E215" s="20" t="n">
        <f aca="false">IF($A215="","",IF(AND($B215=$D215,COUNTIFS($A$2:$A215,$A215,$B$2:$B215,$B215)=1),1,0))</f>
        <v>0</v>
      </c>
      <c r="F215" s="19" t="str">
        <f aca="false">IF($E215&lt;&gt;1,"",IF(COUNTIFS($A:$A,$A215,$B:$B,"&gt;"&amp;$D215)=0,"",_xlfn.MINIFS($B:$B,$A:$A,$A215,$B:$B,"&gt;"&amp;$D215)))</f>
        <v/>
      </c>
      <c r="G215" s="20" t="str">
        <f aca="false">IF($F215="","",$F215-$D215)</f>
        <v/>
      </c>
      <c r="H215" s="20" t="str">
        <f aca="false">IF($E215&lt;&gt;1,"",IF($F215="",0,IF($G215&lt;='Cohort Report'!$B$7,1,0)))</f>
        <v/>
      </c>
      <c r="I215" s="20" t="str">
        <f aca="false">IF($E215&lt;&gt;1,"",IF($F215="",0,IF($G215&lt;='Cohort Report'!$B$8,1,0)))</f>
        <v/>
      </c>
      <c r="J215" s="21" t="str">
        <f aca="false">IF($E215&lt;&gt;1,"",DATE(YEAR($D215),MONTH($D215),1))</f>
        <v/>
      </c>
      <c r="K215" s="20" t="str">
        <f aca="false">IF($E215&lt;&gt;1,"",IF($G215="","",IF(AND($D215&gt;='Cohort Report'!$B$5,$D215&lt;='Cohort Report'!$B$6),$G215,"")))</f>
        <v/>
      </c>
    </row>
    <row r="216" customFormat="false" ht="15" hidden="false" customHeight="false" outlineLevel="0" collapsed="false">
      <c r="A216" s="9" t="s">
        <v>152</v>
      </c>
      <c r="B216" s="22" t="n">
        <v>45440</v>
      </c>
      <c r="C216" s="23" t="n">
        <v>75</v>
      </c>
      <c r="D216" s="19" t="n">
        <f aca="false">IF($A216="","",_xlfn.MINIFS($B:$B,$A:$A,$A216))</f>
        <v>45440</v>
      </c>
      <c r="E216" s="20" t="n">
        <f aca="false">IF($A216="","",IF(AND($B216=$D216,COUNTIFS($A$2:$A216,$A216,$B$2:$B216,$B216)=1),1,0))</f>
        <v>1</v>
      </c>
      <c r="F216" s="19" t="str">
        <f aca="false">IF($E216&lt;&gt;1,"",IF(COUNTIFS($A:$A,$A216,$B:$B,"&gt;"&amp;$D216)=0,"",_xlfn.MINIFS($B:$B,$A:$A,$A216,$B:$B,"&gt;"&amp;$D216)))</f>
        <v/>
      </c>
      <c r="G216" s="20" t="str">
        <f aca="false">IF($F216="","",$F216-$D216)</f>
        <v/>
      </c>
      <c r="H216" s="20" t="n">
        <f aca="false">IF($E216&lt;&gt;1,"",IF($F216="",0,IF($G216&lt;='Cohort Report'!$B$7,1,0)))</f>
        <v>0</v>
      </c>
      <c r="I216" s="20" t="n">
        <f aca="false">IF($E216&lt;&gt;1,"",IF($F216="",0,IF($G216&lt;='Cohort Report'!$B$8,1,0)))</f>
        <v>0</v>
      </c>
      <c r="J216" s="21" t="n">
        <f aca="false">IF($E216&lt;&gt;1,"",DATE(YEAR($D216),MONTH($D216),1))</f>
        <v>45413</v>
      </c>
      <c r="K216" s="20" t="str">
        <f aca="false">IF($E216&lt;&gt;1,"",IF($G216="","",IF(AND($D216&gt;='Cohort Report'!$B$5,$D216&lt;='Cohort Report'!$B$6),$G216,"")))</f>
        <v/>
      </c>
    </row>
    <row r="217" customFormat="false" ht="15" hidden="false" customHeight="false" outlineLevel="0" collapsed="false">
      <c r="A217" s="9" t="s">
        <v>65</v>
      </c>
      <c r="B217" s="22" t="n">
        <v>45874</v>
      </c>
      <c r="C217" s="23" t="n">
        <v>75</v>
      </c>
      <c r="D217" s="19" t="n">
        <f aca="false">IF($A217="","",_xlfn.MINIFS($B:$B,$A:$A,$A217))</f>
        <v>45272</v>
      </c>
      <c r="E217" s="20" t="n">
        <f aca="false">IF($A217="","",IF(AND($B217=$D217,COUNTIFS($A$2:$A217,$A217,$B$2:$B217,$B217)=1),1,0))</f>
        <v>0</v>
      </c>
      <c r="F217" s="19" t="str">
        <f aca="false">IF($E217&lt;&gt;1,"",IF(COUNTIFS($A:$A,$A217,$B:$B,"&gt;"&amp;$D217)=0,"",_xlfn.MINIFS($B:$B,$A:$A,$A217,$B:$B,"&gt;"&amp;$D217)))</f>
        <v/>
      </c>
      <c r="G217" s="20" t="str">
        <f aca="false">IF($F217="","",$F217-$D217)</f>
        <v/>
      </c>
      <c r="H217" s="20" t="str">
        <f aca="false">IF($E217&lt;&gt;1,"",IF($F217="",0,IF($G217&lt;='Cohort Report'!$B$7,1,0)))</f>
        <v/>
      </c>
      <c r="I217" s="20" t="str">
        <f aca="false">IF($E217&lt;&gt;1,"",IF($F217="",0,IF($G217&lt;='Cohort Report'!$B$8,1,0)))</f>
        <v/>
      </c>
      <c r="J217" s="21" t="str">
        <f aca="false">IF($E217&lt;&gt;1,"",DATE(YEAR($D217),MONTH($D217),1))</f>
        <v/>
      </c>
      <c r="K217" s="20" t="str">
        <f aca="false">IF($E217&lt;&gt;1,"",IF($G217="","",IF(AND($D217&gt;='Cohort Report'!$B$5,$D217&lt;='Cohort Report'!$B$6),$G217,"")))</f>
        <v/>
      </c>
    </row>
    <row r="218" customFormat="false" ht="15" hidden="false" customHeight="false" outlineLevel="0" collapsed="false">
      <c r="A218" s="9" t="s">
        <v>97</v>
      </c>
      <c r="B218" s="22" t="n">
        <v>45264</v>
      </c>
      <c r="C218" s="23" t="n">
        <v>250</v>
      </c>
      <c r="D218" s="19" t="n">
        <f aca="false">IF($A218="","",_xlfn.MINIFS($B:$B,$A:$A,$A218))</f>
        <v>45264</v>
      </c>
      <c r="E218" s="20" t="n">
        <f aca="false">IF($A218="","",IF(AND($B218=$D218,COUNTIFS($A$2:$A218,$A218,$B$2:$B218,$B218)=1),1,0))</f>
        <v>1</v>
      </c>
      <c r="F218" s="19" t="n">
        <f aca="false">IF($E218&lt;&gt;1,"",IF(COUNTIFS($A:$A,$A218,$B:$B,"&gt;"&amp;$D218)=0,"",_xlfn.MINIFS($B:$B,$A:$A,$A218,$B:$B,"&gt;"&amp;$D218)))</f>
        <v>45319</v>
      </c>
      <c r="G218" s="20" t="n">
        <f aca="false">IF($F218="","",$F218-$D218)</f>
        <v>55</v>
      </c>
      <c r="H218" s="20" t="n">
        <f aca="false">IF($E218&lt;&gt;1,"",IF($F218="",0,IF($G218&lt;='Cohort Report'!$B$7,1,0)))</f>
        <v>1</v>
      </c>
      <c r="I218" s="20" t="n">
        <f aca="false">IF($E218&lt;&gt;1,"",IF($F218="",0,IF($G218&lt;='Cohort Report'!$B$8,1,0)))</f>
        <v>1</v>
      </c>
      <c r="J218" s="21" t="n">
        <f aca="false">IF($E218&lt;&gt;1,"",DATE(YEAR($D218),MONTH($D218),1))</f>
        <v>45261</v>
      </c>
      <c r="K218" s="20" t="str">
        <f aca="false">IF($E218&lt;&gt;1,"",IF($G218="","",IF(AND($D218&gt;='Cohort Report'!$B$5,$D218&lt;='Cohort Report'!$B$6),$G218,"")))</f>
        <v/>
      </c>
    </row>
    <row r="219" customFormat="false" ht="15" hidden="false" customHeight="false" outlineLevel="0" collapsed="false">
      <c r="A219" s="9" t="s">
        <v>98</v>
      </c>
      <c r="B219" s="22" t="n">
        <v>45549</v>
      </c>
      <c r="C219" s="23" t="n">
        <v>50</v>
      </c>
      <c r="D219" s="19" t="n">
        <f aca="false">IF($A219="","",_xlfn.MINIFS($B:$B,$A:$A,$A219))</f>
        <v>45549</v>
      </c>
      <c r="E219" s="20" t="n">
        <f aca="false">IF($A219="","",IF(AND($B219=$D219,COUNTIFS($A$2:$A219,$A219,$B$2:$B219,$B219)=1),1,0))</f>
        <v>1</v>
      </c>
      <c r="F219" s="19" t="n">
        <f aca="false">IF($E219&lt;&gt;1,"",IF(COUNTIFS($A:$A,$A219,$B:$B,"&gt;"&amp;$D219)=0,"",_xlfn.MINIFS($B:$B,$A:$A,$A219,$B:$B,"&gt;"&amp;$D219)))</f>
        <v>45642</v>
      </c>
      <c r="G219" s="20" t="n">
        <f aca="false">IF($F219="","",$F219-$D219)</f>
        <v>93</v>
      </c>
      <c r="H219" s="20" t="n">
        <f aca="false">IF($E219&lt;&gt;1,"",IF($F219="",0,IF($G219&lt;='Cohort Report'!$B$7,1,0)))</f>
        <v>0</v>
      </c>
      <c r="I219" s="20" t="n">
        <f aca="false">IF($E219&lt;&gt;1,"",IF($F219="",0,IF($G219&lt;='Cohort Report'!$B$8,1,0)))</f>
        <v>1</v>
      </c>
      <c r="J219" s="21" t="n">
        <f aca="false">IF($E219&lt;&gt;1,"",DATE(YEAR($D219),MONTH($D219),1))</f>
        <v>45536</v>
      </c>
      <c r="K219" s="20" t="n">
        <f aca="false">IF($E219&lt;&gt;1,"",IF($G219="","",IF(AND($D219&gt;='Cohort Report'!$B$5,$D219&lt;='Cohort Report'!$B$6),$G219,"")))</f>
        <v>93</v>
      </c>
    </row>
    <row r="220" customFormat="false" ht="15" hidden="false" customHeight="false" outlineLevel="0" collapsed="false">
      <c r="A220" s="9" t="s">
        <v>153</v>
      </c>
      <c r="B220" s="22" t="n">
        <v>45975</v>
      </c>
      <c r="C220" s="23" t="n">
        <v>100</v>
      </c>
      <c r="D220" s="19" t="n">
        <f aca="false">IF($A220="","",_xlfn.MINIFS($B:$B,$A:$A,$A220))</f>
        <v>45402</v>
      </c>
      <c r="E220" s="20" t="n">
        <f aca="false">IF($A220="","",IF(AND($B220=$D220,COUNTIFS($A$2:$A220,$A220,$B$2:$B220,$B220)=1),1,0))</f>
        <v>0</v>
      </c>
      <c r="F220" s="19" t="str">
        <f aca="false">IF($E220&lt;&gt;1,"",IF(COUNTIFS($A:$A,$A220,$B:$B,"&gt;"&amp;$D220)=0,"",_xlfn.MINIFS($B:$B,$A:$A,$A220,$B:$B,"&gt;"&amp;$D220)))</f>
        <v/>
      </c>
      <c r="G220" s="20" t="str">
        <f aca="false">IF($F220="","",$F220-$D220)</f>
        <v/>
      </c>
      <c r="H220" s="20" t="str">
        <f aca="false">IF($E220&lt;&gt;1,"",IF($F220="",0,IF($G220&lt;='Cohort Report'!$B$7,1,0)))</f>
        <v/>
      </c>
      <c r="I220" s="20" t="str">
        <f aca="false">IF($E220&lt;&gt;1,"",IF($F220="",0,IF($G220&lt;='Cohort Report'!$B$8,1,0)))</f>
        <v/>
      </c>
      <c r="J220" s="21" t="str">
        <f aca="false">IF($E220&lt;&gt;1,"",DATE(YEAR($D220),MONTH($D220),1))</f>
        <v/>
      </c>
      <c r="K220" s="20" t="str">
        <f aca="false">IF($E220&lt;&gt;1,"",IF($G220="","",IF(AND($D220&gt;='Cohort Report'!$B$5,$D220&lt;='Cohort Report'!$B$6),$G220,"")))</f>
        <v/>
      </c>
    </row>
    <row r="221" customFormat="false" ht="15" hidden="false" customHeight="false" outlineLevel="0" collapsed="false">
      <c r="A221" s="9" t="s">
        <v>103</v>
      </c>
      <c r="B221" s="22" t="n">
        <v>45340</v>
      </c>
      <c r="C221" s="23" t="n">
        <v>500</v>
      </c>
      <c r="D221" s="19" t="n">
        <f aca="false">IF($A221="","",_xlfn.MINIFS($B:$B,$A:$A,$A221))</f>
        <v>45032</v>
      </c>
      <c r="E221" s="20" t="n">
        <f aca="false">IF($A221="","",IF(AND($B221=$D221,COUNTIFS($A$2:$A221,$A221,$B$2:$B221,$B221)=1),1,0))</f>
        <v>0</v>
      </c>
      <c r="F221" s="19" t="str">
        <f aca="false">IF($E221&lt;&gt;1,"",IF(COUNTIFS($A:$A,$A221,$B:$B,"&gt;"&amp;$D221)=0,"",_xlfn.MINIFS($B:$B,$A:$A,$A221,$B:$B,"&gt;"&amp;$D221)))</f>
        <v/>
      </c>
      <c r="G221" s="20" t="str">
        <f aca="false">IF($F221="","",$F221-$D221)</f>
        <v/>
      </c>
      <c r="H221" s="20" t="str">
        <f aca="false">IF($E221&lt;&gt;1,"",IF($F221="",0,IF($G221&lt;='Cohort Report'!$B$7,1,0)))</f>
        <v/>
      </c>
      <c r="I221" s="20" t="str">
        <f aca="false">IF($E221&lt;&gt;1,"",IF($F221="",0,IF($G221&lt;='Cohort Report'!$B$8,1,0)))</f>
        <v/>
      </c>
      <c r="J221" s="21" t="str">
        <f aca="false">IF($E221&lt;&gt;1,"",DATE(YEAR($D221),MONTH($D221),1))</f>
        <v/>
      </c>
      <c r="K221" s="20" t="str">
        <f aca="false">IF($E221&lt;&gt;1,"",IF($G221="","",IF(AND($D221&gt;='Cohort Report'!$B$5,$D221&lt;='Cohort Report'!$B$6),$G221,"")))</f>
        <v/>
      </c>
    </row>
    <row r="222" customFormat="false" ht="15" hidden="false" customHeight="false" outlineLevel="0" collapsed="false">
      <c r="A222" s="9" t="s">
        <v>63</v>
      </c>
      <c r="B222" s="22" t="n">
        <v>45576</v>
      </c>
      <c r="C222" s="23" t="n">
        <v>100</v>
      </c>
      <c r="D222" s="19" t="n">
        <f aca="false">IF($A222="","",_xlfn.MINIFS($B:$B,$A:$A,$A222))</f>
        <v>45082</v>
      </c>
      <c r="E222" s="20" t="n">
        <f aca="false">IF($A222="","",IF(AND($B222=$D222,COUNTIFS($A$2:$A222,$A222,$B$2:$B222,$B222)=1),1,0))</f>
        <v>0</v>
      </c>
      <c r="F222" s="19" t="str">
        <f aca="false">IF($E222&lt;&gt;1,"",IF(COUNTIFS($A:$A,$A222,$B:$B,"&gt;"&amp;$D222)=0,"",_xlfn.MINIFS($B:$B,$A:$A,$A222,$B:$B,"&gt;"&amp;$D222)))</f>
        <v/>
      </c>
      <c r="G222" s="20" t="str">
        <f aca="false">IF($F222="","",$F222-$D222)</f>
        <v/>
      </c>
      <c r="H222" s="20" t="str">
        <f aca="false">IF($E222&lt;&gt;1,"",IF($F222="",0,IF($G222&lt;='Cohort Report'!$B$7,1,0)))</f>
        <v/>
      </c>
      <c r="I222" s="20" t="str">
        <f aca="false">IF($E222&lt;&gt;1,"",IF($F222="",0,IF($G222&lt;='Cohort Report'!$B$8,1,0)))</f>
        <v/>
      </c>
      <c r="J222" s="21" t="str">
        <f aca="false">IF($E222&lt;&gt;1,"",DATE(YEAR($D222),MONTH($D222),1))</f>
        <v/>
      </c>
      <c r="K222" s="20" t="str">
        <f aca="false">IF($E222&lt;&gt;1,"",IF($G222="","",IF(AND($D222&gt;='Cohort Report'!$B$5,$D222&lt;='Cohort Report'!$B$6),$G222,"")))</f>
        <v/>
      </c>
    </row>
    <row r="223" customFormat="false" ht="15" hidden="false" customHeight="false" outlineLevel="0" collapsed="false">
      <c r="A223" s="9" t="s">
        <v>154</v>
      </c>
      <c r="B223" s="22" t="n">
        <v>45566</v>
      </c>
      <c r="C223" s="23" t="n">
        <v>250</v>
      </c>
      <c r="D223" s="19" t="n">
        <f aca="false">IF($A223="","",_xlfn.MINIFS($B:$B,$A:$A,$A223))</f>
        <v>45566</v>
      </c>
      <c r="E223" s="20" t="n">
        <f aca="false">IF($A223="","",IF(AND($B223=$D223,COUNTIFS($A$2:$A223,$A223,$B$2:$B223,$B223)=1),1,0))</f>
        <v>1</v>
      </c>
      <c r="F223" s="19" t="str">
        <f aca="false">IF($E223&lt;&gt;1,"",IF(COUNTIFS($A:$A,$A223,$B:$B,"&gt;"&amp;$D223)=0,"",_xlfn.MINIFS($B:$B,$A:$A,$A223,$B:$B,"&gt;"&amp;$D223)))</f>
        <v/>
      </c>
      <c r="G223" s="20" t="str">
        <f aca="false">IF($F223="","",$F223-$D223)</f>
        <v/>
      </c>
      <c r="H223" s="20" t="n">
        <f aca="false">IF($E223&lt;&gt;1,"",IF($F223="",0,IF($G223&lt;='Cohort Report'!$B$7,1,0)))</f>
        <v>0</v>
      </c>
      <c r="I223" s="20" t="n">
        <f aca="false">IF($E223&lt;&gt;1,"",IF($F223="",0,IF($G223&lt;='Cohort Report'!$B$8,1,0)))</f>
        <v>0</v>
      </c>
      <c r="J223" s="21" t="n">
        <f aca="false">IF($E223&lt;&gt;1,"",DATE(YEAR($D223),MONTH($D223),1))</f>
        <v>45566</v>
      </c>
      <c r="K223" s="20" t="str">
        <f aca="false">IF($E223&lt;&gt;1,"",IF($G223="","",IF(AND($D223&gt;='Cohort Report'!$B$5,$D223&lt;='Cohort Report'!$B$6),$G223,"")))</f>
        <v/>
      </c>
    </row>
    <row r="224" customFormat="false" ht="15" hidden="false" customHeight="false" outlineLevel="0" collapsed="false">
      <c r="A224" s="9" t="s">
        <v>90</v>
      </c>
      <c r="B224" s="22" t="n">
        <v>45438</v>
      </c>
      <c r="C224" s="23" t="n">
        <v>50</v>
      </c>
      <c r="D224" s="19" t="n">
        <f aca="false">IF($A224="","",_xlfn.MINIFS($B:$B,$A:$A,$A224))</f>
        <v>45021</v>
      </c>
      <c r="E224" s="20" t="n">
        <f aca="false">IF($A224="","",IF(AND($B224=$D224,COUNTIFS($A$2:$A224,$A224,$B$2:$B224,$B224)=1),1,0))</f>
        <v>0</v>
      </c>
      <c r="F224" s="19" t="str">
        <f aca="false">IF($E224&lt;&gt;1,"",IF(COUNTIFS($A:$A,$A224,$B:$B,"&gt;"&amp;$D224)=0,"",_xlfn.MINIFS($B:$B,$A:$A,$A224,$B:$B,"&gt;"&amp;$D224)))</f>
        <v/>
      </c>
      <c r="G224" s="20" t="str">
        <f aca="false">IF($F224="","",$F224-$D224)</f>
        <v/>
      </c>
      <c r="H224" s="20" t="str">
        <f aca="false">IF($E224&lt;&gt;1,"",IF($F224="",0,IF($G224&lt;='Cohort Report'!$B$7,1,0)))</f>
        <v/>
      </c>
      <c r="I224" s="20" t="str">
        <f aca="false">IF($E224&lt;&gt;1,"",IF($F224="",0,IF($G224&lt;='Cohort Report'!$B$8,1,0)))</f>
        <v/>
      </c>
      <c r="J224" s="21" t="str">
        <f aca="false">IF($E224&lt;&gt;1,"",DATE(YEAR($D224),MONTH($D224),1))</f>
        <v/>
      </c>
      <c r="K224" s="20" t="str">
        <f aca="false">IF($E224&lt;&gt;1,"",IF($G224="","",IF(AND($D224&gt;='Cohort Report'!$B$5,$D224&lt;='Cohort Report'!$B$6),$G224,"")))</f>
        <v/>
      </c>
    </row>
    <row r="225" customFormat="false" ht="15" hidden="false" customHeight="false" outlineLevel="0" collapsed="false">
      <c r="A225" s="9" t="s">
        <v>77</v>
      </c>
      <c r="B225" s="22" t="n">
        <v>45120</v>
      </c>
      <c r="C225" s="23" t="n">
        <v>150</v>
      </c>
      <c r="D225" s="19" t="n">
        <f aca="false">IF($A225="","",_xlfn.MINIFS($B:$B,$A:$A,$A225))</f>
        <v>45120</v>
      </c>
      <c r="E225" s="20" t="n">
        <f aca="false">IF($A225="","",IF(AND($B225=$D225,COUNTIFS($A$2:$A225,$A225,$B$2:$B225,$B225)=1),1,0))</f>
        <v>1</v>
      </c>
      <c r="F225" s="19" t="n">
        <f aca="false">IF($E225&lt;&gt;1,"",IF(COUNTIFS($A:$A,$A225,$B:$B,"&gt;"&amp;$D225)=0,"",_xlfn.MINIFS($B:$B,$A:$A,$A225,$B:$B,"&gt;"&amp;$D225)))</f>
        <v>45180</v>
      </c>
      <c r="G225" s="20" t="n">
        <f aca="false">IF($F225="","",$F225-$D225)</f>
        <v>60</v>
      </c>
      <c r="H225" s="20" t="n">
        <f aca="false">IF($E225&lt;&gt;1,"",IF($F225="",0,IF($G225&lt;='Cohort Report'!$B$7,1,0)))</f>
        <v>1</v>
      </c>
      <c r="I225" s="20" t="n">
        <f aca="false">IF($E225&lt;&gt;1,"",IF($F225="",0,IF($G225&lt;='Cohort Report'!$B$8,1,0)))</f>
        <v>1</v>
      </c>
      <c r="J225" s="21" t="n">
        <f aca="false">IF($E225&lt;&gt;1,"",DATE(YEAR($D225),MONTH($D225),1))</f>
        <v>45108</v>
      </c>
      <c r="K225" s="20" t="str">
        <f aca="false">IF($E225&lt;&gt;1,"",IF($G225="","",IF(AND($D225&gt;='Cohort Report'!$B$5,$D225&lt;='Cohort Report'!$B$6),$G225,"")))</f>
        <v/>
      </c>
    </row>
    <row r="226" customFormat="false" ht="15" hidden="false" customHeight="false" outlineLevel="0" collapsed="false">
      <c r="A226" s="9" t="s">
        <v>96</v>
      </c>
      <c r="B226" s="22" t="n">
        <v>45553</v>
      </c>
      <c r="C226" s="23" t="n">
        <v>100</v>
      </c>
      <c r="D226" s="19" t="n">
        <f aca="false">IF($A226="","",_xlfn.MINIFS($B:$B,$A:$A,$A226))</f>
        <v>45553</v>
      </c>
      <c r="E226" s="20" t="n">
        <f aca="false">IF($A226="","",IF(AND($B226=$D226,COUNTIFS($A$2:$A226,$A226,$B$2:$B226,$B226)=1),1,0))</f>
        <v>1</v>
      </c>
      <c r="F226" s="19" t="n">
        <f aca="false">IF($E226&lt;&gt;1,"",IF(COUNTIFS($A:$A,$A226,$B:$B,"&gt;"&amp;$D226)=0,"",_xlfn.MINIFS($B:$B,$A:$A,$A226,$B:$B,"&gt;"&amp;$D226)))</f>
        <v>45835</v>
      </c>
      <c r="G226" s="20" t="n">
        <f aca="false">IF($F226="","",$F226-$D226)</f>
        <v>282</v>
      </c>
      <c r="H226" s="20" t="n">
        <f aca="false">IF($E226&lt;&gt;1,"",IF($F226="",0,IF($G226&lt;='Cohort Report'!$B$7,1,0)))</f>
        <v>0</v>
      </c>
      <c r="I226" s="20" t="n">
        <f aca="false">IF($E226&lt;&gt;1,"",IF($F226="",0,IF($G226&lt;='Cohort Report'!$B$8,1,0)))</f>
        <v>1</v>
      </c>
      <c r="J226" s="21" t="n">
        <f aca="false">IF($E226&lt;&gt;1,"",DATE(YEAR($D226),MONTH($D226),1))</f>
        <v>45536</v>
      </c>
      <c r="K226" s="20" t="n">
        <f aca="false">IF($E226&lt;&gt;1,"",IF($G226="","",IF(AND($D226&gt;='Cohort Report'!$B$5,$D226&lt;='Cohort Report'!$B$6),$G226,"")))</f>
        <v>282</v>
      </c>
    </row>
    <row r="227" customFormat="false" ht="15" hidden="false" customHeight="false" outlineLevel="0" collapsed="false">
      <c r="A227" s="9" t="s">
        <v>77</v>
      </c>
      <c r="B227" s="22" t="n">
        <v>45514</v>
      </c>
      <c r="C227" s="23" t="n">
        <v>75</v>
      </c>
      <c r="D227" s="19" t="n">
        <f aca="false">IF($A227="","",_xlfn.MINIFS($B:$B,$A:$A,$A227))</f>
        <v>45120</v>
      </c>
      <c r="E227" s="20" t="n">
        <f aca="false">IF($A227="","",IF(AND($B227=$D227,COUNTIFS($A$2:$A227,$A227,$B$2:$B227,$B227)=1),1,0))</f>
        <v>0</v>
      </c>
      <c r="F227" s="19" t="str">
        <f aca="false">IF($E227&lt;&gt;1,"",IF(COUNTIFS($A:$A,$A227,$B:$B,"&gt;"&amp;$D227)=0,"",_xlfn.MINIFS($B:$B,$A:$A,$A227,$B:$B,"&gt;"&amp;$D227)))</f>
        <v/>
      </c>
      <c r="G227" s="20" t="str">
        <f aca="false">IF($F227="","",$F227-$D227)</f>
        <v/>
      </c>
      <c r="H227" s="20" t="str">
        <f aca="false">IF($E227&lt;&gt;1,"",IF($F227="",0,IF($G227&lt;='Cohort Report'!$B$7,1,0)))</f>
        <v/>
      </c>
      <c r="I227" s="20" t="str">
        <f aca="false">IF($E227&lt;&gt;1,"",IF($F227="",0,IF($G227&lt;='Cohort Report'!$B$8,1,0)))</f>
        <v/>
      </c>
      <c r="J227" s="21" t="str">
        <f aca="false">IF($E227&lt;&gt;1,"",DATE(YEAR($D227),MONTH($D227),1))</f>
        <v/>
      </c>
      <c r="K227" s="20" t="str">
        <f aca="false">IF($E227&lt;&gt;1,"",IF($G227="","",IF(AND($D227&gt;='Cohort Report'!$B$5,$D227&lt;='Cohort Report'!$B$6),$G227,"")))</f>
        <v/>
      </c>
    </row>
    <row r="228" customFormat="false" ht="15" hidden="false" customHeight="false" outlineLevel="0" collapsed="false">
      <c r="A228" s="9" t="s">
        <v>134</v>
      </c>
      <c r="B228" s="22" t="n">
        <v>45369</v>
      </c>
      <c r="C228" s="23" t="n">
        <v>100</v>
      </c>
      <c r="D228" s="19" t="n">
        <f aca="false">IF($A228="","",_xlfn.MINIFS($B:$B,$A:$A,$A228))</f>
        <v>45257</v>
      </c>
      <c r="E228" s="20" t="n">
        <f aca="false">IF($A228="","",IF(AND($B228=$D228,COUNTIFS($A$2:$A228,$A228,$B$2:$B228,$B228)=1),1,0))</f>
        <v>0</v>
      </c>
      <c r="F228" s="19" t="str">
        <f aca="false">IF($E228&lt;&gt;1,"",IF(COUNTIFS($A:$A,$A228,$B:$B,"&gt;"&amp;$D228)=0,"",_xlfn.MINIFS($B:$B,$A:$A,$A228,$B:$B,"&gt;"&amp;$D228)))</f>
        <v/>
      </c>
      <c r="G228" s="20" t="str">
        <f aca="false">IF($F228="","",$F228-$D228)</f>
        <v/>
      </c>
      <c r="H228" s="20" t="str">
        <f aca="false">IF($E228&lt;&gt;1,"",IF($F228="",0,IF($G228&lt;='Cohort Report'!$B$7,1,0)))</f>
        <v/>
      </c>
      <c r="I228" s="20" t="str">
        <f aca="false">IF($E228&lt;&gt;1,"",IF($F228="",0,IF($G228&lt;='Cohort Report'!$B$8,1,0)))</f>
        <v/>
      </c>
      <c r="J228" s="21" t="str">
        <f aca="false">IF($E228&lt;&gt;1,"",DATE(YEAR($D228),MONTH($D228),1))</f>
        <v/>
      </c>
      <c r="K228" s="20" t="str">
        <f aca="false">IF($E228&lt;&gt;1,"",IF($G228="","",IF(AND($D228&gt;='Cohort Report'!$B$5,$D228&lt;='Cohort Report'!$B$6),$G228,"")))</f>
        <v/>
      </c>
    </row>
    <row r="229" customFormat="false" ht="15" hidden="false" customHeight="false" outlineLevel="0" collapsed="false">
      <c r="A229" s="9" t="s">
        <v>140</v>
      </c>
      <c r="B229" s="22" t="n">
        <v>45301</v>
      </c>
      <c r="C229" s="23" t="n">
        <v>75</v>
      </c>
      <c r="D229" s="19" t="n">
        <f aca="false">IF($A229="","",_xlfn.MINIFS($B:$B,$A:$A,$A229))</f>
        <v>45301</v>
      </c>
      <c r="E229" s="20" t="n">
        <f aca="false">IF($A229="","",IF(AND($B229=$D229,COUNTIFS($A$2:$A229,$A229,$B$2:$B229,$B229)=1),1,0))</f>
        <v>1</v>
      </c>
      <c r="F229" s="19" t="n">
        <f aca="false">IF($E229&lt;&gt;1,"",IF(COUNTIFS($A:$A,$A229,$B:$B,"&gt;"&amp;$D229)=0,"",_xlfn.MINIFS($B:$B,$A:$A,$A229,$B:$B,"&gt;"&amp;$D229)))</f>
        <v>45313</v>
      </c>
      <c r="G229" s="20" t="n">
        <f aca="false">IF($F229="","",$F229-$D229)</f>
        <v>12</v>
      </c>
      <c r="H229" s="20" t="n">
        <f aca="false">IF($E229&lt;&gt;1,"",IF($F229="",0,IF($G229&lt;='Cohort Report'!$B$7,1,0)))</f>
        <v>1</v>
      </c>
      <c r="I229" s="20" t="n">
        <f aca="false">IF($E229&lt;&gt;1,"",IF($F229="",0,IF($G229&lt;='Cohort Report'!$B$8,1,0)))</f>
        <v>1</v>
      </c>
      <c r="J229" s="21" t="n">
        <f aca="false">IF($E229&lt;&gt;1,"",DATE(YEAR($D229),MONTH($D229),1))</f>
        <v>45292</v>
      </c>
      <c r="K229" s="20" t="n">
        <f aca="false">IF($E229&lt;&gt;1,"",IF($G229="","",IF(AND($D229&gt;='Cohort Report'!$B$5,$D229&lt;='Cohort Report'!$B$6),$G229,"")))</f>
        <v>12</v>
      </c>
    </row>
    <row r="230" customFormat="false" ht="15" hidden="false" customHeight="false" outlineLevel="0" collapsed="false">
      <c r="A230" s="9" t="s">
        <v>106</v>
      </c>
      <c r="B230" s="22" t="n">
        <v>45667</v>
      </c>
      <c r="C230" s="23" t="n">
        <v>50</v>
      </c>
      <c r="D230" s="19" t="n">
        <f aca="false">IF($A230="","",_xlfn.MINIFS($B:$B,$A:$A,$A230))</f>
        <v>45650</v>
      </c>
      <c r="E230" s="20" t="n">
        <f aca="false">IF($A230="","",IF(AND($B230=$D230,COUNTIFS($A$2:$A230,$A230,$B$2:$B230,$B230)=1),1,0))</f>
        <v>0</v>
      </c>
      <c r="F230" s="19" t="str">
        <f aca="false">IF($E230&lt;&gt;1,"",IF(COUNTIFS($A:$A,$A230,$B:$B,"&gt;"&amp;$D230)=0,"",_xlfn.MINIFS($B:$B,$A:$A,$A230,$B:$B,"&gt;"&amp;$D230)))</f>
        <v/>
      </c>
      <c r="G230" s="20" t="str">
        <f aca="false">IF($F230="","",$F230-$D230)</f>
        <v/>
      </c>
      <c r="H230" s="20" t="str">
        <f aca="false">IF($E230&lt;&gt;1,"",IF($F230="",0,IF($G230&lt;='Cohort Report'!$B$7,1,0)))</f>
        <v/>
      </c>
      <c r="I230" s="20" t="str">
        <f aca="false">IF($E230&lt;&gt;1,"",IF($F230="",0,IF($G230&lt;='Cohort Report'!$B$8,1,0)))</f>
        <v/>
      </c>
      <c r="J230" s="21" t="str">
        <f aca="false">IF($E230&lt;&gt;1,"",DATE(YEAR($D230),MONTH($D230),1))</f>
        <v/>
      </c>
      <c r="K230" s="20" t="str">
        <f aca="false">IF($E230&lt;&gt;1,"",IF($G230="","",IF(AND($D230&gt;='Cohort Report'!$B$5,$D230&lt;='Cohort Report'!$B$6),$G230,"")))</f>
        <v/>
      </c>
    </row>
    <row r="231" customFormat="false" ht="15" hidden="false" customHeight="false" outlineLevel="0" collapsed="false">
      <c r="A231" s="9" t="s">
        <v>155</v>
      </c>
      <c r="B231" s="22" t="n">
        <v>45499</v>
      </c>
      <c r="C231" s="23" t="n">
        <v>50</v>
      </c>
      <c r="D231" s="19" t="n">
        <f aca="false">IF($A231="","",_xlfn.MINIFS($B:$B,$A:$A,$A231))</f>
        <v>45499</v>
      </c>
      <c r="E231" s="20" t="n">
        <f aca="false">IF($A231="","",IF(AND($B231=$D231,COUNTIFS($A$2:$A231,$A231,$B$2:$B231,$B231)=1),1,0))</f>
        <v>1</v>
      </c>
      <c r="F231" s="19" t="n">
        <f aca="false">IF($E231&lt;&gt;1,"",IF(COUNTIFS($A:$A,$A231,$B:$B,"&gt;"&amp;$D231)=0,"",_xlfn.MINIFS($B:$B,$A:$A,$A231,$B:$B,"&gt;"&amp;$D231)))</f>
        <v>46007</v>
      </c>
      <c r="G231" s="20" t="n">
        <f aca="false">IF($F231="","",$F231-$D231)</f>
        <v>508</v>
      </c>
      <c r="H231" s="20" t="n">
        <f aca="false">IF($E231&lt;&gt;1,"",IF($F231="",0,IF($G231&lt;='Cohort Report'!$B$7,1,0)))</f>
        <v>0</v>
      </c>
      <c r="I231" s="20" t="n">
        <f aca="false">IF($E231&lt;&gt;1,"",IF($F231="",0,IF($G231&lt;='Cohort Report'!$B$8,1,0)))</f>
        <v>0</v>
      </c>
      <c r="J231" s="21" t="n">
        <f aca="false">IF($E231&lt;&gt;1,"",DATE(YEAR($D231),MONTH($D231),1))</f>
        <v>45474</v>
      </c>
      <c r="K231" s="20" t="n">
        <f aca="false">IF($E231&lt;&gt;1,"",IF($G231="","",IF(AND($D231&gt;='Cohort Report'!$B$5,$D231&lt;='Cohort Report'!$B$6),$G231,"")))</f>
        <v>508</v>
      </c>
    </row>
    <row r="232" customFormat="false" ht="15" hidden="false" customHeight="false" outlineLevel="0" collapsed="false">
      <c r="A232" s="9" t="s">
        <v>134</v>
      </c>
      <c r="B232" s="22" t="n">
        <v>45655</v>
      </c>
      <c r="C232" s="23" t="n">
        <v>100</v>
      </c>
      <c r="D232" s="19" t="n">
        <f aca="false">IF($A232="","",_xlfn.MINIFS($B:$B,$A:$A,$A232))</f>
        <v>45257</v>
      </c>
      <c r="E232" s="20" t="n">
        <f aca="false">IF($A232="","",IF(AND($B232=$D232,COUNTIFS($A$2:$A232,$A232,$B$2:$B232,$B232)=1),1,0))</f>
        <v>0</v>
      </c>
      <c r="F232" s="19" t="str">
        <f aca="false">IF($E232&lt;&gt;1,"",IF(COUNTIFS($A:$A,$A232,$B:$B,"&gt;"&amp;$D232)=0,"",_xlfn.MINIFS($B:$B,$A:$A,$A232,$B:$B,"&gt;"&amp;$D232)))</f>
        <v/>
      </c>
      <c r="G232" s="20" t="str">
        <f aca="false">IF($F232="","",$F232-$D232)</f>
        <v/>
      </c>
      <c r="H232" s="20" t="str">
        <f aca="false">IF($E232&lt;&gt;1,"",IF($F232="",0,IF($G232&lt;='Cohort Report'!$B$7,1,0)))</f>
        <v/>
      </c>
      <c r="I232" s="20" t="str">
        <f aca="false">IF($E232&lt;&gt;1,"",IF($F232="",0,IF($G232&lt;='Cohort Report'!$B$8,1,0)))</f>
        <v/>
      </c>
      <c r="J232" s="21" t="str">
        <f aca="false">IF($E232&lt;&gt;1,"",DATE(YEAR($D232),MONTH($D232),1))</f>
        <v/>
      </c>
      <c r="K232" s="20" t="str">
        <f aca="false">IF($E232&lt;&gt;1,"",IF($G232="","",IF(AND($D232&gt;='Cohort Report'!$B$5,$D232&lt;='Cohort Report'!$B$6),$G232,"")))</f>
        <v/>
      </c>
    </row>
    <row r="233" customFormat="false" ht="15" hidden="false" customHeight="false" outlineLevel="0" collapsed="false">
      <c r="A233" s="9" t="s">
        <v>156</v>
      </c>
      <c r="B233" s="22" t="n">
        <v>45612</v>
      </c>
      <c r="C233" s="23" t="n">
        <v>250</v>
      </c>
      <c r="D233" s="19" t="n">
        <f aca="false">IF($A233="","",_xlfn.MINIFS($B:$B,$A:$A,$A233))</f>
        <v>45612</v>
      </c>
      <c r="E233" s="20" t="n">
        <f aca="false">IF($A233="","",IF(AND($B233=$D233,COUNTIFS($A$2:$A233,$A233,$B$2:$B233,$B233)=1),1,0))</f>
        <v>1</v>
      </c>
      <c r="F233" s="19" t="str">
        <f aca="false">IF($E233&lt;&gt;1,"",IF(COUNTIFS($A:$A,$A233,$B:$B,"&gt;"&amp;$D233)=0,"",_xlfn.MINIFS($B:$B,$A:$A,$A233,$B:$B,"&gt;"&amp;$D233)))</f>
        <v/>
      </c>
      <c r="G233" s="20" t="str">
        <f aca="false">IF($F233="","",$F233-$D233)</f>
        <v/>
      </c>
      <c r="H233" s="20" t="n">
        <f aca="false">IF($E233&lt;&gt;1,"",IF($F233="",0,IF($G233&lt;='Cohort Report'!$B$7,1,0)))</f>
        <v>0</v>
      </c>
      <c r="I233" s="20" t="n">
        <f aca="false">IF($E233&lt;&gt;1,"",IF($F233="",0,IF($G233&lt;='Cohort Report'!$B$8,1,0)))</f>
        <v>0</v>
      </c>
      <c r="J233" s="21" t="n">
        <f aca="false">IF($E233&lt;&gt;1,"",DATE(YEAR($D233),MONTH($D233),1))</f>
        <v>45597</v>
      </c>
      <c r="K233" s="20" t="str">
        <f aca="false">IF($E233&lt;&gt;1,"",IF($G233="","",IF(AND($D233&gt;='Cohort Report'!$B$5,$D233&lt;='Cohort Report'!$B$6),$G233,"")))</f>
        <v/>
      </c>
    </row>
    <row r="234" customFormat="false" ht="15" hidden="false" customHeight="false" outlineLevel="0" collapsed="false">
      <c r="A234" s="9" t="s">
        <v>134</v>
      </c>
      <c r="B234" s="22" t="n">
        <v>45738</v>
      </c>
      <c r="C234" s="23" t="n">
        <v>500</v>
      </c>
      <c r="D234" s="19" t="n">
        <f aca="false">IF($A234="","",_xlfn.MINIFS($B:$B,$A:$A,$A234))</f>
        <v>45257</v>
      </c>
      <c r="E234" s="20" t="n">
        <f aca="false">IF($A234="","",IF(AND($B234=$D234,COUNTIFS($A$2:$A234,$A234,$B$2:$B234,$B234)=1),1,0))</f>
        <v>0</v>
      </c>
      <c r="F234" s="19" t="str">
        <f aca="false">IF($E234&lt;&gt;1,"",IF(COUNTIFS($A:$A,$A234,$B:$B,"&gt;"&amp;$D234)=0,"",_xlfn.MINIFS($B:$B,$A:$A,$A234,$B:$B,"&gt;"&amp;$D234)))</f>
        <v/>
      </c>
      <c r="G234" s="20" t="str">
        <f aca="false">IF($F234="","",$F234-$D234)</f>
        <v/>
      </c>
      <c r="H234" s="20" t="str">
        <f aca="false">IF($E234&lt;&gt;1,"",IF($F234="",0,IF($G234&lt;='Cohort Report'!$B$7,1,0)))</f>
        <v/>
      </c>
      <c r="I234" s="20" t="str">
        <f aca="false">IF($E234&lt;&gt;1,"",IF($F234="",0,IF($G234&lt;='Cohort Report'!$B$8,1,0)))</f>
        <v/>
      </c>
      <c r="J234" s="21" t="str">
        <f aca="false">IF($E234&lt;&gt;1,"",DATE(YEAR($D234),MONTH($D234),1))</f>
        <v/>
      </c>
      <c r="K234" s="20" t="str">
        <f aca="false">IF($E234&lt;&gt;1,"",IF($G234="","",IF(AND($D234&gt;='Cohort Report'!$B$5,$D234&lt;='Cohort Report'!$B$6),$G234,"")))</f>
        <v/>
      </c>
    </row>
    <row r="235" customFormat="false" ht="15" hidden="false" customHeight="false" outlineLevel="0" collapsed="false">
      <c r="A235" s="9" t="s">
        <v>105</v>
      </c>
      <c r="B235" s="22" t="n">
        <v>45948</v>
      </c>
      <c r="C235" s="23" t="n">
        <v>50</v>
      </c>
      <c r="D235" s="19" t="n">
        <f aca="false">IF($A235="","",_xlfn.MINIFS($B:$B,$A:$A,$A235))</f>
        <v>45109</v>
      </c>
      <c r="E235" s="20" t="n">
        <f aca="false">IF($A235="","",IF(AND($B235=$D235,COUNTIFS($A$2:$A235,$A235,$B$2:$B235,$B235)=1),1,0))</f>
        <v>0</v>
      </c>
      <c r="F235" s="19" t="str">
        <f aca="false">IF($E235&lt;&gt;1,"",IF(COUNTIFS($A:$A,$A235,$B:$B,"&gt;"&amp;$D235)=0,"",_xlfn.MINIFS($B:$B,$A:$A,$A235,$B:$B,"&gt;"&amp;$D235)))</f>
        <v/>
      </c>
      <c r="G235" s="20" t="str">
        <f aca="false">IF($F235="","",$F235-$D235)</f>
        <v/>
      </c>
      <c r="H235" s="20" t="str">
        <f aca="false">IF($E235&lt;&gt;1,"",IF($F235="",0,IF($G235&lt;='Cohort Report'!$B$7,1,0)))</f>
        <v/>
      </c>
      <c r="I235" s="20" t="str">
        <f aca="false">IF($E235&lt;&gt;1,"",IF($F235="",0,IF($G235&lt;='Cohort Report'!$B$8,1,0)))</f>
        <v/>
      </c>
      <c r="J235" s="21" t="str">
        <f aca="false">IF($E235&lt;&gt;1,"",DATE(YEAR($D235),MONTH($D235),1))</f>
        <v/>
      </c>
      <c r="K235" s="20" t="str">
        <f aca="false">IF($E235&lt;&gt;1,"",IF($G235="","",IF(AND($D235&gt;='Cohort Report'!$B$5,$D235&lt;='Cohort Report'!$B$6),$G235,"")))</f>
        <v/>
      </c>
    </row>
    <row r="236" customFormat="false" ht="15" hidden="false" customHeight="false" outlineLevel="0" collapsed="false">
      <c r="A236" s="9" t="s">
        <v>78</v>
      </c>
      <c r="B236" s="22" t="n">
        <v>45736</v>
      </c>
      <c r="C236" s="23" t="n">
        <v>50</v>
      </c>
      <c r="D236" s="19" t="n">
        <f aca="false">IF($A236="","",_xlfn.MINIFS($B:$B,$A:$A,$A236))</f>
        <v>44942</v>
      </c>
      <c r="E236" s="20" t="n">
        <f aca="false">IF($A236="","",IF(AND($B236=$D236,COUNTIFS($A$2:$A236,$A236,$B$2:$B236,$B236)=1),1,0))</f>
        <v>0</v>
      </c>
      <c r="F236" s="19" t="str">
        <f aca="false">IF($E236&lt;&gt;1,"",IF(COUNTIFS($A:$A,$A236,$B:$B,"&gt;"&amp;$D236)=0,"",_xlfn.MINIFS($B:$B,$A:$A,$A236,$B:$B,"&gt;"&amp;$D236)))</f>
        <v/>
      </c>
      <c r="G236" s="20" t="str">
        <f aca="false">IF($F236="","",$F236-$D236)</f>
        <v/>
      </c>
      <c r="H236" s="20" t="str">
        <f aca="false">IF($E236&lt;&gt;1,"",IF($F236="",0,IF($G236&lt;='Cohort Report'!$B$7,1,0)))</f>
        <v/>
      </c>
      <c r="I236" s="20" t="str">
        <f aca="false">IF($E236&lt;&gt;1,"",IF($F236="",0,IF($G236&lt;='Cohort Report'!$B$8,1,0)))</f>
        <v/>
      </c>
      <c r="J236" s="21" t="str">
        <f aca="false">IF($E236&lt;&gt;1,"",DATE(YEAR($D236),MONTH($D236),1))</f>
        <v/>
      </c>
      <c r="K236" s="20" t="str">
        <f aca="false">IF($E236&lt;&gt;1,"",IF($G236="","",IF(AND($D236&gt;='Cohort Report'!$B$5,$D236&lt;='Cohort Report'!$B$6),$G236,"")))</f>
        <v/>
      </c>
    </row>
    <row r="237" customFormat="false" ht="15" hidden="false" customHeight="false" outlineLevel="0" collapsed="false">
      <c r="A237" s="9" t="s">
        <v>157</v>
      </c>
      <c r="B237" s="22" t="n">
        <v>45467</v>
      </c>
      <c r="C237" s="23" t="n">
        <v>50</v>
      </c>
      <c r="D237" s="19" t="n">
        <f aca="false">IF($A237="","",_xlfn.MINIFS($B:$B,$A:$A,$A237))</f>
        <v>45467</v>
      </c>
      <c r="E237" s="20" t="n">
        <f aca="false">IF($A237="","",IF(AND($B237=$D237,COUNTIFS($A$2:$A237,$A237,$B$2:$B237,$B237)=1),1,0))</f>
        <v>1</v>
      </c>
      <c r="F237" s="19" t="str">
        <f aca="false">IF($E237&lt;&gt;1,"",IF(COUNTIFS($A:$A,$A237,$B:$B,"&gt;"&amp;$D237)=0,"",_xlfn.MINIFS($B:$B,$A:$A,$A237,$B:$B,"&gt;"&amp;$D237)))</f>
        <v/>
      </c>
      <c r="G237" s="20" t="str">
        <f aca="false">IF($F237="","",$F237-$D237)</f>
        <v/>
      </c>
      <c r="H237" s="20" t="n">
        <f aca="false">IF($E237&lt;&gt;1,"",IF($F237="",0,IF($G237&lt;='Cohort Report'!$B$7,1,0)))</f>
        <v>0</v>
      </c>
      <c r="I237" s="20" t="n">
        <f aca="false">IF($E237&lt;&gt;1,"",IF($F237="",0,IF($G237&lt;='Cohort Report'!$B$8,1,0)))</f>
        <v>0</v>
      </c>
      <c r="J237" s="21" t="n">
        <f aca="false">IF($E237&lt;&gt;1,"",DATE(YEAR($D237),MONTH($D237),1))</f>
        <v>45444</v>
      </c>
      <c r="K237" s="20" t="str">
        <f aca="false">IF($E237&lt;&gt;1,"",IF($G237="","",IF(AND($D237&gt;='Cohort Report'!$B$5,$D237&lt;='Cohort Report'!$B$6),$G237,"")))</f>
        <v/>
      </c>
    </row>
    <row r="238" customFormat="false" ht="15" hidden="false" customHeight="false" outlineLevel="0" collapsed="false">
      <c r="A238" s="9" t="s">
        <v>158</v>
      </c>
      <c r="B238" s="22" t="n">
        <v>45349</v>
      </c>
      <c r="C238" s="23" t="n">
        <v>50</v>
      </c>
      <c r="D238" s="19" t="n">
        <f aca="false">IF($A238="","",_xlfn.MINIFS($B:$B,$A:$A,$A238))</f>
        <v>45349</v>
      </c>
      <c r="E238" s="20" t="n">
        <f aca="false">IF($A238="","",IF(AND($B238=$D238,COUNTIFS($A$2:$A238,$A238,$B$2:$B238,$B238)=1),1,0))</f>
        <v>1</v>
      </c>
      <c r="F238" s="19" t="str">
        <f aca="false">IF($E238&lt;&gt;1,"",IF(COUNTIFS($A:$A,$A238,$B:$B,"&gt;"&amp;$D238)=0,"",_xlfn.MINIFS($B:$B,$A:$A,$A238,$B:$B,"&gt;"&amp;$D238)))</f>
        <v/>
      </c>
      <c r="G238" s="20" t="str">
        <f aca="false">IF($F238="","",$F238-$D238)</f>
        <v/>
      </c>
      <c r="H238" s="20" t="n">
        <f aca="false">IF($E238&lt;&gt;1,"",IF($F238="",0,IF($G238&lt;='Cohort Report'!$B$7,1,0)))</f>
        <v>0</v>
      </c>
      <c r="I238" s="20" t="n">
        <f aca="false">IF($E238&lt;&gt;1,"",IF($F238="",0,IF($G238&lt;='Cohort Report'!$B$8,1,0)))</f>
        <v>0</v>
      </c>
      <c r="J238" s="21" t="n">
        <f aca="false">IF($E238&lt;&gt;1,"",DATE(YEAR($D238),MONTH($D238),1))</f>
        <v>45323</v>
      </c>
      <c r="K238" s="20" t="str">
        <f aca="false">IF($E238&lt;&gt;1,"",IF($G238="","",IF(AND($D238&gt;='Cohort Report'!$B$5,$D238&lt;='Cohort Report'!$B$6),$G238,"")))</f>
        <v/>
      </c>
    </row>
    <row r="239" customFormat="false" ht="15" hidden="false" customHeight="false" outlineLevel="0" collapsed="false">
      <c r="A239" s="9" t="s">
        <v>63</v>
      </c>
      <c r="B239" s="22" t="n">
        <v>45436</v>
      </c>
      <c r="C239" s="23" t="n">
        <v>250</v>
      </c>
      <c r="D239" s="19" t="n">
        <f aca="false">IF($A239="","",_xlfn.MINIFS($B:$B,$A:$A,$A239))</f>
        <v>45082</v>
      </c>
      <c r="E239" s="20" t="n">
        <f aca="false">IF($A239="","",IF(AND($B239=$D239,COUNTIFS($A$2:$A239,$A239,$B$2:$B239,$B239)=1),1,0))</f>
        <v>0</v>
      </c>
      <c r="F239" s="19" t="str">
        <f aca="false">IF($E239&lt;&gt;1,"",IF(COUNTIFS($A:$A,$A239,$B:$B,"&gt;"&amp;$D239)=0,"",_xlfn.MINIFS($B:$B,$A:$A,$A239,$B:$B,"&gt;"&amp;$D239)))</f>
        <v/>
      </c>
      <c r="G239" s="20" t="str">
        <f aca="false">IF($F239="","",$F239-$D239)</f>
        <v/>
      </c>
      <c r="H239" s="20" t="str">
        <f aca="false">IF($E239&lt;&gt;1,"",IF($F239="",0,IF($G239&lt;='Cohort Report'!$B$7,1,0)))</f>
        <v/>
      </c>
      <c r="I239" s="20" t="str">
        <f aca="false">IF($E239&lt;&gt;1,"",IF($F239="",0,IF($G239&lt;='Cohort Report'!$B$8,1,0)))</f>
        <v/>
      </c>
      <c r="J239" s="21" t="str">
        <f aca="false">IF($E239&lt;&gt;1,"",DATE(YEAR($D239),MONTH($D239),1))</f>
        <v/>
      </c>
      <c r="K239" s="20" t="str">
        <f aca="false">IF($E239&lt;&gt;1,"",IF($G239="","",IF(AND($D239&gt;='Cohort Report'!$B$5,$D239&lt;='Cohort Report'!$B$6),$G239,"")))</f>
        <v/>
      </c>
    </row>
    <row r="240" customFormat="false" ht="15" hidden="false" customHeight="false" outlineLevel="0" collapsed="false">
      <c r="A240" s="9" t="s">
        <v>80</v>
      </c>
      <c r="B240" s="22" t="n">
        <v>45506</v>
      </c>
      <c r="C240" s="23" t="n">
        <v>50</v>
      </c>
      <c r="D240" s="19" t="n">
        <f aca="false">IF($A240="","",_xlfn.MINIFS($B:$B,$A:$A,$A240))</f>
        <v>45429</v>
      </c>
      <c r="E240" s="20" t="n">
        <f aca="false">IF($A240="","",IF(AND($B240=$D240,COUNTIFS($A$2:$A240,$A240,$B$2:$B240,$B240)=1),1,0))</f>
        <v>0</v>
      </c>
      <c r="F240" s="19" t="str">
        <f aca="false">IF($E240&lt;&gt;1,"",IF(COUNTIFS($A:$A,$A240,$B:$B,"&gt;"&amp;$D240)=0,"",_xlfn.MINIFS($B:$B,$A:$A,$A240,$B:$B,"&gt;"&amp;$D240)))</f>
        <v/>
      </c>
      <c r="G240" s="20" t="str">
        <f aca="false">IF($F240="","",$F240-$D240)</f>
        <v/>
      </c>
      <c r="H240" s="20" t="str">
        <f aca="false">IF($E240&lt;&gt;1,"",IF($F240="",0,IF($G240&lt;='Cohort Report'!$B$7,1,0)))</f>
        <v/>
      </c>
      <c r="I240" s="20" t="str">
        <f aca="false">IF($E240&lt;&gt;1,"",IF($F240="",0,IF($G240&lt;='Cohort Report'!$B$8,1,0)))</f>
        <v/>
      </c>
      <c r="J240" s="21" t="str">
        <f aca="false">IF($E240&lt;&gt;1,"",DATE(YEAR($D240),MONTH($D240),1))</f>
        <v/>
      </c>
      <c r="K240" s="20" t="str">
        <f aca="false">IF($E240&lt;&gt;1,"",IF($G240="","",IF(AND($D240&gt;='Cohort Report'!$B$5,$D240&lt;='Cohort Report'!$B$6),$G240,"")))</f>
        <v/>
      </c>
    </row>
    <row r="241" customFormat="false" ht="15" hidden="false" customHeight="false" outlineLevel="0" collapsed="false">
      <c r="A241" s="9" t="s">
        <v>62</v>
      </c>
      <c r="B241" s="22" t="n">
        <v>45134</v>
      </c>
      <c r="C241" s="23" t="n">
        <v>35</v>
      </c>
      <c r="D241" s="19" t="n">
        <f aca="false">IF($A241="","",_xlfn.MINIFS($B:$B,$A:$A,$A241))</f>
        <v>45082</v>
      </c>
      <c r="E241" s="20" t="n">
        <f aca="false">IF($A241="","",IF(AND($B241=$D241,COUNTIFS($A$2:$A241,$A241,$B$2:$B241,$B241)=1),1,0))</f>
        <v>0</v>
      </c>
      <c r="F241" s="19" t="str">
        <f aca="false">IF($E241&lt;&gt;1,"",IF(COUNTIFS($A:$A,$A241,$B:$B,"&gt;"&amp;$D241)=0,"",_xlfn.MINIFS($B:$B,$A:$A,$A241,$B:$B,"&gt;"&amp;$D241)))</f>
        <v/>
      </c>
      <c r="G241" s="20" t="str">
        <f aca="false">IF($F241="","",$F241-$D241)</f>
        <v/>
      </c>
      <c r="H241" s="20" t="str">
        <f aca="false">IF($E241&lt;&gt;1,"",IF($F241="",0,IF($G241&lt;='Cohort Report'!$B$7,1,0)))</f>
        <v/>
      </c>
      <c r="I241" s="20" t="str">
        <f aca="false">IF($E241&lt;&gt;1,"",IF($F241="",0,IF($G241&lt;='Cohort Report'!$B$8,1,0)))</f>
        <v/>
      </c>
      <c r="J241" s="21" t="str">
        <f aca="false">IF($E241&lt;&gt;1,"",DATE(YEAR($D241),MONTH($D241),1))</f>
        <v/>
      </c>
      <c r="K241" s="20" t="str">
        <f aca="false">IF($E241&lt;&gt;1,"",IF($G241="","",IF(AND($D241&gt;='Cohort Report'!$B$5,$D241&lt;='Cohort Report'!$B$6),$G241,"")))</f>
        <v/>
      </c>
    </row>
    <row r="242" customFormat="false" ht="15" hidden="false" customHeight="false" outlineLevel="0" collapsed="false">
      <c r="A242" s="9" t="s">
        <v>159</v>
      </c>
      <c r="B242" s="22" t="n">
        <v>45500</v>
      </c>
      <c r="C242" s="23" t="n">
        <v>25</v>
      </c>
      <c r="D242" s="19" t="n">
        <f aca="false">IF($A242="","",_xlfn.MINIFS($B:$B,$A:$A,$A242))</f>
        <v>45465</v>
      </c>
      <c r="E242" s="20" t="n">
        <f aca="false">IF($A242="","",IF(AND($B242=$D242,COUNTIFS($A$2:$A242,$A242,$B$2:$B242,$B242)=1),1,0))</f>
        <v>0</v>
      </c>
      <c r="F242" s="19" t="str">
        <f aca="false">IF($E242&lt;&gt;1,"",IF(COUNTIFS($A:$A,$A242,$B:$B,"&gt;"&amp;$D242)=0,"",_xlfn.MINIFS($B:$B,$A:$A,$A242,$B:$B,"&gt;"&amp;$D242)))</f>
        <v/>
      </c>
      <c r="G242" s="20" t="str">
        <f aca="false">IF($F242="","",$F242-$D242)</f>
        <v/>
      </c>
      <c r="H242" s="20" t="str">
        <f aca="false">IF($E242&lt;&gt;1,"",IF($F242="",0,IF($G242&lt;='Cohort Report'!$B$7,1,0)))</f>
        <v/>
      </c>
      <c r="I242" s="20" t="str">
        <f aca="false">IF($E242&lt;&gt;1,"",IF($F242="",0,IF($G242&lt;='Cohort Report'!$B$8,1,0)))</f>
        <v/>
      </c>
      <c r="J242" s="21" t="str">
        <f aca="false">IF($E242&lt;&gt;1,"",DATE(YEAR($D242),MONTH($D242),1))</f>
        <v/>
      </c>
      <c r="K242" s="20" t="str">
        <f aca="false">IF($E242&lt;&gt;1,"",IF($G242="","",IF(AND($D242&gt;='Cohort Report'!$B$5,$D242&lt;='Cohort Report'!$B$6),$G242,"")))</f>
        <v/>
      </c>
    </row>
    <row r="243" customFormat="false" ht="15" hidden="false" customHeight="false" outlineLevel="0" collapsed="false">
      <c r="A243" s="9" t="s">
        <v>86</v>
      </c>
      <c r="B243" s="22" t="n">
        <v>45609</v>
      </c>
      <c r="C243" s="23" t="n">
        <v>250</v>
      </c>
      <c r="D243" s="19" t="n">
        <f aca="false">IF($A243="","",_xlfn.MINIFS($B:$B,$A:$A,$A243))</f>
        <v>45266</v>
      </c>
      <c r="E243" s="20" t="n">
        <f aca="false">IF($A243="","",IF(AND($B243=$D243,COUNTIFS($A$2:$A243,$A243,$B$2:$B243,$B243)=1),1,0))</f>
        <v>0</v>
      </c>
      <c r="F243" s="19" t="str">
        <f aca="false">IF($E243&lt;&gt;1,"",IF(COUNTIFS($A:$A,$A243,$B:$B,"&gt;"&amp;$D243)=0,"",_xlfn.MINIFS($B:$B,$A:$A,$A243,$B:$B,"&gt;"&amp;$D243)))</f>
        <v/>
      </c>
      <c r="G243" s="20" t="str">
        <f aca="false">IF($F243="","",$F243-$D243)</f>
        <v/>
      </c>
      <c r="H243" s="20" t="str">
        <f aca="false">IF($E243&lt;&gt;1,"",IF($F243="",0,IF($G243&lt;='Cohort Report'!$B$7,1,0)))</f>
        <v/>
      </c>
      <c r="I243" s="20" t="str">
        <f aca="false">IF($E243&lt;&gt;1,"",IF($F243="",0,IF($G243&lt;='Cohort Report'!$B$8,1,0)))</f>
        <v/>
      </c>
      <c r="J243" s="21" t="str">
        <f aca="false">IF($E243&lt;&gt;1,"",DATE(YEAR($D243),MONTH($D243),1))</f>
        <v/>
      </c>
      <c r="K243" s="20" t="str">
        <f aca="false">IF($E243&lt;&gt;1,"",IF($G243="","",IF(AND($D243&gt;='Cohort Report'!$B$5,$D243&lt;='Cohort Report'!$B$6),$G243,"")))</f>
        <v/>
      </c>
    </row>
    <row r="244" customFormat="false" ht="15" hidden="false" customHeight="false" outlineLevel="0" collapsed="false">
      <c r="A244" s="9" t="s">
        <v>95</v>
      </c>
      <c r="B244" s="22" t="n">
        <v>45420</v>
      </c>
      <c r="C244" s="23" t="n">
        <v>100</v>
      </c>
      <c r="D244" s="19" t="n">
        <f aca="false">IF($A244="","",_xlfn.MINIFS($B:$B,$A:$A,$A244))</f>
        <v>45395</v>
      </c>
      <c r="E244" s="20" t="n">
        <f aca="false">IF($A244="","",IF(AND($B244=$D244,COUNTIFS($A$2:$A244,$A244,$B$2:$B244,$B244)=1),1,0))</f>
        <v>0</v>
      </c>
      <c r="F244" s="19" t="str">
        <f aca="false">IF($E244&lt;&gt;1,"",IF(COUNTIFS($A:$A,$A244,$B:$B,"&gt;"&amp;$D244)=0,"",_xlfn.MINIFS($B:$B,$A:$A,$A244,$B:$B,"&gt;"&amp;$D244)))</f>
        <v/>
      </c>
      <c r="G244" s="20" t="str">
        <f aca="false">IF($F244="","",$F244-$D244)</f>
        <v/>
      </c>
      <c r="H244" s="20" t="str">
        <f aca="false">IF($E244&lt;&gt;1,"",IF($F244="",0,IF($G244&lt;='Cohort Report'!$B$7,1,0)))</f>
        <v/>
      </c>
      <c r="I244" s="20" t="str">
        <f aca="false">IF($E244&lt;&gt;1,"",IF($F244="",0,IF($G244&lt;='Cohort Report'!$B$8,1,0)))</f>
        <v/>
      </c>
      <c r="J244" s="21" t="str">
        <f aca="false">IF($E244&lt;&gt;1,"",DATE(YEAR($D244),MONTH($D244),1))</f>
        <v/>
      </c>
      <c r="K244" s="20" t="str">
        <f aca="false">IF($E244&lt;&gt;1,"",IF($G244="","",IF(AND($D244&gt;='Cohort Report'!$B$5,$D244&lt;='Cohort Report'!$B$6),$G244,"")))</f>
        <v/>
      </c>
    </row>
    <row r="245" customFormat="false" ht="15" hidden="false" customHeight="false" outlineLevel="0" collapsed="false">
      <c r="A245" s="9" t="s">
        <v>82</v>
      </c>
      <c r="B245" s="22" t="n">
        <v>45446</v>
      </c>
      <c r="C245" s="23" t="n">
        <v>150</v>
      </c>
      <c r="D245" s="19" t="n">
        <f aca="false">IF($A245="","",_xlfn.MINIFS($B:$B,$A:$A,$A245))</f>
        <v>45211</v>
      </c>
      <c r="E245" s="20" t="n">
        <f aca="false">IF($A245="","",IF(AND($B245=$D245,COUNTIFS($A$2:$A245,$A245,$B$2:$B245,$B245)=1),1,0))</f>
        <v>0</v>
      </c>
      <c r="F245" s="19" t="str">
        <f aca="false">IF($E245&lt;&gt;1,"",IF(COUNTIFS($A:$A,$A245,$B:$B,"&gt;"&amp;$D245)=0,"",_xlfn.MINIFS($B:$B,$A:$A,$A245,$B:$B,"&gt;"&amp;$D245)))</f>
        <v/>
      </c>
      <c r="G245" s="20" t="str">
        <f aca="false">IF($F245="","",$F245-$D245)</f>
        <v/>
      </c>
      <c r="H245" s="20" t="str">
        <f aca="false">IF($E245&lt;&gt;1,"",IF($F245="",0,IF($G245&lt;='Cohort Report'!$B$7,1,0)))</f>
        <v/>
      </c>
      <c r="I245" s="20" t="str">
        <f aca="false">IF($E245&lt;&gt;1,"",IF($F245="",0,IF($G245&lt;='Cohort Report'!$B$8,1,0)))</f>
        <v/>
      </c>
      <c r="J245" s="21" t="str">
        <f aca="false">IF($E245&lt;&gt;1,"",DATE(YEAR($D245),MONTH($D245),1))</f>
        <v/>
      </c>
      <c r="K245" s="20" t="str">
        <f aca="false">IF($E245&lt;&gt;1,"",IF($G245="","",IF(AND($D245&gt;='Cohort Report'!$B$5,$D245&lt;='Cohort Report'!$B$6),$G245,"")))</f>
        <v/>
      </c>
    </row>
    <row r="246" customFormat="false" ht="15" hidden="false" customHeight="false" outlineLevel="0" collapsed="false">
      <c r="A246" s="9" t="s">
        <v>71</v>
      </c>
      <c r="B246" s="22" t="n">
        <v>45299</v>
      </c>
      <c r="C246" s="23" t="n">
        <v>500</v>
      </c>
      <c r="D246" s="19" t="n">
        <f aca="false">IF($A246="","",_xlfn.MINIFS($B:$B,$A:$A,$A246))</f>
        <v>45034</v>
      </c>
      <c r="E246" s="20" t="n">
        <f aca="false">IF($A246="","",IF(AND($B246=$D246,COUNTIFS($A$2:$A246,$A246,$B$2:$B246,$B246)=1),1,0))</f>
        <v>0</v>
      </c>
      <c r="F246" s="19" t="str">
        <f aca="false">IF($E246&lt;&gt;1,"",IF(COUNTIFS($A:$A,$A246,$B:$B,"&gt;"&amp;$D246)=0,"",_xlfn.MINIFS($B:$B,$A:$A,$A246,$B:$B,"&gt;"&amp;$D246)))</f>
        <v/>
      </c>
      <c r="G246" s="20" t="str">
        <f aca="false">IF($F246="","",$F246-$D246)</f>
        <v/>
      </c>
      <c r="H246" s="20" t="str">
        <f aca="false">IF($E246&lt;&gt;1,"",IF($F246="",0,IF($G246&lt;='Cohort Report'!$B$7,1,0)))</f>
        <v/>
      </c>
      <c r="I246" s="20" t="str">
        <f aca="false">IF($E246&lt;&gt;1,"",IF($F246="",0,IF($G246&lt;='Cohort Report'!$B$8,1,0)))</f>
        <v/>
      </c>
      <c r="J246" s="21" t="str">
        <f aca="false">IF($E246&lt;&gt;1,"",DATE(YEAR($D246),MONTH($D246),1))</f>
        <v/>
      </c>
      <c r="K246" s="20" t="str">
        <f aca="false">IF($E246&lt;&gt;1,"",IF($G246="","",IF(AND($D246&gt;='Cohort Report'!$B$5,$D246&lt;='Cohort Report'!$B$6),$G246,"")))</f>
        <v/>
      </c>
    </row>
    <row r="247" customFormat="false" ht="15" hidden="false" customHeight="false" outlineLevel="0" collapsed="false">
      <c r="A247" s="9" t="s">
        <v>160</v>
      </c>
      <c r="B247" s="22" t="n">
        <v>45555</v>
      </c>
      <c r="C247" s="23" t="n">
        <v>100</v>
      </c>
      <c r="D247" s="19" t="n">
        <f aca="false">IF($A247="","",_xlfn.MINIFS($B:$B,$A:$A,$A247))</f>
        <v>45555</v>
      </c>
      <c r="E247" s="20" t="n">
        <f aca="false">IF($A247="","",IF(AND($B247=$D247,COUNTIFS($A$2:$A247,$A247,$B$2:$B247,$B247)=1),1,0))</f>
        <v>1</v>
      </c>
      <c r="F247" s="19" t="str">
        <f aca="false">IF($E247&lt;&gt;1,"",IF(COUNTIFS($A:$A,$A247,$B:$B,"&gt;"&amp;$D247)=0,"",_xlfn.MINIFS($B:$B,$A:$A,$A247,$B:$B,"&gt;"&amp;$D247)))</f>
        <v/>
      </c>
      <c r="G247" s="20" t="str">
        <f aca="false">IF($F247="","",$F247-$D247)</f>
        <v/>
      </c>
      <c r="H247" s="20" t="n">
        <f aca="false">IF($E247&lt;&gt;1,"",IF($F247="",0,IF($G247&lt;='Cohort Report'!$B$7,1,0)))</f>
        <v>0</v>
      </c>
      <c r="I247" s="20" t="n">
        <f aca="false">IF($E247&lt;&gt;1,"",IF($F247="",0,IF($G247&lt;='Cohort Report'!$B$8,1,0)))</f>
        <v>0</v>
      </c>
      <c r="J247" s="21" t="n">
        <f aca="false">IF($E247&lt;&gt;1,"",DATE(YEAR($D247),MONTH($D247),1))</f>
        <v>45536</v>
      </c>
      <c r="K247" s="20" t="str">
        <f aca="false">IF($E247&lt;&gt;1,"",IF($G247="","",IF(AND($D247&gt;='Cohort Report'!$B$5,$D247&lt;='Cohort Report'!$B$6),$G247,"")))</f>
        <v/>
      </c>
    </row>
    <row r="248" customFormat="false" ht="15" hidden="false" customHeight="false" outlineLevel="0" collapsed="false">
      <c r="A248" s="9" t="s">
        <v>66</v>
      </c>
      <c r="B248" s="22" t="n">
        <v>45605</v>
      </c>
      <c r="C248" s="23" t="n">
        <v>25</v>
      </c>
      <c r="D248" s="19" t="n">
        <f aca="false">IF($A248="","",_xlfn.MINIFS($B:$B,$A:$A,$A248))</f>
        <v>44964</v>
      </c>
      <c r="E248" s="20" t="n">
        <f aca="false">IF($A248="","",IF(AND($B248=$D248,COUNTIFS($A$2:$A248,$A248,$B$2:$B248,$B248)=1),1,0))</f>
        <v>0</v>
      </c>
      <c r="F248" s="19" t="str">
        <f aca="false">IF($E248&lt;&gt;1,"",IF(COUNTIFS($A:$A,$A248,$B:$B,"&gt;"&amp;$D248)=0,"",_xlfn.MINIFS($B:$B,$A:$A,$A248,$B:$B,"&gt;"&amp;$D248)))</f>
        <v/>
      </c>
      <c r="G248" s="20" t="str">
        <f aca="false">IF($F248="","",$F248-$D248)</f>
        <v/>
      </c>
      <c r="H248" s="20" t="str">
        <f aca="false">IF($E248&lt;&gt;1,"",IF($F248="",0,IF($G248&lt;='Cohort Report'!$B$7,1,0)))</f>
        <v/>
      </c>
      <c r="I248" s="20" t="str">
        <f aca="false">IF($E248&lt;&gt;1,"",IF($F248="",0,IF($G248&lt;='Cohort Report'!$B$8,1,0)))</f>
        <v/>
      </c>
      <c r="J248" s="21" t="str">
        <f aca="false">IF($E248&lt;&gt;1,"",DATE(YEAR($D248),MONTH($D248),1))</f>
        <v/>
      </c>
      <c r="K248" s="20" t="str">
        <f aca="false">IF($E248&lt;&gt;1,"",IF($G248="","",IF(AND($D248&gt;='Cohort Report'!$B$5,$D248&lt;='Cohort Report'!$B$6),$G248,"")))</f>
        <v/>
      </c>
    </row>
    <row r="249" customFormat="false" ht="15" hidden="false" customHeight="false" outlineLevel="0" collapsed="false">
      <c r="A249" s="9" t="s">
        <v>112</v>
      </c>
      <c r="B249" s="22" t="n">
        <v>45371</v>
      </c>
      <c r="C249" s="23" t="n">
        <v>100</v>
      </c>
      <c r="D249" s="19" t="n">
        <f aca="false">IF($A249="","",_xlfn.MINIFS($B:$B,$A:$A,$A249))</f>
        <v>45371</v>
      </c>
      <c r="E249" s="20" t="n">
        <f aca="false">IF($A249="","",IF(AND($B249=$D249,COUNTIFS($A$2:$A249,$A249,$B$2:$B249,$B249)=1),1,0))</f>
        <v>1</v>
      </c>
      <c r="F249" s="19" t="n">
        <f aca="false">IF($E249&lt;&gt;1,"",IF(COUNTIFS($A:$A,$A249,$B:$B,"&gt;"&amp;$D249)=0,"",_xlfn.MINIFS($B:$B,$A:$A,$A249,$B:$B,"&gt;"&amp;$D249)))</f>
        <v>45532</v>
      </c>
      <c r="G249" s="20" t="n">
        <f aca="false">IF($F249="","",$F249-$D249)</f>
        <v>161</v>
      </c>
      <c r="H249" s="20" t="n">
        <f aca="false">IF($E249&lt;&gt;1,"",IF($F249="",0,IF($G249&lt;='Cohort Report'!$B$7,1,0)))</f>
        <v>0</v>
      </c>
      <c r="I249" s="20" t="n">
        <f aca="false">IF($E249&lt;&gt;1,"",IF($F249="",0,IF($G249&lt;='Cohort Report'!$B$8,1,0)))</f>
        <v>1</v>
      </c>
      <c r="J249" s="21" t="n">
        <f aca="false">IF($E249&lt;&gt;1,"",DATE(YEAR($D249),MONTH($D249),1))</f>
        <v>45352</v>
      </c>
      <c r="K249" s="20" t="n">
        <f aca="false">IF($E249&lt;&gt;1,"",IF($G249="","",IF(AND($D249&gt;='Cohort Report'!$B$5,$D249&lt;='Cohort Report'!$B$6),$G249,"")))</f>
        <v>161</v>
      </c>
    </row>
    <row r="250" customFormat="false" ht="15" hidden="false" customHeight="false" outlineLevel="0" collapsed="false">
      <c r="A250" s="9" t="s">
        <v>62</v>
      </c>
      <c r="B250" s="22" t="n">
        <v>45902</v>
      </c>
      <c r="C250" s="23" t="n">
        <v>35</v>
      </c>
      <c r="D250" s="19" t="n">
        <f aca="false">IF($A250="","",_xlfn.MINIFS($B:$B,$A:$A,$A250))</f>
        <v>45082</v>
      </c>
      <c r="E250" s="20" t="n">
        <f aca="false">IF($A250="","",IF(AND($B250=$D250,COUNTIFS($A$2:$A250,$A250,$B$2:$B250,$B250)=1),1,0))</f>
        <v>0</v>
      </c>
      <c r="F250" s="19" t="str">
        <f aca="false">IF($E250&lt;&gt;1,"",IF(COUNTIFS($A:$A,$A250,$B:$B,"&gt;"&amp;$D250)=0,"",_xlfn.MINIFS($B:$B,$A:$A,$A250,$B:$B,"&gt;"&amp;$D250)))</f>
        <v/>
      </c>
      <c r="G250" s="20" t="str">
        <f aca="false">IF($F250="","",$F250-$D250)</f>
        <v/>
      </c>
      <c r="H250" s="20" t="str">
        <f aca="false">IF($E250&lt;&gt;1,"",IF($F250="",0,IF($G250&lt;='Cohort Report'!$B$7,1,0)))</f>
        <v/>
      </c>
      <c r="I250" s="20" t="str">
        <f aca="false">IF($E250&lt;&gt;1,"",IF($F250="",0,IF($G250&lt;='Cohort Report'!$B$8,1,0)))</f>
        <v/>
      </c>
      <c r="J250" s="21" t="str">
        <f aca="false">IF($E250&lt;&gt;1,"",DATE(YEAR($D250),MONTH($D250),1))</f>
        <v/>
      </c>
      <c r="K250" s="20" t="str">
        <f aca="false">IF($E250&lt;&gt;1,"",IF($G250="","",IF(AND($D250&gt;='Cohort Report'!$B$5,$D250&lt;='Cohort Report'!$B$6),$G250,"")))</f>
        <v/>
      </c>
    </row>
    <row r="251" customFormat="false" ht="15" hidden="false" customHeight="false" outlineLevel="0" collapsed="false">
      <c r="A251" s="9" t="s">
        <v>161</v>
      </c>
      <c r="B251" s="22" t="n">
        <v>45438</v>
      </c>
      <c r="C251" s="23" t="n">
        <v>150</v>
      </c>
      <c r="D251" s="19" t="n">
        <f aca="false">IF($A251="","",_xlfn.MINIFS($B:$B,$A:$A,$A251))</f>
        <v>45438</v>
      </c>
      <c r="E251" s="20" t="n">
        <f aca="false">IF($A251="","",IF(AND($B251=$D251,COUNTIFS($A$2:$A251,$A251,$B$2:$B251,$B251)=1),1,0))</f>
        <v>1</v>
      </c>
      <c r="F251" s="19" t="str">
        <f aca="false">IF($E251&lt;&gt;1,"",IF(COUNTIFS($A:$A,$A251,$B:$B,"&gt;"&amp;$D251)=0,"",_xlfn.MINIFS($B:$B,$A:$A,$A251,$B:$B,"&gt;"&amp;$D251)))</f>
        <v/>
      </c>
      <c r="G251" s="20" t="str">
        <f aca="false">IF($F251="","",$F251-$D251)</f>
        <v/>
      </c>
      <c r="H251" s="20" t="n">
        <f aca="false">IF($E251&lt;&gt;1,"",IF($F251="",0,IF($G251&lt;='Cohort Report'!$B$7,1,0)))</f>
        <v>0</v>
      </c>
      <c r="I251" s="20" t="n">
        <f aca="false">IF($E251&lt;&gt;1,"",IF($F251="",0,IF($G251&lt;='Cohort Report'!$B$8,1,0)))</f>
        <v>0</v>
      </c>
      <c r="J251" s="21" t="n">
        <f aca="false">IF($E251&lt;&gt;1,"",DATE(YEAR($D251),MONTH($D251),1))</f>
        <v>45413</v>
      </c>
      <c r="K251" s="20" t="str">
        <f aca="false">IF($E251&lt;&gt;1,"",IF($G251="","",IF(AND($D251&gt;='Cohort Report'!$B$5,$D251&lt;='Cohort Report'!$B$6),$G251,"")))</f>
        <v/>
      </c>
    </row>
    <row r="252" customFormat="false" ht="15" hidden="false" customHeight="false" outlineLevel="0" collapsed="false">
      <c r="A252" s="9" t="s">
        <v>77</v>
      </c>
      <c r="B252" s="22" t="n">
        <v>45334</v>
      </c>
      <c r="C252" s="23" t="n">
        <v>100</v>
      </c>
      <c r="D252" s="19" t="n">
        <f aca="false">IF($A252="","",_xlfn.MINIFS($B:$B,$A:$A,$A252))</f>
        <v>45120</v>
      </c>
      <c r="E252" s="20" t="n">
        <f aca="false">IF($A252="","",IF(AND($B252=$D252,COUNTIFS($A$2:$A252,$A252,$B$2:$B252,$B252)=1),1,0))</f>
        <v>0</v>
      </c>
      <c r="F252" s="19" t="str">
        <f aca="false">IF($E252&lt;&gt;1,"",IF(COUNTIFS($A:$A,$A252,$B:$B,"&gt;"&amp;$D252)=0,"",_xlfn.MINIFS($B:$B,$A:$A,$A252,$B:$B,"&gt;"&amp;$D252)))</f>
        <v/>
      </c>
      <c r="G252" s="20" t="str">
        <f aca="false">IF($F252="","",$F252-$D252)</f>
        <v/>
      </c>
      <c r="H252" s="20" t="str">
        <f aca="false">IF($E252&lt;&gt;1,"",IF($F252="",0,IF($G252&lt;='Cohort Report'!$B$7,1,0)))</f>
        <v/>
      </c>
      <c r="I252" s="20" t="str">
        <f aca="false">IF($E252&lt;&gt;1,"",IF($F252="",0,IF($G252&lt;='Cohort Report'!$B$8,1,0)))</f>
        <v/>
      </c>
      <c r="J252" s="21" t="str">
        <f aca="false">IF($E252&lt;&gt;1,"",DATE(YEAR($D252),MONTH($D252),1))</f>
        <v/>
      </c>
      <c r="K252" s="20" t="str">
        <f aca="false">IF($E252&lt;&gt;1,"",IF($G252="","",IF(AND($D252&gt;='Cohort Report'!$B$5,$D252&lt;='Cohort Report'!$B$6),$G252,"")))</f>
        <v/>
      </c>
    </row>
    <row r="253" customFormat="false" ht="15" hidden="false" customHeight="false" outlineLevel="0" collapsed="false">
      <c r="A253" s="9" t="s">
        <v>82</v>
      </c>
      <c r="B253" s="22" t="n">
        <v>45727</v>
      </c>
      <c r="C253" s="23" t="n">
        <v>35</v>
      </c>
      <c r="D253" s="19" t="n">
        <f aca="false">IF($A253="","",_xlfn.MINIFS($B:$B,$A:$A,$A253))</f>
        <v>45211</v>
      </c>
      <c r="E253" s="20" t="n">
        <f aca="false">IF($A253="","",IF(AND($B253=$D253,COUNTIFS($A$2:$A253,$A253,$B$2:$B253,$B253)=1),1,0))</f>
        <v>0</v>
      </c>
      <c r="F253" s="19" t="str">
        <f aca="false">IF($E253&lt;&gt;1,"",IF(COUNTIFS($A:$A,$A253,$B:$B,"&gt;"&amp;$D253)=0,"",_xlfn.MINIFS($B:$B,$A:$A,$A253,$B:$B,"&gt;"&amp;$D253)))</f>
        <v/>
      </c>
      <c r="G253" s="20" t="str">
        <f aca="false">IF($F253="","",$F253-$D253)</f>
        <v/>
      </c>
      <c r="H253" s="20" t="str">
        <f aca="false">IF($E253&lt;&gt;1,"",IF($F253="",0,IF($G253&lt;='Cohort Report'!$B$7,1,0)))</f>
        <v/>
      </c>
      <c r="I253" s="20" t="str">
        <f aca="false">IF($E253&lt;&gt;1,"",IF($F253="",0,IF($G253&lt;='Cohort Report'!$B$8,1,0)))</f>
        <v/>
      </c>
      <c r="J253" s="21" t="str">
        <f aca="false">IF($E253&lt;&gt;1,"",DATE(YEAR($D253),MONTH($D253),1))</f>
        <v/>
      </c>
      <c r="K253" s="20" t="str">
        <f aca="false">IF($E253&lt;&gt;1,"",IF($G253="","",IF(AND($D253&gt;='Cohort Report'!$B$5,$D253&lt;='Cohort Report'!$B$6),$G253,"")))</f>
        <v/>
      </c>
    </row>
    <row r="254" customFormat="false" ht="15" hidden="false" customHeight="false" outlineLevel="0" collapsed="false">
      <c r="A254" s="9" t="s">
        <v>162</v>
      </c>
      <c r="B254" s="22" t="n">
        <v>45597</v>
      </c>
      <c r="C254" s="23" t="n">
        <v>35</v>
      </c>
      <c r="D254" s="19" t="n">
        <f aca="false">IF($A254="","",_xlfn.MINIFS($B:$B,$A:$A,$A254))</f>
        <v>45496</v>
      </c>
      <c r="E254" s="20" t="n">
        <f aca="false">IF($A254="","",IF(AND($B254=$D254,COUNTIFS($A$2:$A254,$A254,$B$2:$B254,$B254)=1),1,0))</f>
        <v>0</v>
      </c>
      <c r="F254" s="19" t="str">
        <f aca="false">IF($E254&lt;&gt;1,"",IF(COUNTIFS($A:$A,$A254,$B:$B,"&gt;"&amp;$D254)=0,"",_xlfn.MINIFS($B:$B,$A:$A,$A254,$B:$B,"&gt;"&amp;$D254)))</f>
        <v/>
      </c>
      <c r="G254" s="20" t="str">
        <f aca="false">IF($F254="","",$F254-$D254)</f>
        <v/>
      </c>
      <c r="H254" s="20" t="str">
        <f aca="false">IF($E254&lt;&gt;1,"",IF($F254="",0,IF($G254&lt;='Cohort Report'!$B$7,1,0)))</f>
        <v/>
      </c>
      <c r="I254" s="20" t="str">
        <f aca="false">IF($E254&lt;&gt;1,"",IF($F254="",0,IF($G254&lt;='Cohort Report'!$B$8,1,0)))</f>
        <v/>
      </c>
      <c r="J254" s="21" t="str">
        <f aca="false">IF($E254&lt;&gt;1,"",DATE(YEAR($D254),MONTH($D254),1))</f>
        <v/>
      </c>
      <c r="K254" s="20" t="str">
        <f aca="false">IF($E254&lt;&gt;1,"",IF($G254="","",IF(AND($D254&gt;='Cohort Report'!$B$5,$D254&lt;='Cohort Report'!$B$6),$G254,"")))</f>
        <v/>
      </c>
    </row>
    <row r="255" customFormat="false" ht="15" hidden="false" customHeight="false" outlineLevel="0" collapsed="false">
      <c r="A255" s="9" t="s">
        <v>71</v>
      </c>
      <c r="B255" s="22" t="n">
        <v>45388</v>
      </c>
      <c r="C255" s="23" t="n">
        <v>50</v>
      </c>
      <c r="D255" s="19" t="n">
        <f aca="false">IF($A255="","",_xlfn.MINIFS($B:$B,$A:$A,$A255))</f>
        <v>45034</v>
      </c>
      <c r="E255" s="20" t="n">
        <f aca="false">IF($A255="","",IF(AND($B255=$D255,COUNTIFS($A$2:$A255,$A255,$B$2:$B255,$B255)=1),1,0))</f>
        <v>0</v>
      </c>
      <c r="F255" s="19" t="str">
        <f aca="false">IF($E255&lt;&gt;1,"",IF(COUNTIFS($A:$A,$A255,$B:$B,"&gt;"&amp;$D255)=0,"",_xlfn.MINIFS($B:$B,$A:$A,$A255,$B:$B,"&gt;"&amp;$D255)))</f>
        <v/>
      </c>
      <c r="G255" s="20" t="str">
        <f aca="false">IF($F255="","",$F255-$D255)</f>
        <v/>
      </c>
      <c r="H255" s="20" t="str">
        <f aca="false">IF($E255&lt;&gt;1,"",IF($F255="",0,IF($G255&lt;='Cohort Report'!$B$7,1,0)))</f>
        <v/>
      </c>
      <c r="I255" s="20" t="str">
        <f aca="false">IF($E255&lt;&gt;1,"",IF($F255="",0,IF($G255&lt;='Cohort Report'!$B$8,1,0)))</f>
        <v/>
      </c>
      <c r="J255" s="21" t="str">
        <f aca="false">IF($E255&lt;&gt;1,"",DATE(YEAR($D255),MONTH($D255),1))</f>
        <v/>
      </c>
      <c r="K255" s="20" t="str">
        <f aca="false">IF($E255&lt;&gt;1,"",IF($G255="","",IF(AND($D255&gt;='Cohort Report'!$B$5,$D255&lt;='Cohort Report'!$B$6),$G255,"")))</f>
        <v/>
      </c>
    </row>
    <row r="256" customFormat="false" ht="15" hidden="false" customHeight="false" outlineLevel="0" collapsed="false">
      <c r="A256" s="9" t="s">
        <v>163</v>
      </c>
      <c r="B256" s="22" t="n">
        <v>45536</v>
      </c>
      <c r="C256" s="23" t="n">
        <v>250</v>
      </c>
      <c r="D256" s="19" t="n">
        <f aca="false">IF($A256="","",_xlfn.MINIFS($B:$B,$A:$A,$A256))</f>
        <v>45536</v>
      </c>
      <c r="E256" s="20" t="n">
        <f aca="false">IF($A256="","",IF(AND($B256=$D256,COUNTIFS($A$2:$A256,$A256,$B$2:$B256,$B256)=1),1,0))</f>
        <v>1</v>
      </c>
      <c r="F256" s="19" t="str">
        <f aca="false">IF($E256&lt;&gt;1,"",IF(COUNTIFS($A:$A,$A256,$B:$B,"&gt;"&amp;$D256)=0,"",_xlfn.MINIFS($B:$B,$A:$A,$A256,$B:$B,"&gt;"&amp;$D256)))</f>
        <v/>
      </c>
      <c r="G256" s="20" t="str">
        <f aca="false">IF($F256="","",$F256-$D256)</f>
        <v/>
      </c>
      <c r="H256" s="20" t="n">
        <f aca="false">IF($E256&lt;&gt;1,"",IF($F256="",0,IF($G256&lt;='Cohort Report'!$B$7,1,0)))</f>
        <v>0</v>
      </c>
      <c r="I256" s="20" t="n">
        <f aca="false">IF($E256&lt;&gt;1,"",IF($F256="",0,IF($G256&lt;='Cohort Report'!$B$8,1,0)))</f>
        <v>0</v>
      </c>
      <c r="J256" s="21" t="n">
        <f aca="false">IF($E256&lt;&gt;1,"",DATE(YEAR($D256),MONTH($D256),1))</f>
        <v>45536</v>
      </c>
      <c r="K256" s="20" t="str">
        <f aca="false">IF($E256&lt;&gt;1,"",IF($G256="","",IF(AND($D256&gt;='Cohort Report'!$B$5,$D256&lt;='Cohort Report'!$B$6),$G256,"")))</f>
        <v/>
      </c>
    </row>
    <row r="257" customFormat="false" ht="15" hidden="false" customHeight="false" outlineLevel="0" collapsed="false">
      <c r="A257" s="9" t="s">
        <v>124</v>
      </c>
      <c r="B257" s="22" t="n">
        <v>45296</v>
      </c>
      <c r="C257" s="23" t="n">
        <v>100</v>
      </c>
      <c r="D257" s="19" t="n">
        <f aca="false">IF($A257="","",_xlfn.MINIFS($B:$B,$A:$A,$A257))</f>
        <v>45039</v>
      </c>
      <c r="E257" s="20" t="n">
        <f aca="false">IF($A257="","",IF(AND($B257=$D257,COUNTIFS($A$2:$A257,$A257,$B$2:$B257,$B257)=1),1,0))</f>
        <v>0</v>
      </c>
      <c r="F257" s="19" t="str">
        <f aca="false">IF($E257&lt;&gt;1,"",IF(COUNTIFS($A:$A,$A257,$B:$B,"&gt;"&amp;$D257)=0,"",_xlfn.MINIFS($B:$B,$A:$A,$A257,$B:$B,"&gt;"&amp;$D257)))</f>
        <v/>
      </c>
      <c r="G257" s="20" t="str">
        <f aca="false">IF($F257="","",$F257-$D257)</f>
        <v/>
      </c>
      <c r="H257" s="20" t="str">
        <f aca="false">IF($E257&lt;&gt;1,"",IF($F257="",0,IF($G257&lt;='Cohort Report'!$B$7,1,0)))</f>
        <v/>
      </c>
      <c r="I257" s="20" t="str">
        <f aca="false">IF($E257&lt;&gt;1,"",IF($F257="",0,IF($G257&lt;='Cohort Report'!$B$8,1,0)))</f>
        <v/>
      </c>
      <c r="J257" s="21" t="str">
        <f aca="false">IF($E257&lt;&gt;1,"",DATE(YEAR($D257),MONTH($D257),1))</f>
        <v/>
      </c>
      <c r="K257" s="20" t="str">
        <f aca="false">IF($E257&lt;&gt;1,"",IF($G257="","",IF(AND($D257&gt;='Cohort Report'!$B$5,$D257&lt;='Cohort Report'!$B$6),$G257,"")))</f>
        <v/>
      </c>
    </row>
    <row r="258" customFormat="false" ht="15" hidden="false" customHeight="false" outlineLevel="0" collapsed="false">
      <c r="A258" s="9" t="s">
        <v>78</v>
      </c>
      <c r="B258" s="22" t="n">
        <v>45866</v>
      </c>
      <c r="C258" s="23" t="n">
        <v>50</v>
      </c>
      <c r="D258" s="19" t="n">
        <f aca="false">IF($A258="","",_xlfn.MINIFS($B:$B,$A:$A,$A258))</f>
        <v>44942</v>
      </c>
      <c r="E258" s="20" t="n">
        <f aca="false">IF($A258="","",IF(AND($B258=$D258,COUNTIFS($A$2:$A258,$A258,$B$2:$B258,$B258)=1),1,0))</f>
        <v>0</v>
      </c>
      <c r="F258" s="19" t="str">
        <f aca="false">IF($E258&lt;&gt;1,"",IF(COUNTIFS($A:$A,$A258,$B:$B,"&gt;"&amp;$D258)=0,"",_xlfn.MINIFS($B:$B,$A:$A,$A258,$B:$B,"&gt;"&amp;$D258)))</f>
        <v/>
      </c>
      <c r="G258" s="20" t="str">
        <f aca="false">IF($F258="","",$F258-$D258)</f>
        <v/>
      </c>
      <c r="H258" s="20" t="str">
        <f aca="false">IF($E258&lt;&gt;1,"",IF($F258="",0,IF($G258&lt;='Cohort Report'!$B$7,1,0)))</f>
        <v/>
      </c>
      <c r="I258" s="20" t="str">
        <f aca="false">IF($E258&lt;&gt;1,"",IF($F258="",0,IF($G258&lt;='Cohort Report'!$B$8,1,0)))</f>
        <v/>
      </c>
      <c r="J258" s="21" t="str">
        <f aca="false">IF($E258&lt;&gt;1,"",DATE(YEAR($D258),MONTH($D258),1))</f>
        <v/>
      </c>
      <c r="K258" s="20" t="str">
        <f aca="false">IF($E258&lt;&gt;1,"",IF($G258="","",IF(AND($D258&gt;='Cohort Report'!$B$5,$D258&lt;='Cohort Report'!$B$6),$G258,"")))</f>
        <v/>
      </c>
    </row>
    <row r="259" customFormat="false" ht="15" hidden="false" customHeight="false" outlineLevel="0" collapsed="false">
      <c r="A259" s="9" t="s">
        <v>68</v>
      </c>
      <c r="B259" s="22" t="n">
        <v>45995</v>
      </c>
      <c r="C259" s="23" t="n">
        <v>100</v>
      </c>
      <c r="D259" s="19" t="n">
        <f aca="false">IF($A259="","",_xlfn.MINIFS($B:$B,$A:$A,$A259))</f>
        <v>45101</v>
      </c>
      <c r="E259" s="20" t="n">
        <f aca="false">IF($A259="","",IF(AND($B259=$D259,COUNTIFS($A$2:$A259,$A259,$B$2:$B259,$B259)=1),1,0))</f>
        <v>0</v>
      </c>
      <c r="F259" s="19" t="str">
        <f aca="false">IF($E259&lt;&gt;1,"",IF(COUNTIFS($A:$A,$A259,$B:$B,"&gt;"&amp;$D259)=0,"",_xlfn.MINIFS($B:$B,$A:$A,$A259,$B:$B,"&gt;"&amp;$D259)))</f>
        <v/>
      </c>
      <c r="G259" s="20" t="str">
        <f aca="false">IF($F259="","",$F259-$D259)</f>
        <v/>
      </c>
      <c r="H259" s="20" t="str">
        <f aca="false">IF($E259&lt;&gt;1,"",IF($F259="",0,IF($G259&lt;='Cohort Report'!$B$7,1,0)))</f>
        <v/>
      </c>
      <c r="I259" s="20" t="str">
        <f aca="false">IF($E259&lt;&gt;1,"",IF($F259="",0,IF($G259&lt;='Cohort Report'!$B$8,1,0)))</f>
        <v/>
      </c>
      <c r="J259" s="21" t="str">
        <f aca="false">IF($E259&lt;&gt;1,"",DATE(YEAR($D259),MONTH($D259),1))</f>
        <v/>
      </c>
      <c r="K259" s="20" t="str">
        <f aca="false">IF($E259&lt;&gt;1,"",IF($G259="","",IF(AND($D259&gt;='Cohort Report'!$B$5,$D259&lt;='Cohort Report'!$B$6),$G259,"")))</f>
        <v/>
      </c>
    </row>
    <row r="260" customFormat="false" ht="15" hidden="false" customHeight="false" outlineLevel="0" collapsed="false">
      <c r="A260" s="9" t="s">
        <v>164</v>
      </c>
      <c r="B260" s="22" t="n">
        <v>45449</v>
      </c>
      <c r="C260" s="23" t="n">
        <v>50</v>
      </c>
      <c r="D260" s="19" t="n">
        <f aca="false">IF($A260="","",_xlfn.MINIFS($B:$B,$A:$A,$A260))</f>
        <v>45449</v>
      </c>
      <c r="E260" s="20" t="n">
        <f aca="false">IF($A260="","",IF(AND($B260=$D260,COUNTIFS($A$2:$A260,$A260,$B$2:$B260,$B260)=1),1,0))</f>
        <v>1</v>
      </c>
      <c r="F260" s="19" t="str">
        <f aca="false">IF($E260&lt;&gt;1,"",IF(COUNTIFS($A:$A,$A260,$B:$B,"&gt;"&amp;$D260)=0,"",_xlfn.MINIFS($B:$B,$A:$A,$A260,$B:$B,"&gt;"&amp;$D260)))</f>
        <v/>
      </c>
      <c r="G260" s="20" t="str">
        <f aca="false">IF($F260="","",$F260-$D260)</f>
        <v/>
      </c>
      <c r="H260" s="20" t="n">
        <f aca="false">IF($E260&lt;&gt;1,"",IF($F260="",0,IF($G260&lt;='Cohort Report'!$B$7,1,0)))</f>
        <v>0</v>
      </c>
      <c r="I260" s="20" t="n">
        <f aca="false">IF($E260&lt;&gt;1,"",IF($F260="",0,IF($G260&lt;='Cohort Report'!$B$8,1,0)))</f>
        <v>0</v>
      </c>
      <c r="J260" s="21" t="n">
        <f aca="false">IF($E260&lt;&gt;1,"",DATE(YEAR($D260),MONTH($D260),1))</f>
        <v>45444</v>
      </c>
      <c r="K260" s="20" t="str">
        <f aca="false">IF($E260&lt;&gt;1,"",IF($G260="","",IF(AND($D260&gt;='Cohort Report'!$B$5,$D260&lt;='Cohort Report'!$B$6),$G260,"")))</f>
        <v/>
      </c>
    </row>
    <row r="261" customFormat="false" ht="15" hidden="false" customHeight="false" outlineLevel="0" collapsed="false">
      <c r="A261" s="9" t="s">
        <v>165</v>
      </c>
      <c r="B261" s="22" t="n">
        <v>45397</v>
      </c>
      <c r="C261" s="23" t="n">
        <v>50</v>
      </c>
      <c r="D261" s="19" t="n">
        <f aca="false">IF($A261="","",_xlfn.MINIFS($B:$B,$A:$A,$A261))</f>
        <v>45397</v>
      </c>
      <c r="E261" s="20" t="n">
        <f aca="false">IF($A261="","",IF(AND($B261=$D261,COUNTIFS($A$2:$A261,$A261,$B$2:$B261,$B261)=1),1,0))</f>
        <v>1</v>
      </c>
      <c r="F261" s="19" t="str">
        <f aca="false">IF($E261&lt;&gt;1,"",IF(COUNTIFS($A:$A,$A261,$B:$B,"&gt;"&amp;$D261)=0,"",_xlfn.MINIFS($B:$B,$A:$A,$A261,$B:$B,"&gt;"&amp;$D261)))</f>
        <v/>
      </c>
      <c r="G261" s="20" t="str">
        <f aca="false">IF($F261="","",$F261-$D261)</f>
        <v/>
      </c>
      <c r="H261" s="20" t="n">
        <f aca="false">IF($E261&lt;&gt;1,"",IF($F261="",0,IF($G261&lt;='Cohort Report'!$B$7,1,0)))</f>
        <v>0</v>
      </c>
      <c r="I261" s="20" t="n">
        <f aca="false">IF($E261&lt;&gt;1,"",IF($F261="",0,IF($G261&lt;='Cohort Report'!$B$8,1,0)))</f>
        <v>0</v>
      </c>
      <c r="J261" s="21" t="n">
        <f aca="false">IF($E261&lt;&gt;1,"",DATE(YEAR($D261),MONTH($D261),1))</f>
        <v>45383</v>
      </c>
      <c r="K261" s="20" t="str">
        <f aca="false">IF($E261&lt;&gt;1,"",IF($G261="","",IF(AND($D261&gt;='Cohort Report'!$B$5,$D261&lt;='Cohort Report'!$B$6),$G261,"")))</f>
        <v/>
      </c>
    </row>
    <row r="262" customFormat="false" ht="15" hidden="false" customHeight="false" outlineLevel="0" collapsed="false">
      <c r="A262" s="9" t="s">
        <v>86</v>
      </c>
      <c r="B262" s="22" t="n">
        <v>45486</v>
      </c>
      <c r="C262" s="23" t="n">
        <v>100</v>
      </c>
      <c r="D262" s="19" t="n">
        <f aca="false">IF($A262="","",_xlfn.MINIFS($B:$B,$A:$A,$A262))</f>
        <v>45266</v>
      </c>
      <c r="E262" s="20" t="n">
        <f aca="false">IF($A262="","",IF(AND($B262=$D262,COUNTIFS($A$2:$A262,$A262,$B$2:$B262,$B262)=1),1,0))</f>
        <v>0</v>
      </c>
      <c r="F262" s="19" t="str">
        <f aca="false">IF($E262&lt;&gt;1,"",IF(COUNTIFS($A:$A,$A262,$B:$B,"&gt;"&amp;$D262)=0,"",_xlfn.MINIFS($B:$B,$A:$A,$A262,$B:$B,"&gt;"&amp;$D262)))</f>
        <v/>
      </c>
      <c r="G262" s="20" t="str">
        <f aca="false">IF($F262="","",$F262-$D262)</f>
        <v/>
      </c>
      <c r="H262" s="20" t="str">
        <f aca="false">IF($E262&lt;&gt;1,"",IF($F262="",0,IF($G262&lt;='Cohort Report'!$B$7,1,0)))</f>
        <v/>
      </c>
      <c r="I262" s="20" t="str">
        <f aca="false">IF($E262&lt;&gt;1,"",IF($F262="",0,IF($G262&lt;='Cohort Report'!$B$8,1,0)))</f>
        <v/>
      </c>
      <c r="J262" s="21" t="str">
        <f aca="false">IF($E262&lt;&gt;1,"",DATE(YEAR($D262),MONTH($D262),1))</f>
        <v/>
      </c>
      <c r="K262" s="20" t="str">
        <f aca="false">IF($E262&lt;&gt;1,"",IF($G262="","",IF(AND($D262&gt;='Cohort Report'!$B$5,$D262&lt;='Cohort Report'!$B$6),$G262,"")))</f>
        <v/>
      </c>
    </row>
    <row r="263" customFormat="false" ht="15" hidden="false" customHeight="false" outlineLevel="0" collapsed="false">
      <c r="A263" s="9" t="s">
        <v>153</v>
      </c>
      <c r="B263" s="22" t="n">
        <v>45831</v>
      </c>
      <c r="C263" s="23" t="n">
        <v>100</v>
      </c>
      <c r="D263" s="19" t="n">
        <f aca="false">IF($A263="","",_xlfn.MINIFS($B:$B,$A:$A,$A263))</f>
        <v>45402</v>
      </c>
      <c r="E263" s="20" t="n">
        <f aca="false">IF($A263="","",IF(AND($B263=$D263,COUNTIFS($A$2:$A263,$A263,$B$2:$B263,$B263)=1),1,0))</f>
        <v>0</v>
      </c>
      <c r="F263" s="19" t="str">
        <f aca="false">IF($E263&lt;&gt;1,"",IF(COUNTIFS($A:$A,$A263,$B:$B,"&gt;"&amp;$D263)=0,"",_xlfn.MINIFS($B:$B,$A:$A,$A263,$B:$B,"&gt;"&amp;$D263)))</f>
        <v/>
      </c>
      <c r="G263" s="20" t="str">
        <f aca="false">IF($F263="","",$F263-$D263)</f>
        <v/>
      </c>
      <c r="H263" s="20" t="str">
        <f aca="false">IF($E263&lt;&gt;1,"",IF($F263="",0,IF($G263&lt;='Cohort Report'!$B$7,1,0)))</f>
        <v/>
      </c>
      <c r="I263" s="20" t="str">
        <f aca="false">IF($E263&lt;&gt;1,"",IF($F263="",0,IF($G263&lt;='Cohort Report'!$B$8,1,0)))</f>
        <v/>
      </c>
      <c r="J263" s="21" t="str">
        <f aca="false">IF($E263&lt;&gt;1,"",DATE(YEAR($D263),MONTH($D263),1))</f>
        <v/>
      </c>
      <c r="K263" s="20" t="str">
        <f aca="false">IF($E263&lt;&gt;1,"",IF($G263="","",IF(AND($D263&gt;='Cohort Report'!$B$5,$D263&lt;='Cohort Report'!$B$6),$G263,"")))</f>
        <v/>
      </c>
    </row>
    <row r="264" customFormat="false" ht="15" hidden="false" customHeight="false" outlineLevel="0" collapsed="false">
      <c r="A264" s="9" t="s">
        <v>103</v>
      </c>
      <c r="B264" s="22" t="n">
        <v>45496</v>
      </c>
      <c r="C264" s="23" t="n">
        <v>100</v>
      </c>
      <c r="D264" s="19" t="n">
        <f aca="false">IF($A264="","",_xlfn.MINIFS($B:$B,$A:$A,$A264))</f>
        <v>45032</v>
      </c>
      <c r="E264" s="20" t="n">
        <f aca="false">IF($A264="","",IF(AND($B264=$D264,COUNTIFS($A$2:$A264,$A264,$B$2:$B264,$B264)=1),1,0))</f>
        <v>0</v>
      </c>
      <c r="F264" s="19" t="str">
        <f aca="false">IF($E264&lt;&gt;1,"",IF(COUNTIFS($A:$A,$A264,$B:$B,"&gt;"&amp;$D264)=0,"",_xlfn.MINIFS($B:$B,$A:$A,$A264,$B:$B,"&gt;"&amp;$D264)))</f>
        <v/>
      </c>
      <c r="G264" s="20" t="str">
        <f aca="false">IF($F264="","",$F264-$D264)</f>
        <v/>
      </c>
      <c r="H264" s="20" t="str">
        <f aca="false">IF($E264&lt;&gt;1,"",IF($F264="",0,IF($G264&lt;='Cohort Report'!$B$7,1,0)))</f>
        <v/>
      </c>
      <c r="I264" s="20" t="str">
        <f aca="false">IF($E264&lt;&gt;1,"",IF($F264="",0,IF($G264&lt;='Cohort Report'!$B$8,1,0)))</f>
        <v/>
      </c>
      <c r="J264" s="21" t="str">
        <f aca="false">IF($E264&lt;&gt;1,"",DATE(YEAR($D264),MONTH($D264),1))</f>
        <v/>
      </c>
      <c r="K264" s="20" t="str">
        <f aca="false">IF($E264&lt;&gt;1,"",IF($G264="","",IF(AND($D264&gt;='Cohort Report'!$B$5,$D264&lt;='Cohort Report'!$B$6),$G264,"")))</f>
        <v/>
      </c>
    </row>
    <row r="265" customFormat="false" ht="15" hidden="false" customHeight="false" outlineLevel="0" collapsed="false">
      <c r="A265" s="9" t="s">
        <v>97</v>
      </c>
      <c r="B265" s="22" t="n">
        <v>45319</v>
      </c>
      <c r="C265" s="23" t="n">
        <v>100</v>
      </c>
      <c r="D265" s="19" t="n">
        <f aca="false">IF($A265="","",_xlfn.MINIFS($B:$B,$A:$A,$A265))</f>
        <v>45264</v>
      </c>
      <c r="E265" s="20" t="n">
        <f aca="false">IF($A265="","",IF(AND($B265=$D265,COUNTIFS($A$2:$A265,$A265,$B$2:$B265,$B265)=1),1,0))</f>
        <v>0</v>
      </c>
      <c r="F265" s="19" t="str">
        <f aca="false">IF($E265&lt;&gt;1,"",IF(COUNTIFS($A:$A,$A265,$B:$B,"&gt;"&amp;$D265)=0,"",_xlfn.MINIFS($B:$B,$A:$A,$A265,$B:$B,"&gt;"&amp;$D265)))</f>
        <v/>
      </c>
      <c r="G265" s="20" t="str">
        <f aca="false">IF($F265="","",$F265-$D265)</f>
        <v/>
      </c>
      <c r="H265" s="20" t="str">
        <f aca="false">IF($E265&lt;&gt;1,"",IF($F265="",0,IF($G265&lt;='Cohort Report'!$B$7,1,0)))</f>
        <v/>
      </c>
      <c r="I265" s="20" t="str">
        <f aca="false">IF($E265&lt;&gt;1,"",IF($F265="",0,IF($G265&lt;='Cohort Report'!$B$8,1,0)))</f>
        <v/>
      </c>
      <c r="J265" s="21" t="str">
        <f aca="false">IF($E265&lt;&gt;1,"",DATE(YEAR($D265),MONTH($D265),1))</f>
        <v/>
      </c>
      <c r="K265" s="20" t="str">
        <f aca="false">IF($E265&lt;&gt;1,"",IF($G265="","",IF(AND($D265&gt;='Cohort Report'!$B$5,$D265&lt;='Cohort Report'!$B$6),$G265,"")))</f>
        <v/>
      </c>
    </row>
    <row r="266" customFormat="false" ht="15" hidden="false" customHeight="false" outlineLevel="0" collapsed="false">
      <c r="A266" s="9" t="s">
        <v>140</v>
      </c>
      <c r="B266" s="22" t="n">
        <v>45313</v>
      </c>
      <c r="C266" s="23" t="n">
        <v>250</v>
      </c>
      <c r="D266" s="19" t="n">
        <f aca="false">IF($A266="","",_xlfn.MINIFS($B:$B,$A:$A,$A266))</f>
        <v>45301</v>
      </c>
      <c r="E266" s="20" t="n">
        <f aca="false">IF($A266="","",IF(AND($B266=$D266,COUNTIFS($A$2:$A266,$A266,$B$2:$B266,$B266)=1),1,0))</f>
        <v>0</v>
      </c>
      <c r="F266" s="19" t="str">
        <f aca="false">IF($E266&lt;&gt;1,"",IF(COUNTIFS($A:$A,$A266,$B:$B,"&gt;"&amp;$D266)=0,"",_xlfn.MINIFS($B:$B,$A:$A,$A266,$B:$B,"&gt;"&amp;$D266)))</f>
        <v/>
      </c>
      <c r="G266" s="20" t="str">
        <f aca="false">IF($F266="","",$F266-$D266)</f>
        <v/>
      </c>
      <c r="H266" s="20" t="str">
        <f aca="false">IF($E266&lt;&gt;1,"",IF($F266="",0,IF($G266&lt;='Cohort Report'!$B$7,1,0)))</f>
        <v/>
      </c>
      <c r="I266" s="20" t="str">
        <f aca="false">IF($E266&lt;&gt;1,"",IF($F266="",0,IF($G266&lt;='Cohort Report'!$B$8,1,0)))</f>
        <v/>
      </c>
      <c r="J266" s="21" t="str">
        <f aca="false">IF($E266&lt;&gt;1,"",DATE(YEAR($D266),MONTH($D266),1))</f>
        <v/>
      </c>
      <c r="K266" s="20" t="str">
        <f aca="false">IF($E266&lt;&gt;1,"",IF($G266="","",IF(AND($D266&gt;='Cohort Report'!$B$5,$D266&lt;='Cohort Report'!$B$6),$G266,"")))</f>
        <v/>
      </c>
    </row>
    <row r="267" customFormat="false" ht="15" hidden="false" customHeight="false" outlineLevel="0" collapsed="false">
      <c r="A267" s="9" t="s">
        <v>105</v>
      </c>
      <c r="B267" s="22" t="n">
        <v>45676</v>
      </c>
      <c r="C267" s="23" t="n">
        <v>50</v>
      </c>
      <c r="D267" s="19" t="n">
        <f aca="false">IF($A267="","",_xlfn.MINIFS($B:$B,$A:$A,$A267))</f>
        <v>45109</v>
      </c>
      <c r="E267" s="20" t="n">
        <f aca="false">IF($A267="","",IF(AND($B267=$D267,COUNTIFS($A$2:$A267,$A267,$B$2:$B267,$B267)=1),1,0))</f>
        <v>0</v>
      </c>
      <c r="F267" s="19" t="str">
        <f aca="false">IF($E267&lt;&gt;1,"",IF(COUNTIFS($A:$A,$A267,$B:$B,"&gt;"&amp;$D267)=0,"",_xlfn.MINIFS($B:$B,$A:$A,$A267,$B:$B,"&gt;"&amp;$D267)))</f>
        <v/>
      </c>
      <c r="G267" s="20" t="str">
        <f aca="false">IF($F267="","",$F267-$D267)</f>
        <v/>
      </c>
      <c r="H267" s="20" t="str">
        <f aca="false">IF($E267&lt;&gt;1,"",IF($F267="",0,IF($G267&lt;='Cohort Report'!$B$7,1,0)))</f>
        <v/>
      </c>
      <c r="I267" s="20" t="str">
        <f aca="false">IF($E267&lt;&gt;1,"",IF($F267="",0,IF($G267&lt;='Cohort Report'!$B$8,1,0)))</f>
        <v/>
      </c>
      <c r="J267" s="21" t="str">
        <f aca="false">IF($E267&lt;&gt;1,"",DATE(YEAR($D267),MONTH($D267),1))</f>
        <v/>
      </c>
      <c r="K267" s="20" t="str">
        <f aca="false">IF($E267&lt;&gt;1,"",IF($G267="","",IF(AND($D267&gt;='Cohort Report'!$B$5,$D267&lt;='Cohort Report'!$B$6),$G267,"")))</f>
        <v/>
      </c>
    </row>
    <row r="268" customFormat="false" ht="15" hidden="false" customHeight="false" outlineLevel="0" collapsed="false">
      <c r="A268" s="9" t="s">
        <v>78</v>
      </c>
      <c r="B268" s="22" t="n">
        <v>45455</v>
      </c>
      <c r="C268" s="23" t="n">
        <v>100</v>
      </c>
      <c r="D268" s="19" t="n">
        <f aca="false">IF($A268="","",_xlfn.MINIFS($B:$B,$A:$A,$A268))</f>
        <v>44942</v>
      </c>
      <c r="E268" s="20" t="n">
        <f aca="false">IF($A268="","",IF(AND($B268=$D268,COUNTIFS($A$2:$A268,$A268,$B$2:$B268,$B268)=1),1,0))</f>
        <v>0</v>
      </c>
      <c r="F268" s="19" t="str">
        <f aca="false">IF($E268&lt;&gt;1,"",IF(COUNTIFS($A:$A,$A268,$B:$B,"&gt;"&amp;$D268)=0,"",_xlfn.MINIFS($B:$B,$A:$A,$A268,$B:$B,"&gt;"&amp;$D268)))</f>
        <v/>
      </c>
      <c r="G268" s="20" t="str">
        <f aca="false">IF($F268="","",$F268-$D268)</f>
        <v/>
      </c>
      <c r="H268" s="20" t="str">
        <f aca="false">IF($E268&lt;&gt;1,"",IF($F268="",0,IF($G268&lt;='Cohort Report'!$B$7,1,0)))</f>
        <v/>
      </c>
      <c r="I268" s="20" t="str">
        <f aca="false">IF($E268&lt;&gt;1,"",IF($F268="",0,IF($G268&lt;='Cohort Report'!$B$8,1,0)))</f>
        <v/>
      </c>
      <c r="J268" s="21" t="str">
        <f aca="false">IF($E268&lt;&gt;1,"",DATE(YEAR($D268),MONTH($D268),1))</f>
        <v/>
      </c>
      <c r="K268" s="20" t="str">
        <f aca="false">IF($E268&lt;&gt;1,"",IF($G268="","",IF(AND($D268&gt;='Cohort Report'!$B$5,$D268&lt;='Cohort Report'!$B$6),$G268,"")))</f>
        <v/>
      </c>
    </row>
    <row r="269" customFormat="false" ht="15" hidden="false" customHeight="false" outlineLevel="0" collapsed="false">
      <c r="A269" s="9" t="s">
        <v>124</v>
      </c>
      <c r="B269" s="22" t="n">
        <v>45708</v>
      </c>
      <c r="C269" s="23" t="n">
        <v>50</v>
      </c>
      <c r="D269" s="19" t="n">
        <f aca="false">IF($A269="","",_xlfn.MINIFS($B:$B,$A:$A,$A269))</f>
        <v>45039</v>
      </c>
      <c r="E269" s="20" t="n">
        <f aca="false">IF($A269="","",IF(AND($B269=$D269,COUNTIFS($A$2:$A269,$A269,$B$2:$B269,$B269)=1),1,0))</f>
        <v>0</v>
      </c>
      <c r="F269" s="19" t="str">
        <f aca="false">IF($E269&lt;&gt;1,"",IF(COUNTIFS($A:$A,$A269,$B:$B,"&gt;"&amp;$D269)=0,"",_xlfn.MINIFS($B:$B,$A:$A,$A269,$B:$B,"&gt;"&amp;$D269)))</f>
        <v/>
      </c>
      <c r="G269" s="20" t="str">
        <f aca="false">IF($F269="","",$F269-$D269)</f>
        <v/>
      </c>
      <c r="H269" s="20" t="str">
        <f aca="false">IF($E269&lt;&gt;1,"",IF($F269="",0,IF($G269&lt;='Cohort Report'!$B$7,1,0)))</f>
        <v/>
      </c>
      <c r="I269" s="20" t="str">
        <f aca="false">IF($E269&lt;&gt;1,"",IF($F269="",0,IF($G269&lt;='Cohort Report'!$B$8,1,0)))</f>
        <v/>
      </c>
      <c r="J269" s="21" t="str">
        <f aca="false">IF($E269&lt;&gt;1,"",DATE(YEAR($D269),MONTH($D269),1))</f>
        <v/>
      </c>
      <c r="K269" s="20" t="str">
        <f aca="false">IF($E269&lt;&gt;1,"",IF($G269="","",IF(AND($D269&gt;='Cohort Report'!$B$5,$D269&lt;='Cohort Report'!$B$6),$G269,"")))</f>
        <v/>
      </c>
    </row>
    <row r="270" customFormat="false" ht="15" hidden="false" customHeight="false" outlineLevel="0" collapsed="false">
      <c r="A270" s="9" t="s">
        <v>166</v>
      </c>
      <c r="B270" s="22" t="n">
        <v>45550</v>
      </c>
      <c r="C270" s="23" t="n">
        <v>500</v>
      </c>
      <c r="D270" s="19" t="n">
        <f aca="false">IF($A270="","",_xlfn.MINIFS($B:$B,$A:$A,$A270))</f>
        <v>45550</v>
      </c>
      <c r="E270" s="20" t="n">
        <f aca="false">IF($A270="","",IF(AND($B270=$D270,COUNTIFS($A$2:$A270,$A270,$B$2:$B270,$B270)=1),1,0))</f>
        <v>1</v>
      </c>
      <c r="F270" s="19" t="str">
        <f aca="false">IF($E270&lt;&gt;1,"",IF(COUNTIFS($A:$A,$A270,$B:$B,"&gt;"&amp;$D270)=0,"",_xlfn.MINIFS($B:$B,$A:$A,$A270,$B:$B,"&gt;"&amp;$D270)))</f>
        <v/>
      </c>
      <c r="G270" s="20" t="str">
        <f aca="false">IF($F270="","",$F270-$D270)</f>
        <v/>
      </c>
      <c r="H270" s="20" t="n">
        <f aca="false">IF($E270&lt;&gt;1,"",IF($F270="",0,IF($G270&lt;='Cohort Report'!$B$7,1,0)))</f>
        <v>0</v>
      </c>
      <c r="I270" s="20" t="n">
        <f aca="false">IF($E270&lt;&gt;1,"",IF($F270="",0,IF($G270&lt;='Cohort Report'!$B$8,1,0)))</f>
        <v>0</v>
      </c>
      <c r="J270" s="21" t="n">
        <f aca="false">IF($E270&lt;&gt;1,"",DATE(YEAR($D270),MONTH($D270),1))</f>
        <v>45536</v>
      </c>
      <c r="K270" s="20" t="str">
        <f aca="false">IF($E270&lt;&gt;1,"",IF($G270="","",IF(AND($D270&gt;='Cohort Report'!$B$5,$D270&lt;='Cohort Report'!$B$6),$G270,"")))</f>
        <v/>
      </c>
    </row>
    <row r="271" customFormat="false" ht="15" hidden="false" customHeight="false" outlineLevel="0" collapsed="false">
      <c r="A271" s="9" t="s">
        <v>78</v>
      </c>
      <c r="B271" s="22" t="n">
        <v>45142</v>
      </c>
      <c r="C271" s="23" t="n">
        <v>50</v>
      </c>
      <c r="D271" s="19" t="n">
        <f aca="false">IF($A271="","",_xlfn.MINIFS($B:$B,$A:$A,$A271))</f>
        <v>44942</v>
      </c>
      <c r="E271" s="20" t="n">
        <f aca="false">IF($A271="","",IF(AND($B271=$D271,COUNTIFS($A$2:$A271,$A271,$B$2:$B271,$B271)=1),1,0))</f>
        <v>0</v>
      </c>
      <c r="F271" s="19" t="str">
        <f aca="false">IF($E271&lt;&gt;1,"",IF(COUNTIFS($A:$A,$A271,$B:$B,"&gt;"&amp;$D271)=0,"",_xlfn.MINIFS($B:$B,$A:$A,$A271,$B:$B,"&gt;"&amp;$D271)))</f>
        <v/>
      </c>
      <c r="G271" s="20" t="str">
        <f aca="false">IF($F271="","",$F271-$D271)</f>
        <v/>
      </c>
      <c r="H271" s="20" t="str">
        <f aca="false">IF($E271&lt;&gt;1,"",IF($F271="",0,IF($G271&lt;='Cohort Report'!$B$7,1,0)))</f>
        <v/>
      </c>
      <c r="I271" s="20" t="str">
        <f aca="false">IF($E271&lt;&gt;1,"",IF($F271="",0,IF($G271&lt;='Cohort Report'!$B$8,1,0)))</f>
        <v/>
      </c>
      <c r="J271" s="21" t="str">
        <f aca="false">IF($E271&lt;&gt;1,"",DATE(YEAR($D271),MONTH($D271),1))</f>
        <v/>
      </c>
      <c r="K271" s="20" t="str">
        <f aca="false">IF($E271&lt;&gt;1,"",IF($G271="","",IF(AND($D271&gt;='Cohort Report'!$B$5,$D271&lt;='Cohort Report'!$B$6),$G271,"")))</f>
        <v/>
      </c>
    </row>
    <row r="272" customFormat="false" ht="15" hidden="false" customHeight="false" outlineLevel="0" collapsed="false">
      <c r="A272" s="9" t="s">
        <v>97</v>
      </c>
      <c r="B272" s="22" t="n">
        <v>45794</v>
      </c>
      <c r="C272" s="23" t="n">
        <v>50</v>
      </c>
      <c r="D272" s="19" t="n">
        <f aca="false">IF($A272="","",_xlfn.MINIFS($B:$B,$A:$A,$A272))</f>
        <v>45264</v>
      </c>
      <c r="E272" s="20" t="n">
        <f aca="false">IF($A272="","",IF(AND($B272=$D272,COUNTIFS($A$2:$A272,$A272,$B$2:$B272,$B272)=1),1,0))</f>
        <v>0</v>
      </c>
      <c r="F272" s="19" t="str">
        <f aca="false">IF($E272&lt;&gt;1,"",IF(COUNTIFS($A:$A,$A272,$B:$B,"&gt;"&amp;$D272)=0,"",_xlfn.MINIFS($B:$B,$A:$A,$A272,$B:$B,"&gt;"&amp;$D272)))</f>
        <v/>
      </c>
      <c r="G272" s="20" t="str">
        <f aca="false">IF($F272="","",$F272-$D272)</f>
        <v/>
      </c>
      <c r="H272" s="20" t="str">
        <f aca="false">IF($E272&lt;&gt;1,"",IF($F272="",0,IF($G272&lt;='Cohort Report'!$B$7,1,0)))</f>
        <v/>
      </c>
      <c r="I272" s="20" t="str">
        <f aca="false">IF($E272&lt;&gt;1,"",IF($F272="",0,IF($G272&lt;='Cohort Report'!$B$8,1,0)))</f>
        <v/>
      </c>
      <c r="J272" s="21" t="str">
        <f aca="false">IF($E272&lt;&gt;1,"",DATE(YEAR($D272),MONTH($D272),1))</f>
        <v/>
      </c>
      <c r="K272" s="20" t="str">
        <f aca="false">IF($E272&lt;&gt;1,"",IF($G272="","",IF(AND($D272&gt;='Cohort Report'!$B$5,$D272&lt;='Cohort Report'!$B$6),$G272,"")))</f>
        <v/>
      </c>
    </row>
    <row r="273" customFormat="false" ht="15" hidden="false" customHeight="false" outlineLevel="0" collapsed="false">
      <c r="A273" s="9" t="s">
        <v>94</v>
      </c>
      <c r="B273" s="22" t="n">
        <v>45279</v>
      </c>
      <c r="C273" s="23" t="n">
        <v>50</v>
      </c>
      <c r="D273" s="19" t="n">
        <f aca="false">IF($A273="","",_xlfn.MINIFS($B:$B,$A:$A,$A273))</f>
        <v>45017</v>
      </c>
      <c r="E273" s="20" t="n">
        <f aca="false">IF($A273="","",IF(AND($B273=$D273,COUNTIFS($A$2:$A273,$A273,$B$2:$B273,$B273)=1),1,0))</f>
        <v>0</v>
      </c>
      <c r="F273" s="19" t="str">
        <f aca="false">IF($E273&lt;&gt;1,"",IF(COUNTIFS($A:$A,$A273,$B:$B,"&gt;"&amp;$D273)=0,"",_xlfn.MINIFS($B:$B,$A:$A,$A273,$B:$B,"&gt;"&amp;$D273)))</f>
        <v/>
      </c>
      <c r="G273" s="20" t="str">
        <f aca="false">IF($F273="","",$F273-$D273)</f>
        <v/>
      </c>
      <c r="H273" s="20" t="str">
        <f aca="false">IF($E273&lt;&gt;1,"",IF($F273="",0,IF($G273&lt;='Cohort Report'!$B$7,1,0)))</f>
        <v/>
      </c>
      <c r="I273" s="20" t="str">
        <f aca="false">IF($E273&lt;&gt;1,"",IF($F273="",0,IF($G273&lt;='Cohort Report'!$B$8,1,0)))</f>
        <v/>
      </c>
      <c r="J273" s="21" t="str">
        <f aca="false">IF($E273&lt;&gt;1,"",DATE(YEAR($D273),MONTH($D273),1))</f>
        <v/>
      </c>
      <c r="K273" s="20" t="str">
        <f aca="false">IF($E273&lt;&gt;1,"",IF($G273="","",IF(AND($D273&gt;='Cohort Report'!$B$5,$D273&lt;='Cohort Report'!$B$6),$G273,"")))</f>
        <v/>
      </c>
    </row>
    <row r="274" customFormat="false" ht="15" hidden="false" customHeight="false" outlineLevel="0" collapsed="false">
      <c r="A274" s="9" t="s">
        <v>162</v>
      </c>
      <c r="B274" s="22" t="n">
        <v>45508</v>
      </c>
      <c r="C274" s="23" t="n">
        <v>75</v>
      </c>
      <c r="D274" s="19" t="n">
        <f aca="false">IF($A274="","",_xlfn.MINIFS($B:$B,$A:$A,$A274))</f>
        <v>45496</v>
      </c>
      <c r="E274" s="20" t="n">
        <f aca="false">IF($A274="","",IF(AND($B274=$D274,COUNTIFS($A$2:$A274,$A274,$B$2:$B274,$B274)=1),1,0))</f>
        <v>0</v>
      </c>
      <c r="F274" s="19" t="str">
        <f aca="false">IF($E274&lt;&gt;1,"",IF(COUNTIFS($A:$A,$A274,$B:$B,"&gt;"&amp;$D274)=0,"",_xlfn.MINIFS($B:$B,$A:$A,$A274,$B:$B,"&gt;"&amp;$D274)))</f>
        <v/>
      </c>
      <c r="G274" s="20" t="str">
        <f aca="false">IF($F274="","",$F274-$D274)</f>
        <v/>
      </c>
      <c r="H274" s="20" t="str">
        <f aca="false">IF($E274&lt;&gt;1,"",IF($F274="",0,IF($G274&lt;='Cohort Report'!$B$7,1,0)))</f>
        <v/>
      </c>
      <c r="I274" s="20" t="str">
        <f aca="false">IF($E274&lt;&gt;1,"",IF($F274="",0,IF($G274&lt;='Cohort Report'!$B$8,1,0)))</f>
        <v/>
      </c>
      <c r="J274" s="21" t="str">
        <f aca="false">IF($E274&lt;&gt;1,"",DATE(YEAR($D274),MONTH($D274),1))</f>
        <v/>
      </c>
      <c r="K274" s="20" t="str">
        <f aca="false">IF($E274&lt;&gt;1,"",IF($G274="","",IF(AND($D274&gt;='Cohort Report'!$B$5,$D274&lt;='Cohort Report'!$B$6),$G274,"")))</f>
        <v/>
      </c>
    </row>
    <row r="275" customFormat="false" ht="15" hidden="false" customHeight="false" outlineLevel="0" collapsed="false">
      <c r="A275" s="9" t="s">
        <v>64</v>
      </c>
      <c r="B275" s="22" t="n">
        <v>45880</v>
      </c>
      <c r="C275" s="23" t="n">
        <v>50</v>
      </c>
      <c r="D275" s="19" t="n">
        <f aca="false">IF($A275="","",_xlfn.MINIFS($B:$B,$A:$A,$A275))</f>
        <v>45134</v>
      </c>
      <c r="E275" s="20" t="n">
        <f aca="false">IF($A275="","",IF(AND($B275=$D275,COUNTIFS($A$2:$A275,$A275,$B$2:$B275,$B275)=1),1,0))</f>
        <v>0</v>
      </c>
      <c r="F275" s="19" t="str">
        <f aca="false">IF($E275&lt;&gt;1,"",IF(COUNTIFS($A:$A,$A275,$B:$B,"&gt;"&amp;$D275)=0,"",_xlfn.MINIFS($B:$B,$A:$A,$A275,$B:$B,"&gt;"&amp;$D275)))</f>
        <v/>
      </c>
      <c r="G275" s="20" t="str">
        <f aca="false">IF($F275="","",$F275-$D275)</f>
        <v/>
      </c>
      <c r="H275" s="20" t="str">
        <f aca="false">IF($E275&lt;&gt;1,"",IF($F275="",0,IF($G275&lt;='Cohort Report'!$B$7,1,0)))</f>
        <v/>
      </c>
      <c r="I275" s="20" t="str">
        <f aca="false">IF($E275&lt;&gt;1,"",IF($F275="",0,IF($G275&lt;='Cohort Report'!$B$8,1,0)))</f>
        <v/>
      </c>
      <c r="J275" s="21" t="str">
        <f aca="false">IF($E275&lt;&gt;1,"",DATE(YEAR($D275),MONTH($D275),1))</f>
        <v/>
      </c>
      <c r="K275" s="20" t="str">
        <f aca="false">IF($E275&lt;&gt;1,"",IF($G275="","",IF(AND($D275&gt;='Cohort Report'!$B$5,$D275&lt;='Cohort Report'!$B$6),$G275,"")))</f>
        <v/>
      </c>
    </row>
    <row r="276" customFormat="false" ht="15" hidden="false" customHeight="false" outlineLevel="0" collapsed="false">
      <c r="A276" s="9" t="s">
        <v>62</v>
      </c>
      <c r="B276" s="22" t="n">
        <v>45592</v>
      </c>
      <c r="C276" s="23" t="n">
        <v>25</v>
      </c>
      <c r="D276" s="19" t="n">
        <f aca="false">IF($A276="","",_xlfn.MINIFS($B:$B,$A:$A,$A276))</f>
        <v>45082</v>
      </c>
      <c r="E276" s="20" t="n">
        <f aca="false">IF($A276="","",IF(AND($B276=$D276,COUNTIFS($A$2:$A276,$A276,$B$2:$B276,$B276)=1),1,0))</f>
        <v>0</v>
      </c>
      <c r="F276" s="19" t="str">
        <f aca="false">IF($E276&lt;&gt;1,"",IF(COUNTIFS($A:$A,$A276,$B:$B,"&gt;"&amp;$D276)=0,"",_xlfn.MINIFS($B:$B,$A:$A,$A276,$B:$B,"&gt;"&amp;$D276)))</f>
        <v/>
      </c>
      <c r="G276" s="20" t="str">
        <f aca="false">IF($F276="","",$F276-$D276)</f>
        <v/>
      </c>
      <c r="H276" s="20" t="str">
        <f aca="false">IF($E276&lt;&gt;1,"",IF($F276="",0,IF($G276&lt;='Cohort Report'!$B$7,1,0)))</f>
        <v/>
      </c>
      <c r="I276" s="20" t="str">
        <f aca="false">IF($E276&lt;&gt;1,"",IF($F276="",0,IF($G276&lt;='Cohort Report'!$B$8,1,0)))</f>
        <v/>
      </c>
      <c r="J276" s="21" t="str">
        <f aca="false">IF($E276&lt;&gt;1,"",DATE(YEAR($D276),MONTH($D276),1))</f>
        <v/>
      </c>
      <c r="K276" s="20" t="str">
        <f aca="false">IF($E276&lt;&gt;1,"",IF($G276="","",IF(AND($D276&gt;='Cohort Report'!$B$5,$D276&lt;='Cohort Report'!$B$6),$G276,"")))</f>
        <v/>
      </c>
    </row>
    <row r="277" customFormat="false" ht="15" hidden="false" customHeight="false" outlineLevel="0" collapsed="false">
      <c r="A277" s="9" t="s">
        <v>167</v>
      </c>
      <c r="B277" s="22" t="n">
        <v>45615</v>
      </c>
      <c r="C277" s="23" t="n">
        <v>100</v>
      </c>
      <c r="D277" s="19" t="n">
        <f aca="false">IF($A277="","",_xlfn.MINIFS($B:$B,$A:$A,$A277))</f>
        <v>45615</v>
      </c>
      <c r="E277" s="20" t="n">
        <f aca="false">IF($A277="","",IF(AND($B277=$D277,COUNTIFS($A$2:$A277,$A277,$B$2:$B277,$B277)=1),1,0))</f>
        <v>1</v>
      </c>
      <c r="F277" s="19" t="str">
        <f aca="false">IF($E277&lt;&gt;1,"",IF(COUNTIFS($A:$A,$A277,$B:$B,"&gt;"&amp;$D277)=0,"",_xlfn.MINIFS($B:$B,$A:$A,$A277,$B:$B,"&gt;"&amp;$D277)))</f>
        <v/>
      </c>
      <c r="G277" s="20" t="str">
        <f aca="false">IF($F277="","",$F277-$D277)</f>
        <v/>
      </c>
      <c r="H277" s="20" t="n">
        <f aca="false">IF($E277&lt;&gt;1,"",IF($F277="",0,IF($G277&lt;='Cohort Report'!$B$7,1,0)))</f>
        <v>0</v>
      </c>
      <c r="I277" s="20" t="n">
        <f aca="false">IF($E277&lt;&gt;1,"",IF($F277="",0,IF($G277&lt;='Cohort Report'!$B$8,1,0)))</f>
        <v>0</v>
      </c>
      <c r="J277" s="21" t="n">
        <f aca="false">IF($E277&lt;&gt;1,"",DATE(YEAR($D277),MONTH($D277),1))</f>
        <v>45597</v>
      </c>
      <c r="K277" s="20" t="str">
        <f aca="false">IF($E277&lt;&gt;1,"",IF($G277="","",IF(AND($D277&gt;='Cohort Report'!$B$5,$D277&lt;='Cohort Report'!$B$6),$G277,"")))</f>
        <v/>
      </c>
    </row>
    <row r="278" customFormat="false" ht="15" hidden="false" customHeight="false" outlineLevel="0" collapsed="false">
      <c r="A278" s="9" t="s">
        <v>155</v>
      </c>
      <c r="B278" s="22" t="n">
        <v>46007</v>
      </c>
      <c r="C278" s="23" t="n">
        <v>100</v>
      </c>
      <c r="D278" s="19" t="n">
        <f aca="false">IF($A278="","",_xlfn.MINIFS($B:$B,$A:$A,$A278))</f>
        <v>45499</v>
      </c>
      <c r="E278" s="20" t="n">
        <f aca="false">IF($A278="","",IF(AND($B278=$D278,COUNTIFS($A$2:$A278,$A278,$B$2:$B278,$B278)=1),1,0))</f>
        <v>0</v>
      </c>
      <c r="F278" s="19" t="str">
        <f aca="false">IF($E278&lt;&gt;1,"",IF(COUNTIFS($A:$A,$A278,$B:$B,"&gt;"&amp;$D278)=0,"",_xlfn.MINIFS($B:$B,$A:$A,$A278,$B:$B,"&gt;"&amp;$D278)))</f>
        <v/>
      </c>
      <c r="G278" s="20" t="str">
        <f aca="false">IF($F278="","",$F278-$D278)</f>
        <v/>
      </c>
      <c r="H278" s="20" t="str">
        <f aca="false">IF($E278&lt;&gt;1,"",IF($F278="",0,IF($G278&lt;='Cohort Report'!$B$7,1,0)))</f>
        <v/>
      </c>
      <c r="I278" s="20" t="str">
        <f aca="false">IF($E278&lt;&gt;1,"",IF($F278="",0,IF($G278&lt;='Cohort Report'!$B$8,1,0)))</f>
        <v/>
      </c>
      <c r="J278" s="21" t="str">
        <f aca="false">IF($E278&lt;&gt;1,"",DATE(YEAR($D278),MONTH($D278),1))</f>
        <v/>
      </c>
      <c r="K278" s="20" t="str">
        <f aca="false">IF($E278&lt;&gt;1,"",IF($G278="","",IF(AND($D278&gt;='Cohort Report'!$B$5,$D278&lt;='Cohort Report'!$B$6),$G278,"")))</f>
        <v/>
      </c>
    </row>
    <row r="279" customFormat="false" ht="15" hidden="false" customHeight="false" outlineLevel="0" collapsed="false">
      <c r="A279" s="9" t="s">
        <v>79</v>
      </c>
      <c r="B279" s="22" t="n">
        <v>45360</v>
      </c>
      <c r="C279" s="23" t="n">
        <v>500</v>
      </c>
      <c r="D279" s="19" t="n">
        <f aca="false">IF($A279="","",_xlfn.MINIFS($B:$B,$A:$A,$A279))</f>
        <v>45164</v>
      </c>
      <c r="E279" s="20" t="n">
        <f aca="false">IF($A279="","",IF(AND($B279=$D279,COUNTIFS($A$2:$A279,$A279,$B$2:$B279,$B279)=1),1,0))</f>
        <v>0</v>
      </c>
      <c r="F279" s="19" t="str">
        <f aca="false">IF($E279&lt;&gt;1,"",IF(COUNTIFS($A:$A,$A279,$B:$B,"&gt;"&amp;$D279)=0,"",_xlfn.MINIFS($B:$B,$A:$A,$A279,$B:$B,"&gt;"&amp;$D279)))</f>
        <v/>
      </c>
      <c r="G279" s="20" t="str">
        <f aca="false">IF($F279="","",$F279-$D279)</f>
        <v/>
      </c>
      <c r="H279" s="20" t="str">
        <f aca="false">IF($E279&lt;&gt;1,"",IF($F279="",0,IF($G279&lt;='Cohort Report'!$B$7,1,0)))</f>
        <v/>
      </c>
      <c r="I279" s="20" t="str">
        <f aca="false">IF($E279&lt;&gt;1,"",IF($F279="",0,IF($G279&lt;='Cohort Report'!$B$8,1,0)))</f>
        <v/>
      </c>
      <c r="J279" s="21" t="str">
        <f aca="false">IF($E279&lt;&gt;1,"",DATE(YEAR($D279),MONTH($D279),1))</f>
        <v/>
      </c>
      <c r="K279" s="20" t="str">
        <f aca="false">IF($E279&lt;&gt;1,"",IF($G279="","",IF(AND($D279&gt;='Cohort Report'!$B$5,$D279&lt;='Cohort Report'!$B$6),$G279,"")))</f>
        <v/>
      </c>
    </row>
    <row r="280" customFormat="false" ht="15" hidden="false" customHeight="false" outlineLevel="0" collapsed="false">
      <c r="A280" s="9" t="s">
        <v>168</v>
      </c>
      <c r="B280" s="22" t="n">
        <v>45300</v>
      </c>
      <c r="C280" s="23" t="n">
        <v>35</v>
      </c>
      <c r="D280" s="19" t="n">
        <f aca="false">IF($A280="","",_xlfn.MINIFS($B:$B,$A:$A,$A280))</f>
        <v>45300</v>
      </c>
      <c r="E280" s="20" t="n">
        <f aca="false">IF($A280="","",IF(AND($B280=$D280,COUNTIFS($A$2:$A280,$A280,$B$2:$B280,$B280)=1),1,0))</f>
        <v>1</v>
      </c>
      <c r="F280" s="19" t="str">
        <f aca="false">IF($E280&lt;&gt;1,"",IF(COUNTIFS($A:$A,$A280,$B:$B,"&gt;"&amp;$D280)=0,"",_xlfn.MINIFS($B:$B,$A:$A,$A280,$B:$B,"&gt;"&amp;$D280)))</f>
        <v/>
      </c>
      <c r="G280" s="20" t="str">
        <f aca="false">IF($F280="","",$F280-$D280)</f>
        <v/>
      </c>
      <c r="H280" s="20" t="n">
        <f aca="false">IF($E280&lt;&gt;1,"",IF($F280="",0,IF($G280&lt;='Cohort Report'!$B$7,1,0)))</f>
        <v>0</v>
      </c>
      <c r="I280" s="20" t="n">
        <f aca="false">IF($E280&lt;&gt;1,"",IF($F280="",0,IF($G280&lt;='Cohort Report'!$B$8,1,0)))</f>
        <v>0</v>
      </c>
      <c r="J280" s="21" t="n">
        <f aca="false">IF($E280&lt;&gt;1,"",DATE(YEAR($D280),MONTH($D280),1))</f>
        <v>45292</v>
      </c>
      <c r="K280" s="20" t="str">
        <f aca="false">IF($E280&lt;&gt;1,"",IF($G280="","",IF(AND($D280&gt;='Cohort Report'!$B$5,$D280&lt;='Cohort Report'!$B$6),$G280,"")))</f>
        <v/>
      </c>
    </row>
    <row r="281" customFormat="false" ht="15" hidden="false" customHeight="false" outlineLevel="0" collapsed="false">
      <c r="A281" s="9" t="s">
        <v>86</v>
      </c>
      <c r="B281" s="22" t="n">
        <v>45311</v>
      </c>
      <c r="C281" s="23" t="n">
        <v>50</v>
      </c>
      <c r="D281" s="19" t="n">
        <f aca="false">IF($A281="","",_xlfn.MINIFS($B:$B,$A:$A,$A281))</f>
        <v>45266</v>
      </c>
      <c r="E281" s="20" t="n">
        <f aca="false">IF($A281="","",IF(AND($B281=$D281,COUNTIFS($A$2:$A281,$A281,$B$2:$B281,$B281)=1),1,0))</f>
        <v>0</v>
      </c>
      <c r="F281" s="19" t="str">
        <f aca="false">IF($E281&lt;&gt;1,"",IF(COUNTIFS($A:$A,$A281,$B:$B,"&gt;"&amp;$D281)=0,"",_xlfn.MINIFS($B:$B,$A:$A,$A281,$B:$B,"&gt;"&amp;$D281)))</f>
        <v/>
      </c>
      <c r="G281" s="20" t="str">
        <f aca="false">IF($F281="","",$F281-$D281)</f>
        <v/>
      </c>
      <c r="H281" s="20" t="str">
        <f aca="false">IF($E281&lt;&gt;1,"",IF($F281="",0,IF($G281&lt;='Cohort Report'!$B$7,1,0)))</f>
        <v/>
      </c>
      <c r="I281" s="20" t="str">
        <f aca="false">IF($E281&lt;&gt;1,"",IF($F281="",0,IF($G281&lt;='Cohort Report'!$B$8,1,0)))</f>
        <v/>
      </c>
      <c r="J281" s="21" t="str">
        <f aca="false">IF($E281&lt;&gt;1,"",DATE(YEAR($D281),MONTH($D281),1))</f>
        <v/>
      </c>
      <c r="K281" s="20" t="str">
        <f aca="false">IF($E281&lt;&gt;1,"",IF($G281="","",IF(AND($D281&gt;='Cohort Report'!$B$5,$D281&lt;='Cohort Report'!$B$6),$G281,"")))</f>
        <v/>
      </c>
    </row>
    <row r="282" customFormat="false" ht="15" hidden="false" customHeight="false" outlineLevel="0" collapsed="false">
      <c r="A282" s="9" t="s">
        <v>151</v>
      </c>
      <c r="B282" s="22" t="n">
        <v>45486</v>
      </c>
      <c r="C282" s="23" t="n">
        <v>150</v>
      </c>
      <c r="D282" s="19" t="n">
        <f aca="false">IF($A282="","",_xlfn.MINIFS($B:$B,$A:$A,$A282))</f>
        <v>45352</v>
      </c>
      <c r="E282" s="20" t="n">
        <f aca="false">IF($A282="","",IF(AND($B282=$D282,COUNTIFS($A$2:$A282,$A282,$B$2:$B282,$B282)=1),1,0))</f>
        <v>0</v>
      </c>
      <c r="F282" s="19" t="str">
        <f aca="false">IF($E282&lt;&gt;1,"",IF(COUNTIFS($A:$A,$A282,$B:$B,"&gt;"&amp;$D282)=0,"",_xlfn.MINIFS($B:$B,$A:$A,$A282,$B:$B,"&gt;"&amp;$D282)))</f>
        <v/>
      </c>
      <c r="G282" s="20" t="str">
        <f aca="false">IF($F282="","",$F282-$D282)</f>
        <v/>
      </c>
      <c r="H282" s="20" t="str">
        <f aca="false">IF($E282&lt;&gt;1,"",IF($F282="",0,IF($G282&lt;='Cohort Report'!$B$7,1,0)))</f>
        <v/>
      </c>
      <c r="I282" s="20" t="str">
        <f aca="false">IF($E282&lt;&gt;1,"",IF($F282="",0,IF($G282&lt;='Cohort Report'!$B$8,1,0)))</f>
        <v/>
      </c>
      <c r="J282" s="21" t="str">
        <f aca="false">IF($E282&lt;&gt;1,"",DATE(YEAR($D282),MONTH($D282),1))</f>
        <v/>
      </c>
      <c r="K282" s="20" t="str">
        <f aca="false">IF($E282&lt;&gt;1,"",IF($G282="","",IF(AND($D282&gt;='Cohort Report'!$B$5,$D282&lt;='Cohort Report'!$B$6),$G282,"")))</f>
        <v/>
      </c>
    </row>
    <row r="283" customFormat="false" ht="15" hidden="false" customHeight="false" outlineLevel="0" collapsed="false">
      <c r="A283" s="9" t="s">
        <v>64</v>
      </c>
      <c r="B283" s="22" t="n">
        <v>45802</v>
      </c>
      <c r="C283" s="23" t="n">
        <v>25</v>
      </c>
      <c r="D283" s="19" t="n">
        <f aca="false">IF($A283="","",_xlfn.MINIFS($B:$B,$A:$A,$A283))</f>
        <v>45134</v>
      </c>
      <c r="E283" s="20" t="n">
        <f aca="false">IF($A283="","",IF(AND($B283=$D283,COUNTIFS($A$2:$A283,$A283,$B$2:$B283,$B283)=1),1,0))</f>
        <v>0</v>
      </c>
      <c r="F283" s="19" t="str">
        <f aca="false">IF($E283&lt;&gt;1,"",IF(COUNTIFS($A:$A,$A283,$B:$B,"&gt;"&amp;$D283)=0,"",_xlfn.MINIFS($B:$B,$A:$A,$A283,$B:$B,"&gt;"&amp;$D283)))</f>
        <v/>
      </c>
      <c r="G283" s="20" t="str">
        <f aca="false">IF($F283="","",$F283-$D283)</f>
        <v/>
      </c>
      <c r="H283" s="20" t="str">
        <f aca="false">IF($E283&lt;&gt;1,"",IF($F283="",0,IF($G283&lt;='Cohort Report'!$B$7,1,0)))</f>
        <v/>
      </c>
      <c r="I283" s="20" t="str">
        <f aca="false">IF($E283&lt;&gt;1,"",IF($F283="",0,IF($G283&lt;='Cohort Report'!$B$8,1,0)))</f>
        <v/>
      </c>
      <c r="J283" s="21" t="str">
        <f aca="false">IF($E283&lt;&gt;1,"",DATE(YEAR($D283),MONTH($D283),1))</f>
        <v/>
      </c>
      <c r="K283" s="20" t="str">
        <f aca="false">IF($E283&lt;&gt;1,"",IF($G283="","",IF(AND($D283&gt;='Cohort Report'!$B$5,$D283&lt;='Cohort Report'!$B$6),$G283,"")))</f>
        <v/>
      </c>
    </row>
    <row r="284" customFormat="false" ht="15" hidden="false" customHeight="false" outlineLevel="0" collapsed="false">
      <c r="A284" s="9" t="s">
        <v>68</v>
      </c>
      <c r="B284" s="22" t="n">
        <v>45443</v>
      </c>
      <c r="C284" s="23" t="n">
        <v>100</v>
      </c>
      <c r="D284" s="19" t="n">
        <f aca="false">IF($A284="","",_xlfn.MINIFS($B:$B,$A:$A,$A284))</f>
        <v>45101</v>
      </c>
      <c r="E284" s="20" t="n">
        <f aca="false">IF($A284="","",IF(AND($B284=$D284,COUNTIFS($A$2:$A284,$A284,$B$2:$B284,$B284)=1),1,0))</f>
        <v>0</v>
      </c>
      <c r="F284" s="19" t="str">
        <f aca="false">IF($E284&lt;&gt;1,"",IF(COUNTIFS($A:$A,$A284,$B:$B,"&gt;"&amp;$D284)=0,"",_xlfn.MINIFS($B:$B,$A:$A,$A284,$B:$B,"&gt;"&amp;$D284)))</f>
        <v/>
      </c>
      <c r="G284" s="20" t="str">
        <f aca="false">IF($F284="","",$F284-$D284)</f>
        <v/>
      </c>
      <c r="H284" s="20" t="str">
        <f aca="false">IF($E284&lt;&gt;1,"",IF($F284="",0,IF($G284&lt;='Cohort Report'!$B$7,1,0)))</f>
        <v/>
      </c>
      <c r="I284" s="20" t="str">
        <f aca="false">IF($E284&lt;&gt;1,"",IF($F284="",0,IF($G284&lt;='Cohort Report'!$B$8,1,0)))</f>
        <v/>
      </c>
      <c r="J284" s="21" t="str">
        <f aca="false">IF($E284&lt;&gt;1,"",DATE(YEAR($D284),MONTH($D284),1))</f>
        <v/>
      </c>
      <c r="K284" s="20" t="str">
        <f aca="false">IF($E284&lt;&gt;1,"",IF($G284="","",IF(AND($D284&gt;='Cohort Report'!$B$5,$D284&lt;='Cohort Report'!$B$6),$G284,"")))</f>
        <v/>
      </c>
    </row>
    <row r="285" customFormat="false" ht="15" hidden="false" customHeight="false" outlineLevel="0" collapsed="false">
      <c r="A285" s="9" t="s">
        <v>134</v>
      </c>
      <c r="B285" s="22" t="n">
        <v>45497</v>
      </c>
      <c r="C285" s="23" t="n">
        <v>25</v>
      </c>
      <c r="D285" s="19" t="n">
        <f aca="false">IF($A285="","",_xlfn.MINIFS($B:$B,$A:$A,$A285))</f>
        <v>45257</v>
      </c>
      <c r="E285" s="20" t="n">
        <f aca="false">IF($A285="","",IF(AND($B285=$D285,COUNTIFS($A$2:$A285,$A285,$B$2:$B285,$B285)=1),1,0))</f>
        <v>0</v>
      </c>
      <c r="F285" s="19" t="str">
        <f aca="false">IF($E285&lt;&gt;1,"",IF(COUNTIFS($A:$A,$A285,$B:$B,"&gt;"&amp;$D285)=0,"",_xlfn.MINIFS($B:$B,$A:$A,$A285,$B:$B,"&gt;"&amp;$D285)))</f>
        <v/>
      </c>
      <c r="G285" s="20" t="str">
        <f aca="false">IF($F285="","",$F285-$D285)</f>
        <v/>
      </c>
      <c r="H285" s="20" t="str">
        <f aca="false">IF($E285&lt;&gt;1,"",IF($F285="",0,IF($G285&lt;='Cohort Report'!$B$7,1,0)))</f>
        <v/>
      </c>
      <c r="I285" s="20" t="str">
        <f aca="false">IF($E285&lt;&gt;1,"",IF($F285="",0,IF($G285&lt;='Cohort Report'!$B$8,1,0)))</f>
        <v/>
      </c>
      <c r="J285" s="21" t="str">
        <f aca="false">IF($E285&lt;&gt;1,"",DATE(YEAR($D285),MONTH($D285),1))</f>
        <v/>
      </c>
      <c r="K285" s="20" t="str">
        <f aca="false">IF($E285&lt;&gt;1,"",IF($G285="","",IF(AND($D285&gt;='Cohort Report'!$B$5,$D285&lt;='Cohort Report'!$B$6),$G285,"")))</f>
        <v/>
      </c>
    </row>
    <row r="286" customFormat="false" ht="15" hidden="false" customHeight="false" outlineLevel="0" collapsed="false">
      <c r="A286" s="9" t="s">
        <v>77</v>
      </c>
      <c r="B286" s="22" t="n">
        <v>45180</v>
      </c>
      <c r="C286" s="23" t="n">
        <v>50</v>
      </c>
      <c r="D286" s="19" t="n">
        <f aca="false">IF($A286="","",_xlfn.MINIFS($B:$B,$A:$A,$A286))</f>
        <v>45120</v>
      </c>
      <c r="E286" s="20" t="n">
        <f aca="false">IF($A286="","",IF(AND($B286=$D286,COUNTIFS($A$2:$A286,$A286,$B$2:$B286,$B286)=1),1,0))</f>
        <v>0</v>
      </c>
      <c r="F286" s="19" t="str">
        <f aca="false">IF($E286&lt;&gt;1,"",IF(COUNTIFS($A:$A,$A286,$B:$B,"&gt;"&amp;$D286)=0,"",_xlfn.MINIFS($B:$B,$A:$A,$A286,$B:$B,"&gt;"&amp;$D286)))</f>
        <v/>
      </c>
      <c r="G286" s="20" t="str">
        <f aca="false">IF($F286="","",$F286-$D286)</f>
        <v/>
      </c>
      <c r="H286" s="20" t="str">
        <f aca="false">IF($E286&lt;&gt;1,"",IF($F286="",0,IF($G286&lt;='Cohort Report'!$B$7,1,0)))</f>
        <v/>
      </c>
      <c r="I286" s="20" t="str">
        <f aca="false">IF($E286&lt;&gt;1,"",IF($F286="",0,IF($G286&lt;='Cohort Report'!$B$8,1,0)))</f>
        <v/>
      </c>
      <c r="J286" s="21" t="str">
        <f aca="false">IF($E286&lt;&gt;1,"",DATE(YEAR($D286),MONTH($D286),1))</f>
        <v/>
      </c>
      <c r="K286" s="20" t="str">
        <f aca="false">IF($E286&lt;&gt;1,"",IF($G286="","",IF(AND($D286&gt;='Cohort Report'!$B$5,$D286&lt;='Cohort Report'!$B$6),$G286,"")))</f>
        <v/>
      </c>
    </row>
    <row r="287" customFormat="false" ht="15" hidden="false" customHeight="false" outlineLevel="0" collapsed="false">
      <c r="A287" s="9" t="s">
        <v>122</v>
      </c>
      <c r="B287" s="22" t="n">
        <v>45646</v>
      </c>
      <c r="C287" s="23" t="n">
        <v>75</v>
      </c>
      <c r="D287" s="19" t="n">
        <f aca="false">IF($A287="","",_xlfn.MINIFS($B:$B,$A:$A,$A287))</f>
        <v>45646</v>
      </c>
      <c r="E287" s="20" t="n">
        <f aca="false">IF($A287="","",IF(AND($B287=$D287,COUNTIFS($A$2:$A287,$A287,$B$2:$B287,$B287)=1),1,0))</f>
        <v>1</v>
      </c>
      <c r="F287" s="19" t="n">
        <f aca="false">IF($E287&lt;&gt;1,"",IF(COUNTIFS($A:$A,$A287,$B:$B,"&gt;"&amp;$D287)=0,"",_xlfn.MINIFS($B:$B,$A:$A,$A287,$B:$B,"&gt;"&amp;$D287)))</f>
        <v>45679</v>
      </c>
      <c r="G287" s="20" t="n">
        <f aca="false">IF($F287="","",$F287-$D287)</f>
        <v>33</v>
      </c>
      <c r="H287" s="20" t="n">
        <f aca="false">IF($E287&lt;&gt;1,"",IF($F287="",0,IF($G287&lt;='Cohort Report'!$B$7,1,0)))</f>
        <v>1</v>
      </c>
      <c r="I287" s="20" t="n">
        <f aca="false">IF($E287&lt;&gt;1,"",IF($F287="",0,IF($G287&lt;='Cohort Report'!$B$8,1,0)))</f>
        <v>1</v>
      </c>
      <c r="J287" s="21" t="n">
        <f aca="false">IF($E287&lt;&gt;1,"",DATE(YEAR($D287),MONTH($D287),1))</f>
        <v>45627</v>
      </c>
      <c r="K287" s="20" t="n">
        <f aca="false">IF($E287&lt;&gt;1,"",IF($G287="","",IF(AND($D287&gt;='Cohort Report'!$B$5,$D287&lt;='Cohort Report'!$B$6),$G287,"")))</f>
        <v>33</v>
      </c>
    </row>
    <row r="288" customFormat="false" ht="15" hidden="false" customHeight="false" outlineLevel="0" collapsed="false">
      <c r="A288" s="9" t="s">
        <v>123</v>
      </c>
      <c r="B288" s="22" t="n">
        <v>45416</v>
      </c>
      <c r="C288" s="23" t="n">
        <v>35</v>
      </c>
      <c r="D288" s="19" t="n">
        <f aca="false">IF($A288="","",_xlfn.MINIFS($B:$B,$A:$A,$A288))</f>
        <v>45416</v>
      </c>
      <c r="E288" s="20" t="n">
        <f aca="false">IF($A288="","",IF(AND($B288=$D288,COUNTIFS($A$2:$A288,$A288,$B$2:$B288,$B288)=1),1,0))</f>
        <v>1</v>
      </c>
      <c r="F288" s="19" t="n">
        <f aca="false">IF($E288&lt;&gt;1,"",IF(COUNTIFS($A:$A,$A288,$B:$B,"&gt;"&amp;$D288)=0,"",_xlfn.MINIFS($B:$B,$A:$A,$A288,$B:$B,"&gt;"&amp;$D288)))</f>
        <v>45553</v>
      </c>
      <c r="G288" s="20" t="n">
        <f aca="false">IF($F288="","",$F288-$D288)</f>
        <v>137</v>
      </c>
      <c r="H288" s="20" t="n">
        <f aca="false">IF($E288&lt;&gt;1,"",IF($F288="",0,IF($G288&lt;='Cohort Report'!$B$7,1,0)))</f>
        <v>0</v>
      </c>
      <c r="I288" s="20" t="n">
        <f aca="false">IF($E288&lt;&gt;1,"",IF($F288="",0,IF($G288&lt;='Cohort Report'!$B$8,1,0)))</f>
        <v>1</v>
      </c>
      <c r="J288" s="21" t="n">
        <f aca="false">IF($E288&lt;&gt;1,"",DATE(YEAR($D288),MONTH($D288),1))</f>
        <v>45413</v>
      </c>
      <c r="K288" s="20" t="n">
        <f aca="false">IF($E288&lt;&gt;1,"",IF($G288="","",IF(AND($D288&gt;='Cohort Report'!$B$5,$D288&lt;='Cohort Report'!$B$6),$G288,"")))</f>
        <v>137</v>
      </c>
    </row>
    <row r="289" customFormat="false" ht="15" hidden="false" customHeight="false" outlineLevel="0" collapsed="false">
      <c r="A289" s="9" t="s">
        <v>78</v>
      </c>
      <c r="B289" s="22" t="n">
        <v>45675</v>
      </c>
      <c r="C289" s="23" t="n">
        <v>100</v>
      </c>
      <c r="D289" s="19" t="n">
        <f aca="false">IF($A289="","",_xlfn.MINIFS($B:$B,$A:$A,$A289))</f>
        <v>44942</v>
      </c>
      <c r="E289" s="20" t="n">
        <f aca="false">IF($A289="","",IF(AND($B289=$D289,COUNTIFS($A$2:$A289,$A289,$B$2:$B289,$B289)=1),1,0))</f>
        <v>0</v>
      </c>
      <c r="F289" s="19" t="str">
        <f aca="false">IF($E289&lt;&gt;1,"",IF(COUNTIFS($A:$A,$A289,$B:$B,"&gt;"&amp;$D289)=0,"",_xlfn.MINIFS($B:$B,$A:$A,$A289,$B:$B,"&gt;"&amp;$D289)))</f>
        <v/>
      </c>
      <c r="G289" s="20" t="str">
        <f aca="false">IF($F289="","",$F289-$D289)</f>
        <v/>
      </c>
      <c r="H289" s="20" t="str">
        <f aca="false">IF($E289&lt;&gt;1,"",IF($F289="",0,IF($G289&lt;='Cohort Report'!$B$7,1,0)))</f>
        <v/>
      </c>
      <c r="I289" s="20" t="str">
        <f aca="false">IF($E289&lt;&gt;1,"",IF($F289="",0,IF($G289&lt;='Cohort Report'!$B$8,1,0)))</f>
        <v/>
      </c>
      <c r="J289" s="21" t="str">
        <f aca="false">IF($E289&lt;&gt;1,"",DATE(YEAR($D289),MONTH($D289),1))</f>
        <v/>
      </c>
      <c r="K289" s="20" t="str">
        <f aca="false">IF($E289&lt;&gt;1,"",IF($G289="","",IF(AND($D289&gt;='Cohort Report'!$B$5,$D289&lt;='Cohort Report'!$B$6),$G289,"")))</f>
        <v/>
      </c>
    </row>
    <row r="290" customFormat="false" ht="15" hidden="false" customHeight="false" outlineLevel="0" collapsed="false">
      <c r="A290" s="9" t="s">
        <v>153</v>
      </c>
      <c r="B290" s="22" t="n">
        <v>45402</v>
      </c>
      <c r="C290" s="23" t="n">
        <v>35</v>
      </c>
      <c r="D290" s="19" t="n">
        <f aca="false">IF($A290="","",_xlfn.MINIFS($B:$B,$A:$A,$A290))</f>
        <v>45402</v>
      </c>
      <c r="E290" s="20" t="n">
        <f aca="false">IF($A290="","",IF(AND($B290=$D290,COUNTIFS($A$2:$A290,$A290,$B$2:$B290,$B290)=1),1,0))</f>
        <v>1</v>
      </c>
      <c r="F290" s="19" t="n">
        <f aca="false">IF($E290&lt;&gt;1,"",IF(COUNTIFS($A:$A,$A290,$B:$B,"&gt;"&amp;$D290)=0,"",_xlfn.MINIFS($B:$B,$A:$A,$A290,$B:$B,"&gt;"&amp;$D290)))</f>
        <v>45831</v>
      </c>
      <c r="G290" s="20" t="n">
        <f aca="false">IF($F290="","",$F290-$D290)</f>
        <v>429</v>
      </c>
      <c r="H290" s="20" t="n">
        <f aca="false">IF($E290&lt;&gt;1,"",IF($F290="",0,IF($G290&lt;='Cohort Report'!$B$7,1,0)))</f>
        <v>0</v>
      </c>
      <c r="I290" s="20" t="n">
        <f aca="false">IF($E290&lt;&gt;1,"",IF($F290="",0,IF($G290&lt;='Cohort Report'!$B$8,1,0)))</f>
        <v>0</v>
      </c>
      <c r="J290" s="21" t="n">
        <f aca="false">IF($E290&lt;&gt;1,"",DATE(YEAR($D290),MONTH($D290),1))</f>
        <v>45383</v>
      </c>
      <c r="K290" s="20" t="n">
        <f aca="false">IF($E290&lt;&gt;1,"",IF($G290="","",IF(AND($D290&gt;='Cohort Report'!$B$5,$D290&lt;='Cohort Report'!$B$6),$G290,"")))</f>
        <v>429</v>
      </c>
    </row>
    <row r="291" customFormat="false" ht="15" hidden="false" customHeight="false" outlineLevel="0" collapsed="false">
      <c r="A291" s="9" t="s">
        <v>64</v>
      </c>
      <c r="B291" s="22" t="n">
        <v>45956</v>
      </c>
      <c r="C291" s="23" t="n">
        <v>150</v>
      </c>
      <c r="D291" s="19" t="n">
        <f aca="false">IF($A291="","",_xlfn.MINIFS($B:$B,$A:$A,$A291))</f>
        <v>45134</v>
      </c>
      <c r="E291" s="20" t="n">
        <f aca="false">IF($A291="","",IF(AND($B291=$D291,COUNTIFS($A$2:$A291,$A291,$B$2:$B291,$B291)=1),1,0))</f>
        <v>0</v>
      </c>
      <c r="F291" s="19" t="str">
        <f aca="false">IF($E291&lt;&gt;1,"",IF(COUNTIFS($A:$A,$A291,$B:$B,"&gt;"&amp;$D291)=0,"",_xlfn.MINIFS($B:$B,$A:$A,$A291,$B:$B,"&gt;"&amp;$D291)))</f>
        <v/>
      </c>
      <c r="G291" s="20" t="str">
        <f aca="false">IF($F291="","",$F291-$D291)</f>
        <v/>
      </c>
      <c r="H291" s="20" t="str">
        <f aca="false">IF($E291&lt;&gt;1,"",IF($F291="",0,IF($G291&lt;='Cohort Report'!$B$7,1,0)))</f>
        <v/>
      </c>
      <c r="I291" s="20" t="str">
        <f aca="false">IF($E291&lt;&gt;1,"",IF($F291="",0,IF($G291&lt;='Cohort Report'!$B$8,1,0)))</f>
        <v/>
      </c>
      <c r="J291" s="21" t="str">
        <f aca="false">IF($E291&lt;&gt;1,"",DATE(YEAR($D291),MONTH($D291),1))</f>
        <v/>
      </c>
      <c r="K291" s="20" t="str">
        <f aca="false">IF($E291&lt;&gt;1,"",IF($G291="","",IF(AND($D291&gt;='Cohort Report'!$B$5,$D291&lt;='Cohort Report'!$B$6),$G291,"")))</f>
        <v/>
      </c>
    </row>
    <row r="292" customFormat="false" ht="15" hidden="false" customHeight="false" outlineLevel="0" collapsed="false">
      <c r="A292" s="9" t="s">
        <v>56</v>
      </c>
      <c r="B292" s="22" t="n">
        <v>45159</v>
      </c>
      <c r="C292" s="23" t="n">
        <v>50</v>
      </c>
      <c r="D292" s="19" t="n">
        <f aca="false">IF($A292="","",_xlfn.MINIFS($B:$B,$A:$A,$A292))</f>
        <v>44976</v>
      </c>
      <c r="E292" s="20" t="n">
        <f aca="false">IF($A292="","",IF(AND($B292=$D292,COUNTIFS($A$2:$A292,$A292,$B$2:$B292,$B292)=1),1,0))</f>
        <v>0</v>
      </c>
      <c r="F292" s="19" t="str">
        <f aca="false">IF($E292&lt;&gt;1,"",IF(COUNTIFS($A:$A,$A292,$B:$B,"&gt;"&amp;$D292)=0,"",_xlfn.MINIFS($B:$B,$A:$A,$A292,$B:$B,"&gt;"&amp;$D292)))</f>
        <v/>
      </c>
      <c r="G292" s="20" t="str">
        <f aca="false">IF($F292="","",$F292-$D292)</f>
        <v/>
      </c>
      <c r="H292" s="20" t="str">
        <f aca="false">IF($E292&lt;&gt;1,"",IF($F292="",0,IF($G292&lt;='Cohort Report'!$B$7,1,0)))</f>
        <v/>
      </c>
      <c r="I292" s="20" t="str">
        <f aca="false">IF($E292&lt;&gt;1,"",IF($F292="",0,IF($G292&lt;='Cohort Report'!$B$8,1,0)))</f>
        <v/>
      </c>
      <c r="J292" s="21" t="str">
        <f aca="false">IF($E292&lt;&gt;1,"",DATE(YEAR($D292),MONTH($D292),1))</f>
        <v/>
      </c>
      <c r="K292" s="20" t="str">
        <f aca="false">IF($E292&lt;&gt;1,"",IF($G292="","",IF(AND($D292&gt;='Cohort Report'!$B$5,$D292&lt;='Cohort Report'!$B$6),$G292,"")))</f>
        <v/>
      </c>
    </row>
    <row r="293" customFormat="false" ht="15" hidden="false" customHeight="false" outlineLevel="0" collapsed="false">
      <c r="A293" s="9" t="s">
        <v>124</v>
      </c>
      <c r="B293" s="22" t="n">
        <v>45582</v>
      </c>
      <c r="C293" s="23" t="n">
        <v>50</v>
      </c>
      <c r="D293" s="19" t="n">
        <f aca="false">IF($A293="","",_xlfn.MINIFS($B:$B,$A:$A,$A293))</f>
        <v>45039</v>
      </c>
      <c r="E293" s="20" t="n">
        <f aca="false">IF($A293="","",IF(AND($B293=$D293,COUNTIFS($A$2:$A293,$A293,$B$2:$B293,$B293)=1),1,0))</f>
        <v>0</v>
      </c>
      <c r="F293" s="19" t="str">
        <f aca="false">IF($E293&lt;&gt;1,"",IF(COUNTIFS($A:$A,$A293,$B:$B,"&gt;"&amp;$D293)=0,"",_xlfn.MINIFS($B:$B,$A:$A,$A293,$B:$B,"&gt;"&amp;$D293)))</f>
        <v/>
      </c>
      <c r="G293" s="20" t="str">
        <f aca="false">IF($F293="","",$F293-$D293)</f>
        <v/>
      </c>
      <c r="H293" s="20" t="str">
        <f aca="false">IF($E293&lt;&gt;1,"",IF($F293="",0,IF($G293&lt;='Cohort Report'!$B$7,1,0)))</f>
        <v/>
      </c>
      <c r="I293" s="20" t="str">
        <f aca="false">IF($E293&lt;&gt;1,"",IF($F293="",0,IF($G293&lt;='Cohort Report'!$B$8,1,0)))</f>
        <v/>
      </c>
      <c r="J293" s="21" t="str">
        <f aca="false">IF($E293&lt;&gt;1,"",DATE(YEAR($D293),MONTH($D293),1))</f>
        <v/>
      </c>
      <c r="K293" s="20" t="str">
        <f aca="false">IF($E293&lt;&gt;1,"",IF($G293="","",IF(AND($D293&gt;='Cohort Report'!$B$5,$D293&lt;='Cohort Report'!$B$6),$G293,"")))</f>
        <v/>
      </c>
    </row>
    <row r="294" customFormat="false" ht="15" hidden="false" customHeight="false" outlineLevel="0" collapsed="false">
      <c r="A294" s="9" t="s">
        <v>90</v>
      </c>
      <c r="B294" s="22" t="n">
        <v>45106</v>
      </c>
      <c r="C294" s="23" t="n">
        <v>50</v>
      </c>
      <c r="D294" s="19" t="n">
        <f aca="false">IF($A294="","",_xlfn.MINIFS($B:$B,$A:$A,$A294))</f>
        <v>45021</v>
      </c>
      <c r="E294" s="20" t="n">
        <f aca="false">IF($A294="","",IF(AND($B294=$D294,COUNTIFS($A$2:$A294,$A294,$B$2:$B294,$B294)=1),1,0))</f>
        <v>0</v>
      </c>
      <c r="F294" s="19" t="str">
        <f aca="false">IF($E294&lt;&gt;1,"",IF(COUNTIFS($A:$A,$A294,$B:$B,"&gt;"&amp;$D294)=0,"",_xlfn.MINIFS($B:$B,$A:$A,$A294,$B:$B,"&gt;"&amp;$D294)))</f>
        <v/>
      </c>
      <c r="G294" s="20" t="str">
        <f aca="false">IF($F294="","",$F294-$D294)</f>
        <v/>
      </c>
      <c r="H294" s="20" t="str">
        <f aca="false">IF($E294&lt;&gt;1,"",IF($F294="",0,IF($G294&lt;='Cohort Report'!$B$7,1,0)))</f>
        <v/>
      </c>
      <c r="I294" s="20" t="str">
        <f aca="false">IF($E294&lt;&gt;1,"",IF($F294="",0,IF($G294&lt;='Cohort Report'!$B$8,1,0)))</f>
        <v/>
      </c>
      <c r="J294" s="21" t="str">
        <f aca="false">IF($E294&lt;&gt;1,"",DATE(YEAR($D294),MONTH($D294),1))</f>
        <v/>
      </c>
      <c r="K294" s="20" t="str">
        <f aca="false">IF($E294&lt;&gt;1,"",IF($G294="","",IF(AND($D294&gt;='Cohort Report'!$B$5,$D294&lt;='Cohort Report'!$B$6),$G294,"")))</f>
        <v/>
      </c>
    </row>
    <row r="295" customFormat="false" ht="15" hidden="false" customHeight="false" outlineLevel="0" collapsed="false">
      <c r="A295" s="9" t="s">
        <v>169</v>
      </c>
      <c r="B295" s="22" t="n">
        <v>45395</v>
      </c>
      <c r="C295" s="23" t="n">
        <v>25</v>
      </c>
      <c r="D295" s="19" t="n">
        <f aca="false">IF($A295="","",_xlfn.MINIFS($B:$B,$A:$A,$A295))</f>
        <v>45395</v>
      </c>
      <c r="E295" s="20" t="n">
        <f aca="false">IF($A295="","",IF(AND($B295=$D295,COUNTIFS($A$2:$A295,$A295,$B$2:$B295,$B295)=1),1,0))</f>
        <v>1</v>
      </c>
      <c r="F295" s="19" t="str">
        <f aca="false">IF($E295&lt;&gt;1,"",IF(COUNTIFS($A:$A,$A295,$B:$B,"&gt;"&amp;$D295)=0,"",_xlfn.MINIFS($B:$B,$A:$A,$A295,$B:$B,"&gt;"&amp;$D295)))</f>
        <v/>
      </c>
      <c r="G295" s="20" t="str">
        <f aca="false">IF($F295="","",$F295-$D295)</f>
        <v/>
      </c>
      <c r="H295" s="20" t="n">
        <f aca="false">IF($E295&lt;&gt;1,"",IF($F295="",0,IF($G295&lt;='Cohort Report'!$B$7,1,0)))</f>
        <v>0</v>
      </c>
      <c r="I295" s="20" t="n">
        <f aca="false">IF($E295&lt;&gt;1,"",IF($F295="",0,IF($G295&lt;='Cohort Report'!$B$8,1,0)))</f>
        <v>0</v>
      </c>
      <c r="J295" s="21" t="n">
        <f aca="false">IF($E295&lt;&gt;1,"",DATE(YEAR($D295),MONTH($D295),1))</f>
        <v>45383</v>
      </c>
      <c r="K295" s="20" t="str">
        <f aca="false">IF($E295&lt;&gt;1,"",IF($G295="","",IF(AND($D295&gt;='Cohort Report'!$B$5,$D295&lt;='Cohort Report'!$B$6),$G295,"")))</f>
        <v/>
      </c>
    </row>
    <row r="296" customFormat="false" ht="15" hidden="false" customHeight="false" outlineLevel="0" collapsed="false">
      <c r="A296" s="9" t="s">
        <v>56</v>
      </c>
      <c r="B296" s="22" t="n">
        <v>45225</v>
      </c>
      <c r="C296" s="23" t="n">
        <v>500</v>
      </c>
      <c r="D296" s="19" t="n">
        <f aca="false">IF($A296="","",_xlfn.MINIFS($B:$B,$A:$A,$A296))</f>
        <v>44976</v>
      </c>
      <c r="E296" s="20" t="n">
        <f aca="false">IF($A296="","",IF(AND($B296=$D296,COUNTIFS($A$2:$A296,$A296,$B$2:$B296,$B296)=1),1,0))</f>
        <v>0</v>
      </c>
      <c r="F296" s="19" t="str">
        <f aca="false">IF($E296&lt;&gt;1,"",IF(COUNTIFS($A:$A,$A296,$B:$B,"&gt;"&amp;$D296)=0,"",_xlfn.MINIFS($B:$B,$A:$A,$A296,$B:$B,"&gt;"&amp;$D296)))</f>
        <v/>
      </c>
      <c r="G296" s="20" t="str">
        <f aca="false">IF($F296="","",$F296-$D296)</f>
        <v/>
      </c>
      <c r="H296" s="20" t="str">
        <f aca="false">IF($E296&lt;&gt;1,"",IF($F296="",0,IF($G296&lt;='Cohort Report'!$B$7,1,0)))</f>
        <v/>
      </c>
      <c r="I296" s="20" t="str">
        <f aca="false">IF($E296&lt;&gt;1,"",IF($F296="",0,IF($G296&lt;='Cohort Report'!$B$8,1,0)))</f>
        <v/>
      </c>
      <c r="J296" s="21" t="str">
        <f aca="false">IF($E296&lt;&gt;1,"",DATE(YEAR($D296),MONTH($D296),1))</f>
        <v/>
      </c>
      <c r="K296" s="20" t="str">
        <f aca="false">IF($E296&lt;&gt;1,"",IF($G296="","",IF(AND($D296&gt;='Cohort Report'!$B$5,$D296&lt;='Cohort Report'!$B$6),$G296,"")))</f>
        <v/>
      </c>
    </row>
    <row r="297" customFormat="false" ht="15" hidden="false" customHeight="false" outlineLevel="0" collapsed="false">
      <c r="A297" s="9" t="s">
        <v>159</v>
      </c>
      <c r="B297" s="22" t="n">
        <v>45465</v>
      </c>
      <c r="C297" s="23" t="n">
        <v>100</v>
      </c>
      <c r="D297" s="19" t="n">
        <f aca="false">IF($A297="","",_xlfn.MINIFS($B:$B,$A:$A,$A297))</f>
        <v>45465</v>
      </c>
      <c r="E297" s="20" t="n">
        <f aca="false">IF($A297="","",IF(AND($B297=$D297,COUNTIFS($A$2:$A297,$A297,$B$2:$B297,$B297)=1),1,0))</f>
        <v>1</v>
      </c>
      <c r="F297" s="19" t="n">
        <f aca="false">IF($E297&lt;&gt;1,"",IF(COUNTIFS($A:$A,$A297,$B:$B,"&gt;"&amp;$D297)=0,"",_xlfn.MINIFS($B:$B,$A:$A,$A297,$B:$B,"&gt;"&amp;$D297)))</f>
        <v>45500</v>
      </c>
      <c r="G297" s="20" t="n">
        <f aca="false">IF($F297="","",$F297-$D297)</f>
        <v>35</v>
      </c>
      <c r="H297" s="20" t="n">
        <f aca="false">IF($E297&lt;&gt;1,"",IF($F297="",0,IF($G297&lt;='Cohort Report'!$B$7,1,0)))</f>
        <v>1</v>
      </c>
      <c r="I297" s="20" t="n">
        <f aca="false">IF($E297&lt;&gt;1,"",IF($F297="",0,IF($G297&lt;='Cohort Report'!$B$8,1,0)))</f>
        <v>1</v>
      </c>
      <c r="J297" s="21" t="n">
        <f aca="false">IF($E297&lt;&gt;1,"",DATE(YEAR($D297),MONTH($D297),1))</f>
        <v>45444</v>
      </c>
      <c r="K297" s="20" t="n">
        <f aca="false">IF($E297&lt;&gt;1,"",IF($G297="","",IF(AND($D297&gt;='Cohort Report'!$B$5,$D297&lt;='Cohort Report'!$B$6),$G297,"")))</f>
        <v>35</v>
      </c>
    </row>
    <row r="298" customFormat="false" ht="15" hidden="false" customHeight="false" outlineLevel="0" collapsed="false">
      <c r="A298" s="9" t="s">
        <v>65</v>
      </c>
      <c r="B298" s="22" t="n">
        <v>45439</v>
      </c>
      <c r="C298" s="23" t="n">
        <v>500</v>
      </c>
      <c r="D298" s="19" t="n">
        <f aca="false">IF($A298="","",_xlfn.MINIFS($B:$B,$A:$A,$A298))</f>
        <v>45272</v>
      </c>
      <c r="E298" s="20" t="n">
        <f aca="false">IF($A298="","",IF(AND($B298=$D298,COUNTIFS($A$2:$A298,$A298,$B$2:$B298,$B298)=1),1,0))</f>
        <v>0</v>
      </c>
      <c r="F298" s="19" t="str">
        <f aca="false">IF($E298&lt;&gt;1,"",IF(COUNTIFS($A:$A,$A298,$B:$B,"&gt;"&amp;$D298)=0,"",_xlfn.MINIFS($B:$B,$A:$A,$A298,$B:$B,"&gt;"&amp;$D298)))</f>
        <v/>
      </c>
      <c r="G298" s="20" t="str">
        <f aca="false">IF($F298="","",$F298-$D298)</f>
        <v/>
      </c>
      <c r="H298" s="20" t="str">
        <f aca="false">IF($E298&lt;&gt;1,"",IF($F298="",0,IF($G298&lt;='Cohort Report'!$B$7,1,0)))</f>
        <v/>
      </c>
      <c r="I298" s="20" t="str">
        <f aca="false">IF($E298&lt;&gt;1,"",IF($F298="",0,IF($G298&lt;='Cohort Report'!$B$8,1,0)))</f>
        <v/>
      </c>
      <c r="J298" s="21" t="str">
        <f aca="false">IF($E298&lt;&gt;1,"",DATE(YEAR($D298),MONTH($D298),1))</f>
        <v/>
      </c>
      <c r="K298" s="20" t="str">
        <f aca="false">IF($E298&lt;&gt;1,"",IF($G298="","",IF(AND($D298&gt;='Cohort Report'!$B$5,$D298&lt;='Cohort Report'!$B$6),$G298,"")))</f>
        <v/>
      </c>
    </row>
    <row r="299" customFormat="false" ht="15" hidden="false" customHeight="false" outlineLevel="0" collapsed="false">
      <c r="A299" s="9" t="s">
        <v>162</v>
      </c>
      <c r="B299" s="22" t="n">
        <v>45496</v>
      </c>
      <c r="C299" s="23" t="n">
        <v>500</v>
      </c>
      <c r="D299" s="19" t="n">
        <f aca="false">IF($A299="","",_xlfn.MINIFS($B:$B,$A:$A,$A299))</f>
        <v>45496</v>
      </c>
      <c r="E299" s="20" t="n">
        <f aca="false">IF($A299="","",IF(AND($B299=$D299,COUNTIFS($A$2:$A299,$A299,$B$2:$B299,$B299)=1),1,0))</f>
        <v>1</v>
      </c>
      <c r="F299" s="19" t="n">
        <f aca="false">IF($E299&lt;&gt;1,"",IF(COUNTIFS($A:$A,$A299,$B:$B,"&gt;"&amp;$D299)=0,"",_xlfn.MINIFS($B:$B,$A:$A,$A299,$B:$B,"&gt;"&amp;$D299)))</f>
        <v>45508</v>
      </c>
      <c r="G299" s="20" t="n">
        <f aca="false">IF($F299="","",$F299-$D299)</f>
        <v>12</v>
      </c>
      <c r="H299" s="20" t="n">
        <f aca="false">IF($E299&lt;&gt;1,"",IF($F299="",0,IF($G299&lt;='Cohort Report'!$B$7,1,0)))</f>
        <v>1</v>
      </c>
      <c r="I299" s="20" t="n">
        <f aca="false">IF($E299&lt;&gt;1,"",IF($F299="",0,IF($G299&lt;='Cohort Report'!$B$8,1,0)))</f>
        <v>1</v>
      </c>
      <c r="J299" s="21" t="n">
        <f aca="false">IF($E299&lt;&gt;1,"",DATE(YEAR($D299),MONTH($D299),1))</f>
        <v>45474</v>
      </c>
      <c r="K299" s="20" t="n">
        <f aca="false">IF($E299&lt;&gt;1,"",IF($G299="","",IF(AND($D299&gt;='Cohort Report'!$B$5,$D299&lt;='Cohort Report'!$B$6),$G299,"")))</f>
        <v>12</v>
      </c>
    </row>
    <row r="300" customFormat="false" ht="15" hidden="false" customHeight="false" outlineLevel="0" collapsed="false">
      <c r="A300" s="9" t="s">
        <v>69</v>
      </c>
      <c r="B300" s="22" t="n">
        <v>45374</v>
      </c>
      <c r="C300" s="23" t="n">
        <v>35</v>
      </c>
      <c r="D300" s="19" t="n">
        <f aca="false">IF($A300="","",_xlfn.MINIFS($B:$B,$A:$A,$A300))</f>
        <v>45374</v>
      </c>
      <c r="E300" s="20" t="n">
        <f aca="false">IF($A300="","",IF(AND($B300=$D300,COUNTIFS($A$2:$A300,$A300,$B$2:$B300,$B300)=1),1,0))</f>
        <v>1</v>
      </c>
      <c r="F300" s="19" t="n">
        <f aca="false">IF($E300&lt;&gt;1,"",IF(COUNTIFS($A:$A,$A300,$B:$B,"&gt;"&amp;$D300)=0,"",_xlfn.MINIFS($B:$B,$A:$A,$A300,$B:$B,"&gt;"&amp;$D300)))</f>
        <v>45719</v>
      </c>
      <c r="G300" s="20" t="n">
        <f aca="false">IF($F300="","",$F300-$D300)</f>
        <v>345</v>
      </c>
      <c r="H300" s="20" t="n">
        <f aca="false">IF($E300&lt;&gt;1,"",IF($F300="",0,IF($G300&lt;='Cohort Report'!$B$7,1,0)))</f>
        <v>0</v>
      </c>
      <c r="I300" s="20" t="n">
        <f aca="false">IF($E300&lt;&gt;1,"",IF($F300="",0,IF($G300&lt;='Cohort Report'!$B$8,1,0)))</f>
        <v>1</v>
      </c>
      <c r="J300" s="21" t="n">
        <f aca="false">IF($E300&lt;&gt;1,"",DATE(YEAR($D300),MONTH($D300),1))</f>
        <v>45352</v>
      </c>
      <c r="K300" s="20" t="n">
        <f aca="false">IF($E300&lt;&gt;1,"",IF($G300="","",IF(AND($D300&gt;='Cohort Report'!$B$5,$D300&lt;='Cohort Report'!$B$6),$G300,"")))</f>
        <v>345</v>
      </c>
    </row>
    <row r="301" customFormat="false" ht="15" hidden="false" customHeight="false" outlineLevel="0" collapsed="false">
      <c r="A301" s="9" t="s">
        <v>151</v>
      </c>
      <c r="B301" s="22" t="n">
        <v>45352</v>
      </c>
      <c r="C301" s="23" t="n">
        <v>250</v>
      </c>
      <c r="D301" s="19" t="n">
        <f aca="false">IF($A301="","",_xlfn.MINIFS($B:$B,$A:$A,$A301))</f>
        <v>45352</v>
      </c>
      <c r="E301" s="20" t="n">
        <f aca="false">IF($A301="","",IF(AND($B301=$D301,COUNTIFS($A$2:$A301,$A301,$B$2:$B301,$B301)=1),1,0))</f>
        <v>1</v>
      </c>
      <c r="F301" s="19" t="n">
        <f aca="false">IF($E301&lt;&gt;1,"",IF(COUNTIFS($A:$A,$A301,$B:$B,"&gt;"&amp;$D301)=0,"",_xlfn.MINIFS($B:$B,$A:$A,$A301,$B:$B,"&gt;"&amp;$D301)))</f>
        <v>45486</v>
      </c>
      <c r="G301" s="20" t="n">
        <f aca="false">IF($F301="","",$F301-$D301)</f>
        <v>134</v>
      </c>
      <c r="H301" s="20" t="n">
        <f aca="false">IF($E301&lt;&gt;1,"",IF($F301="",0,IF($G301&lt;='Cohort Report'!$B$7,1,0)))</f>
        <v>0</v>
      </c>
      <c r="I301" s="20" t="n">
        <f aca="false">IF($E301&lt;&gt;1,"",IF($F301="",0,IF($G301&lt;='Cohort Report'!$B$8,1,0)))</f>
        <v>1</v>
      </c>
      <c r="J301" s="21" t="n">
        <f aca="false">IF($E301&lt;&gt;1,"",DATE(YEAR($D301),MONTH($D301),1))</f>
        <v>45352</v>
      </c>
      <c r="K301" s="20" t="n">
        <f aca="false">IF($E301&lt;&gt;1,"",IF($G301="","",IF(AND($D301&gt;='Cohort Report'!$B$5,$D301&lt;='Cohort Report'!$B$6),$G301,"")))</f>
        <v>134</v>
      </c>
    </row>
    <row r="302" customFormat="false" ht="15" hidden="false" customHeight="false" outlineLevel="0" collapsed="false">
      <c r="A302" s="9" t="s">
        <v>63</v>
      </c>
      <c r="B302" s="22" t="n">
        <v>45784</v>
      </c>
      <c r="C302" s="23" t="n">
        <v>150</v>
      </c>
      <c r="D302" s="19" t="n">
        <f aca="false">IF($A302="","",_xlfn.MINIFS($B:$B,$A:$A,$A302))</f>
        <v>45082</v>
      </c>
      <c r="E302" s="20" t="n">
        <f aca="false">IF($A302="","",IF(AND($B302=$D302,COUNTIFS($A$2:$A302,$A302,$B$2:$B302,$B302)=1),1,0))</f>
        <v>0</v>
      </c>
      <c r="F302" s="19" t="str">
        <f aca="false">IF($E302&lt;&gt;1,"",IF(COUNTIFS($A:$A,$A302,$B:$B,"&gt;"&amp;$D302)=0,"",_xlfn.MINIFS($B:$B,$A:$A,$A302,$B:$B,"&gt;"&amp;$D302)))</f>
        <v/>
      </c>
      <c r="G302" s="20" t="str">
        <f aca="false">IF($F302="","",$F302-$D302)</f>
        <v/>
      </c>
      <c r="H302" s="20" t="str">
        <f aca="false">IF($E302&lt;&gt;1,"",IF($F302="",0,IF($G302&lt;='Cohort Report'!$B$7,1,0)))</f>
        <v/>
      </c>
      <c r="I302" s="20" t="str">
        <f aca="false">IF($E302&lt;&gt;1,"",IF($F302="",0,IF($G302&lt;='Cohort Report'!$B$8,1,0)))</f>
        <v/>
      </c>
      <c r="J302" s="21" t="str">
        <f aca="false">IF($E302&lt;&gt;1,"",DATE(YEAR($D302),MONTH($D302),1))</f>
        <v/>
      </c>
      <c r="K302" s="20" t="str">
        <f aca="false">IF($E302&lt;&gt;1,"",IF($G302="","",IF(AND($D302&gt;='Cohort Report'!$B$5,$D302&lt;='Cohort Report'!$B$6),$G302,"")))</f>
        <v/>
      </c>
    </row>
    <row r="303" customFormat="false" ht="15" hidden="false" customHeight="false" outlineLevel="0" collapsed="false">
      <c r="A303" s="9" t="s">
        <v>66</v>
      </c>
      <c r="B303" s="22" t="n">
        <v>44964</v>
      </c>
      <c r="C303" s="23" t="n">
        <v>150</v>
      </c>
      <c r="D303" s="19" t="n">
        <f aca="false">IF($A303="","",_xlfn.MINIFS($B:$B,$A:$A,$A303))</f>
        <v>44964</v>
      </c>
      <c r="E303" s="20" t="n">
        <f aca="false">IF($A303="","",IF(AND($B303=$D303,COUNTIFS($A$2:$A303,$A303,$B$2:$B303,$B303)=1),1,0))</f>
        <v>1</v>
      </c>
      <c r="F303" s="19" t="n">
        <f aca="false">IF($E303&lt;&gt;1,"",IF(COUNTIFS($A:$A,$A303,$B:$B,"&gt;"&amp;$D303)=0,"",_xlfn.MINIFS($B:$B,$A:$A,$A303,$B:$B,"&gt;"&amp;$D303)))</f>
        <v>45045</v>
      </c>
      <c r="G303" s="20" t="n">
        <f aca="false">IF($F303="","",$F303-$D303)</f>
        <v>81</v>
      </c>
      <c r="H303" s="20" t="n">
        <f aca="false">IF($E303&lt;&gt;1,"",IF($F303="",0,IF($G303&lt;='Cohort Report'!$B$7,1,0)))</f>
        <v>1</v>
      </c>
      <c r="I303" s="20" t="n">
        <f aca="false">IF($E303&lt;&gt;1,"",IF($F303="",0,IF($G303&lt;='Cohort Report'!$B$8,1,0)))</f>
        <v>1</v>
      </c>
      <c r="J303" s="21" t="n">
        <f aca="false">IF($E303&lt;&gt;1,"",DATE(YEAR($D303),MONTH($D303),1))</f>
        <v>44958</v>
      </c>
      <c r="K303" s="20" t="str">
        <f aca="false">IF($E303&lt;&gt;1,"",IF($G303="","",IF(AND($D303&gt;='Cohort Report'!$B$5,$D303&lt;='Cohort Report'!$B$6),$G303,"")))</f>
        <v/>
      </c>
    </row>
    <row r="304" customFormat="false" ht="15" hidden="false" customHeight="false" outlineLevel="0" collapsed="false">
      <c r="A304" s="9" t="s">
        <v>124</v>
      </c>
      <c r="B304" s="22" t="n">
        <v>45039</v>
      </c>
      <c r="C304" s="23" t="n">
        <v>500</v>
      </c>
      <c r="D304" s="19" t="n">
        <f aca="false">IF($A304="","",_xlfn.MINIFS($B:$B,$A:$A,$A304))</f>
        <v>45039</v>
      </c>
      <c r="E304" s="20" t="n">
        <f aca="false">IF($A304="","",IF(AND($B304=$D304,COUNTIFS($A$2:$A304,$A304,$B$2:$B304,$B304)=1),1,0))</f>
        <v>1</v>
      </c>
      <c r="F304" s="19" t="n">
        <f aca="false">IF($E304&lt;&gt;1,"",IF(COUNTIFS($A:$A,$A304,$B:$B,"&gt;"&amp;$D304)=0,"",_xlfn.MINIFS($B:$B,$A:$A,$A304,$B:$B,"&gt;"&amp;$D304)))</f>
        <v>45167</v>
      </c>
      <c r="G304" s="20" t="n">
        <f aca="false">IF($F304="","",$F304-$D304)</f>
        <v>128</v>
      </c>
      <c r="H304" s="20" t="n">
        <f aca="false">IF($E304&lt;&gt;1,"",IF($F304="",0,IF($G304&lt;='Cohort Report'!$B$7,1,0)))</f>
        <v>0</v>
      </c>
      <c r="I304" s="20" t="n">
        <f aca="false">IF($E304&lt;&gt;1,"",IF($F304="",0,IF($G304&lt;='Cohort Report'!$B$8,1,0)))</f>
        <v>1</v>
      </c>
      <c r="J304" s="21" t="n">
        <f aca="false">IF($E304&lt;&gt;1,"",DATE(YEAR($D304),MONTH($D304),1))</f>
        <v>45017</v>
      </c>
      <c r="K304" s="20" t="str">
        <f aca="false">IF($E304&lt;&gt;1,"",IF($G304="","",IF(AND($D304&gt;='Cohort Report'!$B$5,$D304&lt;='Cohort Report'!$B$6),$G304,"")))</f>
        <v/>
      </c>
    </row>
    <row r="305" customFormat="false" ht="15" hidden="false" customHeight="false" outlineLevel="0" collapsed="false">
      <c r="A305" s="9" t="s">
        <v>134</v>
      </c>
      <c r="B305" s="22" t="n">
        <v>45975</v>
      </c>
      <c r="C305" s="23" t="n">
        <v>50</v>
      </c>
      <c r="D305" s="19" t="n">
        <f aca="false">IF($A305="","",_xlfn.MINIFS($B:$B,$A:$A,$A305))</f>
        <v>45257</v>
      </c>
      <c r="E305" s="20" t="n">
        <f aca="false">IF($A305="","",IF(AND($B305=$D305,COUNTIFS($A$2:$A305,$A305,$B$2:$B305,$B305)=1),1,0))</f>
        <v>0</v>
      </c>
      <c r="F305" s="19" t="str">
        <f aca="false">IF($E305&lt;&gt;1,"",IF(COUNTIFS($A:$A,$A305,$B:$B,"&gt;"&amp;$D305)=0,"",_xlfn.MINIFS($B:$B,$A:$A,$A305,$B:$B,"&gt;"&amp;$D305)))</f>
        <v/>
      </c>
      <c r="G305" s="20" t="str">
        <f aca="false">IF($F305="","",$F305-$D305)</f>
        <v/>
      </c>
      <c r="H305" s="20" t="str">
        <f aca="false">IF($E305&lt;&gt;1,"",IF($F305="",0,IF($G305&lt;='Cohort Report'!$B$7,1,0)))</f>
        <v/>
      </c>
      <c r="I305" s="20" t="str">
        <f aca="false">IF($E305&lt;&gt;1,"",IF($F305="",0,IF($G305&lt;='Cohort Report'!$B$8,1,0)))</f>
        <v/>
      </c>
      <c r="J305" s="21" t="str">
        <f aca="false">IF($E305&lt;&gt;1,"",DATE(YEAR($D305),MONTH($D305),1))</f>
        <v/>
      </c>
      <c r="K305" s="20" t="str">
        <f aca="false">IF($E305&lt;&gt;1,"",IF($G305="","",IF(AND($D305&gt;='Cohort Report'!$B$5,$D305&lt;='Cohort Report'!$B$6),$G305,"")))</f>
        <v/>
      </c>
    </row>
    <row r="306" customFormat="false" ht="15" hidden="false" customHeight="false" outlineLevel="0" collapsed="false">
      <c r="A306" s="9" t="s">
        <v>78</v>
      </c>
      <c r="B306" s="22" t="n">
        <v>45517</v>
      </c>
      <c r="C306" s="23" t="n">
        <v>100</v>
      </c>
      <c r="D306" s="19" t="n">
        <f aca="false">IF($A306="","",_xlfn.MINIFS($B:$B,$A:$A,$A306))</f>
        <v>44942</v>
      </c>
      <c r="E306" s="20" t="n">
        <f aca="false">IF($A306="","",IF(AND($B306=$D306,COUNTIFS($A$2:$A306,$A306,$B$2:$B306,$B306)=1),1,0))</f>
        <v>0</v>
      </c>
      <c r="F306" s="19" t="str">
        <f aca="false">IF($E306&lt;&gt;1,"",IF(COUNTIFS($A:$A,$A306,$B:$B,"&gt;"&amp;$D306)=0,"",_xlfn.MINIFS($B:$B,$A:$A,$A306,$B:$B,"&gt;"&amp;$D306)))</f>
        <v/>
      </c>
      <c r="G306" s="20" t="str">
        <f aca="false">IF($F306="","",$F306-$D306)</f>
        <v/>
      </c>
      <c r="H306" s="20" t="str">
        <f aca="false">IF($E306&lt;&gt;1,"",IF($F306="",0,IF($G306&lt;='Cohort Report'!$B$7,1,0)))</f>
        <v/>
      </c>
      <c r="I306" s="20" t="str">
        <f aca="false">IF($E306&lt;&gt;1,"",IF($F306="",0,IF($G306&lt;='Cohort Report'!$B$8,1,0)))</f>
        <v/>
      </c>
      <c r="J306" s="21" t="str">
        <f aca="false">IF($E306&lt;&gt;1,"",DATE(YEAR($D306),MONTH($D306),1))</f>
        <v/>
      </c>
      <c r="K306" s="20" t="str">
        <f aca="false">IF($E306&lt;&gt;1,"",IF($G306="","",IF(AND($D306&gt;='Cohort Report'!$B$5,$D306&lt;='Cohort Report'!$B$6),$G306,"")))</f>
        <v/>
      </c>
    </row>
    <row r="307" customFormat="false" ht="15" hidden="false" customHeight="false" outlineLevel="0" collapsed="false">
      <c r="A307" s="9" t="s">
        <v>108</v>
      </c>
      <c r="B307" s="22" t="n">
        <v>45851</v>
      </c>
      <c r="C307" s="23" t="n">
        <v>100</v>
      </c>
      <c r="D307" s="19" t="n">
        <f aca="false">IF($A307="","",_xlfn.MINIFS($B:$B,$A:$A,$A307))</f>
        <v>45572</v>
      </c>
      <c r="E307" s="20" t="n">
        <f aca="false">IF($A307="","",IF(AND($B307=$D307,COUNTIFS($A$2:$A307,$A307,$B$2:$B307,$B307)=1),1,0))</f>
        <v>0</v>
      </c>
      <c r="F307" s="19" t="str">
        <f aca="false">IF($E307&lt;&gt;1,"",IF(COUNTIFS($A:$A,$A307,$B:$B,"&gt;"&amp;$D307)=0,"",_xlfn.MINIFS($B:$B,$A:$A,$A307,$B:$B,"&gt;"&amp;$D307)))</f>
        <v/>
      </c>
      <c r="G307" s="20" t="str">
        <f aca="false">IF($F307="","",$F307-$D307)</f>
        <v/>
      </c>
      <c r="H307" s="20" t="str">
        <f aca="false">IF($E307&lt;&gt;1,"",IF($F307="",0,IF($G307&lt;='Cohort Report'!$B$7,1,0)))</f>
        <v/>
      </c>
      <c r="I307" s="20" t="str">
        <f aca="false">IF($E307&lt;&gt;1,"",IF($F307="",0,IF($G307&lt;='Cohort Report'!$B$8,1,0)))</f>
        <v/>
      </c>
      <c r="J307" s="21" t="str">
        <f aca="false">IF($E307&lt;&gt;1,"",DATE(YEAR($D307),MONTH($D307),1))</f>
        <v/>
      </c>
      <c r="K307" s="20" t="str">
        <f aca="false">IF($E307&lt;&gt;1,"",IF($G307="","",IF(AND($D307&gt;='Cohort Report'!$B$5,$D307&lt;='Cohort Report'!$B$6),$G307,"")))</f>
        <v/>
      </c>
    </row>
    <row r="308" customFormat="false" ht="15" hidden="false" customHeight="false" outlineLevel="0" collapsed="false">
      <c r="A308" s="9" t="s">
        <v>132</v>
      </c>
      <c r="B308" s="22" t="n">
        <v>45458</v>
      </c>
      <c r="C308" s="23" t="n">
        <v>150</v>
      </c>
      <c r="D308" s="19" t="n">
        <f aca="false">IF($A308="","",_xlfn.MINIFS($B:$B,$A:$A,$A308))</f>
        <v>45458</v>
      </c>
      <c r="E308" s="20" t="n">
        <f aca="false">IF($A308="","",IF(AND($B308=$D308,COUNTIFS($A$2:$A308,$A308,$B$2:$B308,$B308)=1),1,0))</f>
        <v>1</v>
      </c>
      <c r="F308" s="19" t="n">
        <f aca="false">IF($E308&lt;&gt;1,"",IF(COUNTIFS($A:$A,$A308,$B:$B,"&gt;"&amp;$D308)=0,"",_xlfn.MINIFS($B:$B,$A:$A,$A308,$B:$B,"&gt;"&amp;$D308)))</f>
        <v>45623</v>
      </c>
      <c r="G308" s="20" t="n">
        <f aca="false">IF($F308="","",$F308-$D308)</f>
        <v>165</v>
      </c>
      <c r="H308" s="20" t="n">
        <f aca="false">IF($E308&lt;&gt;1,"",IF($F308="",0,IF($G308&lt;='Cohort Report'!$B$7,1,0)))</f>
        <v>0</v>
      </c>
      <c r="I308" s="20" t="n">
        <f aca="false">IF($E308&lt;&gt;1,"",IF($F308="",0,IF($G308&lt;='Cohort Report'!$B$8,1,0)))</f>
        <v>1</v>
      </c>
      <c r="J308" s="21" t="n">
        <f aca="false">IF($E308&lt;&gt;1,"",DATE(YEAR($D308),MONTH($D308),1))</f>
        <v>45444</v>
      </c>
      <c r="K308" s="20" t="n">
        <f aca="false">IF($E308&lt;&gt;1,"",IF($G308="","",IF(AND($D308&gt;='Cohort Report'!$B$5,$D308&lt;='Cohort Report'!$B$6),$G308,"")))</f>
        <v>165</v>
      </c>
    </row>
    <row r="309" customFormat="false" ht="15" hidden="false" customHeight="false" outlineLevel="0" collapsed="false">
      <c r="A309" s="9" t="s">
        <v>170</v>
      </c>
      <c r="B309" s="22" t="n">
        <v>45551</v>
      </c>
      <c r="C309" s="23" t="n">
        <v>150</v>
      </c>
      <c r="D309" s="19" t="n">
        <f aca="false">IF($A309="","",_xlfn.MINIFS($B:$B,$A:$A,$A309))</f>
        <v>45551</v>
      </c>
      <c r="E309" s="20" t="n">
        <f aca="false">IF($A309="","",IF(AND($B309=$D309,COUNTIFS($A$2:$A309,$A309,$B$2:$B309,$B309)=1),1,0))</f>
        <v>1</v>
      </c>
      <c r="F309" s="19" t="str">
        <f aca="false">IF($E309&lt;&gt;1,"",IF(COUNTIFS($A:$A,$A309,$B:$B,"&gt;"&amp;$D309)=0,"",_xlfn.MINIFS($B:$B,$A:$A,$A309,$B:$B,"&gt;"&amp;$D309)))</f>
        <v/>
      </c>
      <c r="G309" s="20" t="str">
        <f aca="false">IF($F309="","",$F309-$D309)</f>
        <v/>
      </c>
      <c r="H309" s="20" t="n">
        <f aca="false">IF($E309&lt;&gt;1,"",IF($F309="",0,IF($G309&lt;='Cohort Report'!$B$7,1,0)))</f>
        <v>0</v>
      </c>
      <c r="I309" s="20" t="n">
        <f aca="false">IF($E309&lt;&gt;1,"",IF($F309="",0,IF($G309&lt;='Cohort Report'!$B$8,1,0)))</f>
        <v>0</v>
      </c>
      <c r="J309" s="21" t="n">
        <f aca="false">IF($E309&lt;&gt;1,"",DATE(YEAR($D309),MONTH($D309),1))</f>
        <v>45536</v>
      </c>
      <c r="K309" s="20" t="str">
        <f aca="false">IF($E309&lt;&gt;1,"",IF($G309="","",IF(AND($D309&gt;='Cohort Report'!$B$5,$D309&lt;='Cohort Report'!$B$6),$G309,"")))</f>
        <v/>
      </c>
    </row>
    <row r="310" customFormat="false" ht="15" hidden="false" customHeight="false" outlineLevel="0" collapsed="false">
      <c r="A310" s="9" t="s">
        <v>171</v>
      </c>
      <c r="B310" s="22" t="n">
        <v>45326</v>
      </c>
      <c r="C310" s="23" t="n">
        <v>75</v>
      </c>
      <c r="D310" s="19" t="n">
        <f aca="false">IF($A310="","",_xlfn.MINIFS($B:$B,$A:$A,$A310))</f>
        <v>45326</v>
      </c>
      <c r="E310" s="20" t="n">
        <f aca="false">IF($A310="","",IF(AND($B310=$D310,COUNTIFS($A$2:$A310,$A310,$B$2:$B310,$B310)=1),1,0))</f>
        <v>1</v>
      </c>
      <c r="F310" s="19" t="str">
        <f aca="false">IF($E310&lt;&gt;1,"",IF(COUNTIFS($A:$A,$A310,$B:$B,"&gt;"&amp;$D310)=0,"",_xlfn.MINIFS($B:$B,$A:$A,$A310,$B:$B,"&gt;"&amp;$D310)))</f>
        <v/>
      </c>
      <c r="G310" s="20" t="str">
        <f aca="false">IF($F310="","",$F310-$D310)</f>
        <v/>
      </c>
      <c r="H310" s="20" t="n">
        <f aca="false">IF($E310&lt;&gt;1,"",IF($F310="",0,IF($G310&lt;='Cohort Report'!$B$7,1,0)))</f>
        <v>0</v>
      </c>
      <c r="I310" s="20" t="n">
        <f aca="false">IF($E310&lt;&gt;1,"",IF($F310="",0,IF($G310&lt;='Cohort Report'!$B$8,1,0)))</f>
        <v>0</v>
      </c>
      <c r="J310" s="21" t="n">
        <f aca="false">IF($E310&lt;&gt;1,"",DATE(YEAR($D310),MONTH($D310),1))</f>
        <v>45323</v>
      </c>
      <c r="K310" s="20" t="str">
        <f aca="false">IF($E310&lt;&gt;1,"",IF($G310="","",IF(AND($D310&gt;='Cohort Report'!$B$5,$D310&lt;='Cohort Report'!$B$6),$G310,"")))</f>
        <v/>
      </c>
    </row>
    <row r="311" customFormat="false" ht="15" hidden="false" customHeight="false" outlineLevel="0" collapsed="false">
      <c r="A311" s="9" t="s">
        <v>68</v>
      </c>
      <c r="B311" s="22" t="n">
        <v>45525</v>
      </c>
      <c r="C311" s="23" t="n">
        <v>100</v>
      </c>
      <c r="D311" s="19" t="n">
        <f aca="false">IF($A311="","",_xlfn.MINIFS($B:$B,$A:$A,$A311))</f>
        <v>45101</v>
      </c>
      <c r="E311" s="20" t="n">
        <f aca="false">IF($A311="","",IF(AND($B311=$D311,COUNTIFS($A$2:$A311,$A311,$B$2:$B311,$B311)=1),1,0))</f>
        <v>0</v>
      </c>
      <c r="F311" s="19" t="str">
        <f aca="false">IF($E311&lt;&gt;1,"",IF(COUNTIFS($A:$A,$A311,$B:$B,"&gt;"&amp;$D311)=0,"",_xlfn.MINIFS($B:$B,$A:$A,$A311,$B:$B,"&gt;"&amp;$D311)))</f>
        <v/>
      </c>
      <c r="G311" s="20" t="str">
        <f aca="false">IF($F311="","",$F311-$D311)</f>
        <v/>
      </c>
      <c r="H311" s="20" t="str">
        <f aca="false">IF($E311&lt;&gt;1,"",IF($F311="",0,IF($G311&lt;='Cohort Report'!$B$7,1,0)))</f>
        <v/>
      </c>
      <c r="I311" s="20" t="str">
        <f aca="false">IF($E311&lt;&gt;1,"",IF($F311="",0,IF($G311&lt;='Cohort Report'!$B$8,1,0)))</f>
        <v/>
      </c>
      <c r="J311" s="21" t="str">
        <f aca="false">IF($E311&lt;&gt;1,"",DATE(YEAR($D311),MONTH($D311),1))</f>
        <v/>
      </c>
      <c r="K311" s="20" t="str">
        <f aca="false">IF($E311&lt;&gt;1,"",IF($G311="","",IF(AND($D311&gt;='Cohort Report'!$B$5,$D311&lt;='Cohort Report'!$B$6),$G311,"")))</f>
        <v/>
      </c>
    </row>
    <row r="312" customFormat="false" ht="15" hidden="false" customHeight="false" outlineLevel="0" collapsed="false">
      <c r="A312" s="9" t="s">
        <v>62</v>
      </c>
      <c r="B312" s="22" t="n">
        <v>45082</v>
      </c>
      <c r="C312" s="23" t="n">
        <v>100</v>
      </c>
      <c r="D312" s="19" t="n">
        <f aca="false">IF($A312="","",_xlfn.MINIFS($B:$B,$A:$A,$A312))</f>
        <v>45082</v>
      </c>
      <c r="E312" s="20" t="n">
        <f aca="false">IF($A312="","",IF(AND($B312=$D312,COUNTIFS($A$2:$A312,$A312,$B$2:$B312,$B312)=1),1,0))</f>
        <v>1</v>
      </c>
      <c r="F312" s="19" t="n">
        <f aca="false">IF($E312&lt;&gt;1,"",IF(COUNTIFS($A:$A,$A312,$B:$B,"&gt;"&amp;$D312)=0,"",_xlfn.MINIFS($B:$B,$A:$A,$A312,$B:$B,"&gt;"&amp;$D312)))</f>
        <v>45134</v>
      </c>
      <c r="G312" s="20" t="n">
        <f aca="false">IF($F312="","",$F312-$D312)</f>
        <v>52</v>
      </c>
      <c r="H312" s="20" t="n">
        <f aca="false">IF($E312&lt;&gt;1,"",IF($F312="",0,IF($G312&lt;='Cohort Report'!$B$7,1,0)))</f>
        <v>1</v>
      </c>
      <c r="I312" s="20" t="n">
        <f aca="false">IF($E312&lt;&gt;1,"",IF($F312="",0,IF($G312&lt;='Cohort Report'!$B$8,1,0)))</f>
        <v>1</v>
      </c>
      <c r="J312" s="21" t="n">
        <f aca="false">IF($E312&lt;&gt;1,"",DATE(YEAR($D312),MONTH($D312),1))</f>
        <v>45078</v>
      </c>
      <c r="K312" s="20" t="str">
        <f aca="false">IF($E312&lt;&gt;1,"",IF($G312="","",IF(AND($D312&gt;='Cohort Report'!$B$5,$D312&lt;='Cohort Report'!$B$6),$G312,"")))</f>
        <v/>
      </c>
    </row>
    <row r="313" customFormat="false" ht="15" hidden="false" customHeight="false" outlineLevel="0" collapsed="false">
      <c r="A313" s="9" t="s">
        <v>118</v>
      </c>
      <c r="B313" s="22" t="n">
        <v>45542</v>
      </c>
      <c r="C313" s="23" t="n">
        <v>75</v>
      </c>
      <c r="D313" s="19" t="n">
        <f aca="false">IF($A313="","",_xlfn.MINIFS($B:$B,$A:$A,$A313))</f>
        <v>45542</v>
      </c>
      <c r="E313" s="20" t="n">
        <f aca="false">IF($A313="","",IF(AND($B313=$D313,COUNTIFS($A$2:$A313,$A313,$B$2:$B313,$B313)=1),1,0))</f>
        <v>1</v>
      </c>
      <c r="F313" s="19" t="n">
        <f aca="false">IF($E313&lt;&gt;1,"",IF(COUNTIFS($A:$A,$A313,$B:$B,"&gt;"&amp;$D313)=0,"",_xlfn.MINIFS($B:$B,$A:$A,$A313,$B:$B,"&gt;"&amp;$D313)))</f>
        <v>45560</v>
      </c>
      <c r="G313" s="20" t="n">
        <f aca="false">IF($F313="","",$F313-$D313)</f>
        <v>18</v>
      </c>
      <c r="H313" s="20" t="n">
        <f aca="false">IF($E313&lt;&gt;1,"",IF($F313="",0,IF($G313&lt;='Cohort Report'!$B$7,1,0)))</f>
        <v>1</v>
      </c>
      <c r="I313" s="20" t="n">
        <f aca="false">IF($E313&lt;&gt;1,"",IF($F313="",0,IF($G313&lt;='Cohort Report'!$B$8,1,0)))</f>
        <v>1</v>
      </c>
      <c r="J313" s="21" t="n">
        <f aca="false">IF($E313&lt;&gt;1,"",DATE(YEAR($D313),MONTH($D313),1))</f>
        <v>45536</v>
      </c>
      <c r="K313" s="20" t="n">
        <f aca="false">IF($E313&lt;&gt;1,"",IF($G313="","",IF(AND($D313&gt;='Cohort Report'!$B$5,$D313&lt;='Cohort Report'!$B$6),$G313,"")))</f>
        <v>18</v>
      </c>
    </row>
    <row r="314" customFormat="false" ht="15" hidden="false" customHeight="false" outlineLevel="0" collapsed="false">
      <c r="A314" s="9" t="s">
        <v>120</v>
      </c>
      <c r="B314" s="22" t="n">
        <v>45971</v>
      </c>
      <c r="C314" s="23" t="n">
        <v>75</v>
      </c>
      <c r="D314" s="19" t="n">
        <f aca="false">IF($A314="","",_xlfn.MINIFS($B:$B,$A:$A,$A314))</f>
        <v>45573</v>
      </c>
      <c r="E314" s="20" t="n">
        <f aca="false">IF($A314="","",IF(AND($B314=$D314,COUNTIFS($A$2:$A314,$A314,$B$2:$B314,$B314)=1),1,0))</f>
        <v>0</v>
      </c>
      <c r="F314" s="19" t="str">
        <f aca="false">IF($E314&lt;&gt;1,"",IF(COUNTIFS($A:$A,$A314,$B:$B,"&gt;"&amp;$D314)=0,"",_xlfn.MINIFS($B:$B,$A:$A,$A314,$B:$B,"&gt;"&amp;$D314)))</f>
        <v/>
      </c>
      <c r="G314" s="20" t="str">
        <f aca="false">IF($F314="","",$F314-$D314)</f>
        <v/>
      </c>
      <c r="H314" s="20" t="str">
        <f aca="false">IF($E314&lt;&gt;1,"",IF($F314="",0,IF($G314&lt;='Cohort Report'!$B$7,1,0)))</f>
        <v/>
      </c>
      <c r="I314" s="20" t="str">
        <f aca="false">IF($E314&lt;&gt;1,"",IF($F314="",0,IF($G314&lt;='Cohort Report'!$B$8,1,0)))</f>
        <v/>
      </c>
      <c r="J314" s="21" t="str">
        <f aca="false">IF($E314&lt;&gt;1,"",DATE(YEAR($D314),MONTH($D314),1))</f>
        <v/>
      </c>
      <c r="K314" s="20" t="str">
        <f aca="false">IF($E314&lt;&gt;1,"",IF($G314="","",IF(AND($D314&gt;='Cohort Report'!$B$5,$D314&lt;='Cohort Report'!$B$6),$G314,"")))</f>
        <v/>
      </c>
    </row>
    <row r="315" customFormat="false" ht="15" hidden="false" customHeight="false" outlineLevel="0" collapsed="false">
      <c r="A315" s="9" t="s">
        <v>172</v>
      </c>
      <c r="B315" s="22" t="n">
        <v>45550</v>
      </c>
      <c r="C315" s="23" t="n">
        <v>50</v>
      </c>
      <c r="D315" s="19" t="n">
        <f aca="false">IF($A315="","",_xlfn.MINIFS($B:$B,$A:$A,$A315))</f>
        <v>45550</v>
      </c>
      <c r="E315" s="20" t="n">
        <f aca="false">IF($A315="","",IF(AND($B315=$D315,COUNTIFS($A$2:$A315,$A315,$B$2:$B315,$B315)=1),1,0))</f>
        <v>1</v>
      </c>
      <c r="F315" s="19" t="str">
        <f aca="false">IF($E315&lt;&gt;1,"",IF(COUNTIFS($A:$A,$A315,$B:$B,"&gt;"&amp;$D315)=0,"",_xlfn.MINIFS($B:$B,$A:$A,$A315,$B:$B,"&gt;"&amp;$D315)))</f>
        <v/>
      </c>
      <c r="G315" s="20" t="str">
        <f aca="false">IF($F315="","",$F315-$D315)</f>
        <v/>
      </c>
      <c r="H315" s="20" t="n">
        <f aca="false">IF($E315&lt;&gt;1,"",IF($F315="",0,IF($G315&lt;='Cohort Report'!$B$7,1,0)))</f>
        <v>0</v>
      </c>
      <c r="I315" s="20" t="n">
        <f aca="false">IF($E315&lt;&gt;1,"",IF($F315="",0,IF($G315&lt;='Cohort Report'!$B$8,1,0)))</f>
        <v>0</v>
      </c>
      <c r="J315" s="21" t="n">
        <f aca="false">IF($E315&lt;&gt;1,"",DATE(YEAR($D315),MONTH($D315),1))</f>
        <v>45536</v>
      </c>
      <c r="K315" s="20" t="str">
        <f aca="false">IF($E315&lt;&gt;1,"",IF($G315="","",IF(AND($D315&gt;='Cohort Report'!$B$5,$D315&lt;='Cohort Report'!$B$6),$G315,"")))</f>
        <v/>
      </c>
    </row>
    <row r="316" customFormat="false" ht="15" hidden="false" customHeight="false" outlineLevel="0" collapsed="false">
      <c r="A316" s="9" t="s">
        <v>173</v>
      </c>
      <c r="B316" s="22" t="n">
        <v>45653</v>
      </c>
      <c r="C316" s="23" t="n">
        <v>50</v>
      </c>
      <c r="D316" s="19" t="n">
        <f aca="false">IF($A316="","",_xlfn.MINIFS($B:$B,$A:$A,$A316))</f>
        <v>45653</v>
      </c>
      <c r="E316" s="20" t="n">
        <f aca="false">IF($A316="","",IF(AND($B316=$D316,COUNTIFS($A$2:$A316,$A316,$B$2:$B316,$B316)=1),1,0))</f>
        <v>1</v>
      </c>
      <c r="F316" s="19" t="str">
        <f aca="false">IF($E316&lt;&gt;1,"",IF(COUNTIFS($A:$A,$A316,$B:$B,"&gt;"&amp;$D316)=0,"",_xlfn.MINIFS($B:$B,$A:$A,$A316,$B:$B,"&gt;"&amp;$D316)))</f>
        <v/>
      </c>
      <c r="G316" s="20" t="str">
        <f aca="false">IF($F316="","",$F316-$D316)</f>
        <v/>
      </c>
      <c r="H316" s="20" t="n">
        <f aca="false">IF($E316&lt;&gt;1,"",IF($F316="",0,IF($G316&lt;='Cohort Report'!$B$7,1,0)))</f>
        <v>0</v>
      </c>
      <c r="I316" s="20" t="n">
        <f aca="false">IF($E316&lt;&gt;1,"",IF($F316="",0,IF($G316&lt;='Cohort Report'!$B$8,1,0)))</f>
        <v>0</v>
      </c>
      <c r="J316" s="21" t="n">
        <f aca="false">IF($E316&lt;&gt;1,"",DATE(YEAR($D316),MONTH($D316),1))</f>
        <v>45627</v>
      </c>
      <c r="K316" s="20" t="str">
        <f aca="false">IF($E316&lt;&gt;1,"",IF($G316="","",IF(AND($D316&gt;='Cohort Report'!$B$5,$D316&lt;='Cohort Report'!$B$6),$G316,"")))</f>
        <v/>
      </c>
    </row>
    <row r="317" customFormat="false" ht="15" hidden="false" customHeight="false" outlineLevel="0" collapsed="false">
      <c r="A317" s="9" t="s">
        <v>105</v>
      </c>
      <c r="B317" s="22" t="n">
        <v>45801</v>
      </c>
      <c r="C317" s="23" t="n">
        <v>75</v>
      </c>
      <c r="D317" s="19" t="n">
        <f aca="false">IF($A317="","",_xlfn.MINIFS($B:$B,$A:$A,$A317))</f>
        <v>45109</v>
      </c>
      <c r="E317" s="20" t="n">
        <f aca="false">IF($A317="","",IF(AND($B317=$D317,COUNTIFS($A$2:$A317,$A317,$B$2:$B317,$B317)=1),1,0))</f>
        <v>0</v>
      </c>
      <c r="F317" s="19" t="str">
        <f aca="false">IF($E317&lt;&gt;1,"",IF(COUNTIFS($A:$A,$A317,$B:$B,"&gt;"&amp;$D317)=0,"",_xlfn.MINIFS($B:$B,$A:$A,$A317,$B:$B,"&gt;"&amp;$D317)))</f>
        <v/>
      </c>
      <c r="G317" s="20" t="str">
        <f aca="false">IF($F317="","",$F317-$D317)</f>
        <v/>
      </c>
      <c r="H317" s="20" t="str">
        <f aca="false">IF($E317&lt;&gt;1,"",IF($F317="",0,IF($G317&lt;='Cohort Report'!$B$7,1,0)))</f>
        <v/>
      </c>
      <c r="I317" s="20" t="str">
        <f aca="false">IF($E317&lt;&gt;1,"",IF($F317="",0,IF($G317&lt;='Cohort Report'!$B$8,1,0)))</f>
        <v/>
      </c>
      <c r="J317" s="21" t="str">
        <f aca="false">IF($E317&lt;&gt;1,"",DATE(YEAR($D317),MONTH($D317),1))</f>
        <v/>
      </c>
      <c r="K317" s="20" t="str">
        <f aca="false">IF($E317&lt;&gt;1,"",IF($G317="","",IF(AND($D317&gt;='Cohort Report'!$B$5,$D317&lt;='Cohort Report'!$B$6),$G317,"")))</f>
        <v/>
      </c>
    </row>
    <row r="318" customFormat="false" ht="15" hidden="false" customHeight="false" outlineLevel="0" collapsed="false">
      <c r="A318" s="9" t="s">
        <v>90</v>
      </c>
      <c r="B318" s="22" t="n">
        <v>45205</v>
      </c>
      <c r="C318" s="23" t="n">
        <v>50</v>
      </c>
      <c r="D318" s="19" t="n">
        <f aca="false">IF($A318="","",_xlfn.MINIFS($B:$B,$A:$A,$A318))</f>
        <v>45021</v>
      </c>
      <c r="E318" s="20" t="n">
        <f aca="false">IF($A318="","",IF(AND($B318=$D318,COUNTIFS($A$2:$A318,$A318,$B$2:$B318,$B318)=1),1,0))</f>
        <v>0</v>
      </c>
      <c r="F318" s="19" t="str">
        <f aca="false">IF($E318&lt;&gt;1,"",IF(COUNTIFS($A:$A,$A318,$B:$B,"&gt;"&amp;$D318)=0,"",_xlfn.MINIFS($B:$B,$A:$A,$A318,$B:$B,"&gt;"&amp;$D318)))</f>
        <v/>
      </c>
      <c r="G318" s="20" t="str">
        <f aca="false">IF($F318="","",$F318-$D318)</f>
        <v/>
      </c>
      <c r="H318" s="20" t="str">
        <f aca="false">IF($E318&lt;&gt;1,"",IF($F318="",0,IF($G318&lt;='Cohort Report'!$B$7,1,0)))</f>
        <v/>
      </c>
      <c r="I318" s="20" t="str">
        <f aca="false">IF($E318&lt;&gt;1,"",IF($F318="",0,IF($G318&lt;='Cohort Report'!$B$8,1,0)))</f>
        <v/>
      </c>
      <c r="J318" s="21" t="str">
        <f aca="false">IF($E318&lt;&gt;1,"",DATE(YEAR($D318),MONTH($D318),1))</f>
        <v/>
      </c>
      <c r="K318" s="20" t="str">
        <f aca="false">IF($E318&lt;&gt;1,"",IF($G318="","",IF(AND($D318&gt;='Cohort Report'!$B$5,$D318&lt;='Cohort Report'!$B$6),$G318,"")))</f>
        <v/>
      </c>
    </row>
    <row r="319" customFormat="false" ht="15" hidden="false" customHeight="false" outlineLevel="0" collapsed="false">
      <c r="A319" s="9" t="s">
        <v>105</v>
      </c>
      <c r="B319" s="22" t="n">
        <v>45380</v>
      </c>
      <c r="C319" s="23" t="n">
        <v>500</v>
      </c>
      <c r="D319" s="19" t="n">
        <f aca="false">IF($A319="","",_xlfn.MINIFS($B:$B,$A:$A,$A319))</f>
        <v>45109</v>
      </c>
      <c r="E319" s="20" t="n">
        <f aca="false">IF($A319="","",IF(AND($B319=$D319,COUNTIFS($A$2:$A319,$A319,$B$2:$B319,$B319)=1),1,0))</f>
        <v>0</v>
      </c>
      <c r="F319" s="19" t="str">
        <f aca="false">IF($E319&lt;&gt;1,"",IF(COUNTIFS($A:$A,$A319,$B:$B,"&gt;"&amp;$D319)=0,"",_xlfn.MINIFS($B:$B,$A:$A,$A319,$B:$B,"&gt;"&amp;$D319)))</f>
        <v/>
      </c>
      <c r="G319" s="20" t="str">
        <f aca="false">IF($F319="","",$F319-$D319)</f>
        <v/>
      </c>
      <c r="H319" s="20" t="str">
        <f aca="false">IF($E319&lt;&gt;1,"",IF($F319="",0,IF($G319&lt;='Cohort Report'!$B$7,1,0)))</f>
        <v/>
      </c>
      <c r="I319" s="20" t="str">
        <f aca="false">IF($E319&lt;&gt;1,"",IF($F319="",0,IF($G319&lt;='Cohort Report'!$B$8,1,0)))</f>
        <v/>
      </c>
      <c r="J319" s="21" t="str">
        <f aca="false">IF($E319&lt;&gt;1,"",DATE(YEAR($D319),MONTH($D319),1))</f>
        <v/>
      </c>
      <c r="K319" s="20" t="str">
        <f aca="false">IF($E319&lt;&gt;1,"",IF($G319="","",IF(AND($D319&gt;='Cohort Report'!$B$5,$D319&lt;='Cohort Report'!$B$6),$G319,"")))</f>
        <v/>
      </c>
    </row>
    <row r="320" customFormat="false" ht="15" hidden="false" customHeight="false" outlineLevel="0" collapsed="false">
      <c r="A320" s="9" t="s">
        <v>97</v>
      </c>
      <c r="B320" s="22" t="n">
        <v>45673</v>
      </c>
      <c r="C320" s="23" t="n">
        <v>150</v>
      </c>
      <c r="D320" s="19" t="n">
        <f aca="false">IF($A320="","",_xlfn.MINIFS($B:$B,$A:$A,$A320))</f>
        <v>45264</v>
      </c>
      <c r="E320" s="20" t="n">
        <f aca="false">IF($A320="","",IF(AND($B320=$D320,COUNTIFS($A$2:$A320,$A320,$B$2:$B320,$B320)=1),1,0))</f>
        <v>0</v>
      </c>
      <c r="F320" s="19" t="str">
        <f aca="false">IF($E320&lt;&gt;1,"",IF(COUNTIFS($A:$A,$A320,$B:$B,"&gt;"&amp;$D320)=0,"",_xlfn.MINIFS($B:$B,$A:$A,$A320,$B:$B,"&gt;"&amp;$D320)))</f>
        <v/>
      </c>
      <c r="G320" s="20" t="str">
        <f aca="false">IF($F320="","",$F320-$D320)</f>
        <v/>
      </c>
      <c r="H320" s="20" t="str">
        <f aca="false">IF($E320&lt;&gt;1,"",IF($F320="",0,IF($G320&lt;='Cohort Report'!$B$7,1,0)))</f>
        <v/>
      </c>
      <c r="I320" s="20" t="str">
        <f aca="false">IF($E320&lt;&gt;1,"",IF($F320="",0,IF($G320&lt;='Cohort Report'!$B$8,1,0)))</f>
        <v/>
      </c>
      <c r="J320" s="21" t="str">
        <f aca="false">IF($E320&lt;&gt;1,"",DATE(YEAR($D320),MONTH($D320),1))</f>
        <v/>
      </c>
      <c r="K320" s="20" t="str">
        <f aca="false">IF($E320&lt;&gt;1,"",IF($G320="","",IF(AND($D320&gt;='Cohort Report'!$B$5,$D320&lt;='Cohort Report'!$B$6),$G320,"")))</f>
        <v/>
      </c>
    </row>
    <row r="321" customFormat="false" ht="15" hidden="false" customHeight="false" outlineLevel="0" collapsed="false">
      <c r="A321" s="9"/>
      <c r="B321" s="22"/>
      <c r="C321" s="23"/>
      <c r="D321" s="19" t="str">
        <f aca="false">IF($A321="","",_xlfn.MINIFS($B:$B,$A:$A,$A321))</f>
        <v/>
      </c>
      <c r="E321" s="20" t="str">
        <f aca="false">IF($A321="","",IF(AND($B321=$D321,COUNTIFS($A$2:$A321,$A321,$B$2:$B321,$B321)=1),1,0))</f>
        <v/>
      </c>
      <c r="F321" s="19" t="str">
        <f aca="false">IF($E321&lt;&gt;1,"",IF(COUNTIFS($A:$A,$A321,$B:$B,"&gt;"&amp;$D321)=0,"",_xlfn.MINIFS($B:$B,$A:$A,$A321,$B:$B,"&gt;"&amp;$D321)))</f>
        <v/>
      </c>
      <c r="G321" s="20" t="str">
        <f aca="false">IF($F321="","",$F321-$D321)</f>
        <v/>
      </c>
      <c r="H321" s="20" t="str">
        <f aca="false">IF($E321&lt;&gt;1,"",IF($F321="",0,IF($G321&lt;='Cohort Report'!$B$7,1,0)))</f>
        <v/>
      </c>
      <c r="I321" s="20" t="str">
        <f aca="false">IF($E321&lt;&gt;1,"",IF($F321="",0,IF($G321&lt;='Cohort Report'!$B$8,1,0)))</f>
        <v/>
      </c>
      <c r="J321" s="21" t="str">
        <f aca="false">IF($E321&lt;&gt;1,"",DATE(YEAR($D321),MONTH($D321),1))</f>
        <v/>
      </c>
      <c r="K321" s="20" t="str">
        <f aca="false">IF($E321&lt;&gt;1,"",IF($G321="","",IF(AND($D321&gt;='Cohort Report'!$B$5,$D321&lt;='Cohort Report'!$B$6),$G321,"")))</f>
        <v/>
      </c>
    </row>
    <row r="322" customFormat="false" ht="15" hidden="false" customHeight="false" outlineLevel="0" collapsed="false">
      <c r="A322" s="9"/>
      <c r="B322" s="22"/>
      <c r="C322" s="23"/>
      <c r="D322" s="19" t="str">
        <f aca="false">IF($A322="","",_xlfn.MINIFS($B:$B,$A:$A,$A322))</f>
        <v/>
      </c>
      <c r="E322" s="20" t="str">
        <f aca="false">IF($A322="","",IF(AND($B322=$D322,COUNTIFS($A$2:$A322,$A322,$B$2:$B322,$B322)=1),1,0))</f>
        <v/>
      </c>
      <c r="F322" s="19" t="str">
        <f aca="false">IF($E322&lt;&gt;1,"",IF(COUNTIFS($A:$A,$A322,$B:$B,"&gt;"&amp;$D322)=0,"",_xlfn.MINIFS($B:$B,$A:$A,$A322,$B:$B,"&gt;"&amp;$D322)))</f>
        <v/>
      </c>
      <c r="G322" s="20" t="str">
        <f aca="false">IF($F322="","",$F322-$D322)</f>
        <v/>
      </c>
      <c r="H322" s="20" t="str">
        <f aca="false">IF($E322&lt;&gt;1,"",IF($F322="",0,IF($G322&lt;='Cohort Report'!$B$7,1,0)))</f>
        <v/>
      </c>
      <c r="I322" s="20" t="str">
        <f aca="false">IF($E322&lt;&gt;1,"",IF($F322="",0,IF($G322&lt;='Cohort Report'!$B$8,1,0)))</f>
        <v/>
      </c>
      <c r="J322" s="21" t="str">
        <f aca="false">IF($E322&lt;&gt;1,"",DATE(YEAR($D322),MONTH($D322),1))</f>
        <v/>
      </c>
      <c r="K322" s="20" t="str">
        <f aca="false">IF($E322&lt;&gt;1,"",IF($G322="","",IF(AND($D322&gt;='Cohort Report'!$B$5,$D322&lt;='Cohort Report'!$B$6),$G322,"")))</f>
        <v/>
      </c>
    </row>
    <row r="323" customFormat="false" ht="15" hidden="false" customHeight="false" outlineLevel="0" collapsed="false">
      <c r="A323" s="9"/>
      <c r="B323" s="22"/>
      <c r="C323" s="23"/>
      <c r="D323" s="19" t="str">
        <f aca="false">IF($A323="","",_xlfn.MINIFS($B:$B,$A:$A,$A323))</f>
        <v/>
      </c>
      <c r="E323" s="20" t="str">
        <f aca="false">IF($A323="","",IF(AND($B323=$D323,COUNTIFS($A$2:$A323,$A323,$B$2:$B323,$B323)=1),1,0))</f>
        <v/>
      </c>
      <c r="F323" s="19" t="str">
        <f aca="false">IF($E323&lt;&gt;1,"",IF(COUNTIFS($A:$A,$A323,$B:$B,"&gt;"&amp;$D323)=0,"",_xlfn.MINIFS($B:$B,$A:$A,$A323,$B:$B,"&gt;"&amp;$D323)))</f>
        <v/>
      </c>
      <c r="G323" s="20" t="str">
        <f aca="false">IF($F323="","",$F323-$D323)</f>
        <v/>
      </c>
      <c r="H323" s="20" t="str">
        <f aca="false">IF($E323&lt;&gt;1,"",IF($F323="",0,IF($G323&lt;='Cohort Report'!$B$7,1,0)))</f>
        <v/>
      </c>
      <c r="I323" s="20" t="str">
        <f aca="false">IF($E323&lt;&gt;1,"",IF($F323="",0,IF($G323&lt;='Cohort Report'!$B$8,1,0)))</f>
        <v/>
      </c>
      <c r="J323" s="21" t="str">
        <f aca="false">IF($E323&lt;&gt;1,"",DATE(YEAR($D323),MONTH($D323),1))</f>
        <v/>
      </c>
      <c r="K323" s="20" t="str">
        <f aca="false">IF($E323&lt;&gt;1,"",IF($G323="","",IF(AND($D323&gt;='Cohort Report'!$B$5,$D323&lt;='Cohort Report'!$B$6),$G323,"")))</f>
        <v/>
      </c>
    </row>
    <row r="324" customFormat="false" ht="15" hidden="false" customHeight="false" outlineLevel="0" collapsed="false">
      <c r="A324" s="9"/>
      <c r="B324" s="22"/>
      <c r="C324" s="23"/>
      <c r="D324" s="19" t="str">
        <f aca="false">IF($A324="","",_xlfn.MINIFS($B:$B,$A:$A,$A324))</f>
        <v/>
      </c>
      <c r="E324" s="20" t="str">
        <f aca="false">IF($A324="","",IF(AND($B324=$D324,COUNTIFS($A$2:$A324,$A324,$B$2:$B324,$B324)=1),1,0))</f>
        <v/>
      </c>
      <c r="F324" s="19" t="str">
        <f aca="false">IF($E324&lt;&gt;1,"",IF(COUNTIFS($A:$A,$A324,$B:$B,"&gt;"&amp;$D324)=0,"",_xlfn.MINIFS($B:$B,$A:$A,$A324,$B:$B,"&gt;"&amp;$D324)))</f>
        <v/>
      </c>
      <c r="G324" s="20" t="str">
        <f aca="false">IF($F324="","",$F324-$D324)</f>
        <v/>
      </c>
      <c r="H324" s="20" t="str">
        <f aca="false">IF($E324&lt;&gt;1,"",IF($F324="",0,IF($G324&lt;='Cohort Report'!$B$7,1,0)))</f>
        <v/>
      </c>
      <c r="I324" s="20" t="str">
        <f aca="false">IF($E324&lt;&gt;1,"",IF($F324="",0,IF($G324&lt;='Cohort Report'!$B$8,1,0)))</f>
        <v/>
      </c>
      <c r="J324" s="21" t="str">
        <f aca="false">IF($E324&lt;&gt;1,"",DATE(YEAR($D324),MONTH($D324),1))</f>
        <v/>
      </c>
      <c r="K324" s="20" t="str">
        <f aca="false">IF($E324&lt;&gt;1,"",IF($G324="","",IF(AND($D324&gt;='Cohort Report'!$B$5,$D324&lt;='Cohort Report'!$B$6),$G324,"")))</f>
        <v/>
      </c>
    </row>
    <row r="325" customFormat="false" ht="15" hidden="false" customHeight="false" outlineLevel="0" collapsed="false">
      <c r="A325" s="9"/>
      <c r="B325" s="22"/>
      <c r="C325" s="23"/>
      <c r="D325" s="19" t="str">
        <f aca="false">IF($A325="","",_xlfn.MINIFS($B:$B,$A:$A,$A325))</f>
        <v/>
      </c>
      <c r="E325" s="20" t="str">
        <f aca="false">IF($A325="","",IF(AND($B325=$D325,COUNTIFS($A$2:$A325,$A325,$B$2:$B325,$B325)=1),1,0))</f>
        <v/>
      </c>
      <c r="F325" s="19" t="str">
        <f aca="false">IF($E325&lt;&gt;1,"",IF(COUNTIFS($A:$A,$A325,$B:$B,"&gt;"&amp;$D325)=0,"",_xlfn.MINIFS($B:$B,$A:$A,$A325,$B:$B,"&gt;"&amp;$D325)))</f>
        <v/>
      </c>
      <c r="G325" s="20" t="str">
        <f aca="false">IF($F325="","",$F325-$D325)</f>
        <v/>
      </c>
      <c r="H325" s="20" t="str">
        <f aca="false">IF($E325&lt;&gt;1,"",IF($F325="",0,IF($G325&lt;='Cohort Report'!$B$7,1,0)))</f>
        <v/>
      </c>
      <c r="I325" s="20" t="str">
        <f aca="false">IF($E325&lt;&gt;1,"",IF($F325="",0,IF($G325&lt;='Cohort Report'!$B$8,1,0)))</f>
        <v/>
      </c>
      <c r="J325" s="21" t="str">
        <f aca="false">IF($E325&lt;&gt;1,"",DATE(YEAR($D325),MONTH($D325),1))</f>
        <v/>
      </c>
      <c r="K325" s="20" t="str">
        <f aca="false">IF($E325&lt;&gt;1,"",IF($G325="","",IF(AND($D325&gt;='Cohort Report'!$B$5,$D325&lt;='Cohort Report'!$B$6),$G325,"")))</f>
        <v/>
      </c>
    </row>
    <row r="326" customFormat="false" ht="15" hidden="false" customHeight="false" outlineLevel="0" collapsed="false">
      <c r="A326" s="9"/>
      <c r="B326" s="22"/>
      <c r="C326" s="23"/>
      <c r="D326" s="19" t="str">
        <f aca="false">IF($A326="","",_xlfn.MINIFS($B:$B,$A:$A,$A326))</f>
        <v/>
      </c>
      <c r="E326" s="20" t="str">
        <f aca="false">IF($A326="","",IF(AND($B326=$D326,COUNTIFS($A$2:$A326,$A326,$B$2:$B326,$B326)=1),1,0))</f>
        <v/>
      </c>
      <c r="F326" s="19" t="str">
        <f aca="false">IF($E326&lt;&gt;1,"",IF(COUNTIFS($A:$A,$A326,$B:$B,"&gt;"&amp;$D326)=0,"",_xlfn.MINIFS($B:$B,$A:$A,$A326,$B:$B,"&gt;"&amp;$D326)))</f>
        <v/>
      </c>
      <c r="G326" s="20" t="str">
        <f aca="false">IF($F326="","",$F326-$D326)</f>
        <v/>
      </c>
      <c r="H326" s="20" t="str">
        <f aca="false">IF($E326&lt;&gt;1,"",IF($F326="",0,IF($G326&lt;='Cohort Report'!$B$7,1,0)))</f>
        <v/>
      </c>
      <c r="I326" s="20" t="str">
        <f aca="false">IF($E326&lt;&gt;1,"",IF($F326="",0,IF($G326&lt;='Cohort Report'!$B$8,1,0)))</f>
        <v/>
      </c>
      <c r="J326" s="21" t="str">
        <f aca="false">IF($E326&lt;&gt;1,"",DATE(YEAR($D326),MONTH($D326),1))</f>
        <v/>
      </c>
      <c r="K326" s="20" t="str">
        <f aca="false">IF($E326&lt;&gt;1,"",IF($G326="","",IF(AND($D326&gt;='Cohort Report'!$B$5,$D326&lt;='Cohort Report'!$B$6),$G326,"")))</f>
        <v/>
      </c>
    </row>
    <row r="327" customFormat="false" ht="15" hidden="false" customHeight="false" outlineLevel="0" collapsed="false">
      <c r="A327" s="9"/>
      <c r="B327" s="22"/>
      <c r="C327" s="23"/>
      <c r="D327" s="19" t="str">
        <f aca="false">IF($A327="","",_xlfn.MINIFS($B:$B,$A:$A,$A327))</f>
        <v/>
      </c>
      <c r="E327" s="20" t="str">
        <f aca="false">IF($A327="","",IF(AND($B327=$D327,COUNTIFS($A$2:$A327,$A327,$B$2:$B327,$B327)=1),1,0))</f>
        <v/>
      </c>
      <c r="F327" s="19" t="str">
        <f aca="false">IF($E327&lt;&gt;1,"",IF(COUNTIFS($A:$A,$A327,$B:$B,"&gt;"&amp;$D327)=0,"",_xlfn.MINIFS($B:$B,$A:$A,$A327,$B:$B,"&gt;"&amp;$D327)))</f>
        <v/>
      </c>
      <c r="G327" s="20" t="str">
        <f aca="false">IF($F327="","",$F327-$D327)</f>
        <v/>
      </c>
      <c r="H327" s="20" t="str">
        <f aca="false">IF($E327&lt;&gt;1,"",IF($F327="",0,IF($G327&lt;='Cohort Report'!$B$7,1,0)))</f>
        <v/>
      </c>
      <c r="I327" s="20" t="str">
        <f aca="false">IF($E327&lt;&gt;1,"",IF($F327="",0,IF($G327&lt;='Cohort Report'!$B$8,1,0)))</f>
        <v/>
      </c>
      <c r="J327" s="21" t="str">
        <f aca="false">IF($E327&lt;&gt;1,"",DATE(YEAR($D327),MONTH($D327),1))</f>
        <v/>
      </c>
      <c r="K327" s="20" t="str">
        <f aca="false">IF($E327&lt;&gt;1,"",IF($G327="","",IF(AND($D327&gt;='Cohort Report'!$B$5,$D327&lt;='Cohort Report'!$B$6),$G327,"")))</f>
        <v/>
      </c>
    </row>
    <row r="328" customFormat="false" ht="15" hidden="false" customHeight="false" outlineLevel="0" collapsed="false">
      <c r="A328" s="9"/>
      <c r="B328" s="22"/>
      <c r="C328" s="23"/>
      <c r="D328" s="19" t="str">
        <f aca="false">IF($A328="","",_xlfn.MINIFS($B:$B,$A:$A,$A328))</f>
        <v/>
      </c>
      <c r="E328" s="20" t="str">
        <f aca="false">IF($A328="","",IF(AND($B328=$D328,COUNTIFS($A$2:$A328,$A328,$B$2:$B328,$B328)=1),1,0))</f>
        <v/>
      </c>
      <c r="F328" s="19" t="str">
        <f aca="false">IF($E328&lt;&gt;1,"",IF(COUNTIFS($A:$A,$A328,$B:$B,"&gt;"&amp;$D328)=0,"",_xlfn.MINIFS($B:$B,$A:$A,$A328,$B:$B,"&gt;"&amp;$D328)))</f>
        <v/>
      </c>
      <c r="G328" s="20" t="str">
        <f aca="false">IF($F328="","",$F328-$D328)</f>
        <v/>
      </c>
      <c r="H328" s="20" t="str">
        <f aca="false">IF($E328&lt;&gt;1,"",IF($F328="",0,IF($G328&lt;='Cohort Report'!$B$7,1,0)))</f>
        <v/>
      </c>
      <c r="I328" s="20" t="str">
        <f aca="false">IF($E328&lt;&gt;1,"",IF($F328="",0,IF($G328&lt;='Cohort Report'!$B$8,1,0)))</f>
        <v/>
      </c>
      <c r="J328" s="21" t="str">
        <f aca="false">IF($E328&lt;&gt;1,"",DATE(YEAR($D328),MONTH($D328),1))</f>
        <v/>
      </c>
      <c r="K328" s="20" t="str">
        <f aca="false">IF($E328&lt;&gt;1,"",IF($G328="","",IF(AND($D328&gt;='Cohort Report'!$B$5,$D328&lt;='Cohort Report'!$B$6),$G328,"")))</f>
        <v/>
      </c>
    </row>
    <row r="329" customFormat="false" ht="15" hidden="false" customHeight="false" outlineLevel="0" collapsed="false">
      <c r="A329" s="9"/>
      <c r="B329" s="22"/>
      <c r="C329" s="23"/>
      <c r="D329" s="19" t="str">
        <f aca="false">IF($A329="","",_xlfn.MINIFS($B:$B,$A:$A,$A329))</f>
        <v/>
      </c>
      <c r="E329" s="20" t="str">
        <f aca="false">IF($A329="","",IF(AND($B329=$D329,COUNTIFS($A$2:$A329,$A329,$B$2:$B329,$B329)=1),1,0))</f>
        <v/>
      </c>
      <c r="F329" s="19" t="str">
        <f aca="false">IF($E329&lt;&gt;1,"",IF(COUNTIFS($A:$A,$A329,$B:$B,"&gt;"&amp;$D329)=0,"",_xlfn.MINIFS($B:$B,$A:$A,$A329,$B:$B,"&gt;"&amp;$D329)))</f>
        <v/>
      </c>
      <c r="G329" s="20" t="str">
        <f aca="false">IF($F329="","",$F329-$D329)</f>
        <v/>
      </c>
      <c r="H329" s="20" t="str">
        <f aca="false">IF($E329&lt;&gt;1,"",IF($F329="",0,IF($G329&lt;='Cohort Report'!$B$7,1,0)))</f>
        <v/>
      </c>
      <c r="I329" s="20" t="str">
        <f aca="false">IF($E329&lt;&gt;1,"",IF($F329="",0,IF($G329&lt;='Cohort Report'!$B$8,1,0)))</f>
        <v/>
      </c>
      <c r="J329" s="21" t="str">
        <f aca="false">IF($E329&lt;&gt;1,"",DATE(YEAR($D329),MONTH($D329),1))</f>
        <v/>
      </c>
      <c r="K329" s="20" t="str">
        <f aca="false">IF($E329&lt;&gt;1,"",IF($G329="","",IF(AND($D329&gt;='Cohort Report'!$B$5,$D329&lt;='Cohort Report'!$B$6),$G329,"")))</f>
        <v/>
      </c>
    </row>
    <row r="330" customFormat="false" ht="15" hidden="false" customHeight="false" outlineLevel="0" collapsed="false">
      <c r="A330" s="9"/>
      <c r="B330" s="22"/>
      <c r="C330" s="23"/>
      <c r="D330" s="19" t="str">
        <f aca="false">IF($A330="","",_xlfn.MINIFS($B:$B,$A:$A,$A330))</f>
        <v/>
      </c>
      <c r="E330" s="20" t="str">
        <f aca="false">IF($A330="","",IF(AND($B330=$D330,COUNTIFS($A$2:$A330,$A330,$B$2:$B330,$B330)=1),1,0))</f>
        <v/>
      </c>
      <c r="F330" s="19" t="str">
        <f aca="false">IF($E330&lt;&gt;1,"",IF(COUNTIFS($A:$A,$A330,$B:$B,"&gt;"&amp;$D330)=0,"",_xlfn.MINIFS($B:$B,$A:$A,$A330,$B:$B,"&gt;"&amp;$D330)))</f>
        <v/>
      </c>
      <c r="G330" s="20" t="str">
        <f aca="false">IF($F330="","",$F330-$D330)</f>
        <v/>
      </c>
      <c r="H330" s="20" t="str">
        <f aca="false">IF($E330&lt;&gt;1,"",IF($F330="",0,IF($G330&lt;='Cohort Report'!$B$7,1,0)))</f>
        <v/>
      </c>
      <c r="I330" s="20" t="str">
        <f aca="false">IF($E330&lt;&gt;1,"",IF($F330="",0,IF($G330&lt;='Cohort Report'!$B$8,1,0)))</f>
        <v/>
      </c>
      <c r="J330" s="21" t="str">
        <f aca="false">IF($E330&lt;&gt;1,"",DATE(YEAR($D330),MONTH($D330),1))</f>
        <v/>
      </c>
      <c r="K330" s="20" t="str">
        <f aca="false">IF($E330&lt;&gt;1,"",IF($G330="","",IF(AND($D330&gt;='Cohort Report'!$B$5,$D330&lt;='Cohort Report'!$B$6),$G330,"")))</f>
        <v/>
      </c>
    </row>
    <row r="331" customFormat="false" ht="15" hidden="false" customHeight="false" outlineLevel="0" collapsed="false">
      <c r="A331" s="9"/>
      <c r="B331" s="22"/>
      <c r="C331" s="23"/>
      <c r="D331" s="19" t="str">
        <f aca="false">IF($A331="","",_xlfn.MINIFS($B:$B,$A:$A,$A331))</f>
        <v/>
      </c>
      <c r="E331" s="20" t="str">
        <f aca="false">IF($A331="","",IF(AND($B331=$D331,COUNTIFS($A$2:$A331,$A331,$B$2:$B331,$B331)=1),1,0))</f>
        <v/>
      </c>
      <c r="F331" s="19" t="str">
        <f aca="false">IF($E331&lt;&gt;1,"",IF(COUNTIFS($A:$A,$A331,$B:$B,"&gt;"&amp;$D331)=0,"",_xlfn.MINIFS($B:$B,$A:$A,$A331,$B:$B,"&gt;"&amp;$D331)))</f>
        <v/>
      </c>
      <c r="G331" s="20" t="str">
        <f aca="false">IF($F331="","",$F331-$D331)</f>
        <v/>
      </c>
      <c r="H331" s="20" t="str">
        <f aca="false">IF($E331&lt;&gt;1,"",IF($F331="",0,IF($G331&lt;='Cohort Report'!$B$7,1,0)))</f>
        <v/>
      </c>
      <c r="I331" s="20" t="str">
        <f aca="false">IF($E331&lt;&gt;1,"",IF($F331="",0,IF($G331&lt;='Cohort Report'!$B$8,1,0)))</f>
        <v/>
      </c>
      <c r="J331" s="21" t="str">
        <f aca="false">IF($E331&lt;&gt;1,"",DATE(YEAR($D331),MONTH($D331),1))</f>
        <v/>
      </c>
      <c r="K331" s="20" t="str">
        <f aca="false">IF($E331&lt;&gt;1,"",IF($G331="","",IF(AND($D331&gt;='Cohort Report'!$B$5,$D331&lt;='Cohort Report'!$B$6),$G331,"")))</f>
        <v/>
      </c>
    </row>
    <row r="332" customFormat="false" ht="15" hidden="false" customHeight="false" outlineLevel="0" collapsed="false">
      <c r="A332" s="9"/>
      <c r="B332" s="22"/>
      <c r="C332" s="23"/>
      <c r="D332" s="19" t="str">
        <f aca="false">IF($A332="","",_xlfn.MINIFS($B:$B,$A:$A,$A332))</f>
        <v/>
      </c>
      <c r="E332" s="20" t="str">
        <f aca="false">IF($A332="","",IF(AND($B332=$D332,COUNTIFS($A$2:$A332,$A332,$B$2:$B332,$B332)=1),1,0))</f>
        <v/>
      </c>
      <c r="F332" s="19" t="str">
        <f aca="false">IF($E332&lt;&gt;1,"",IF(COUNTIFS($A:$A,$A332,$B:$B,"&gt;"&amp;$D332)=0,"",_xlfn.MINIFS($B:$B,$A:$A,$A332,$B:$B,"&gt;"&amp;$D332)))</f>
        <v/>
      </c>
      <c r="G332" s="20" t="str">
        <f aca="false">IF($F332="","",$F332-$D332)</f>
        <v/>
      </c>
      <c r="H332" s="20" t="str">
        <f aca="false">IF($E332&lt;&gt;1,"",IF($F332="",0,IF($G332&lt;='Cohort Report'!$B$7,1,0)))</f>
        <v/>
      </c>
      <c r="I332" s="20" t="str">
        <f aca="false">IF($E332&lt;&gt;1,"",IF($F332="",0,IF($G332&lt;='Cohort Report'!$B$8,1,0)))</f>
        <v/>
      </c>
      <c r="J332" s="21" t="str">
        <f aca="false">IF($E332&lt;&gt;1,"",DATE(YEAR($D332),MONTH($D332),1))</f>
        <v/>
      </c>
      <c r="K332" s="20" t="str">
        <f aca="false">IF($E332&lt;&gt;1,"",IF($G332="","",IF(AND($D332&gt;='Cohort Report'!$B$5,$D332&lt;='Cohort Report'!$B$6),$G332,"")))</f>
        <v/>
      </c>
    </row>
    <row r="333" customFormat="false" ht="15" hidden="false" customHeight="false" outlineLevel="0" collapsed="false">
      <c r="A333" s="9"/>
      <c r="B333" s="22"/>
      <c r="C333" s="23"/>
      <c r="D333" s="19" t="str">
        <f aca="false">IF($A333="","",_xlfn.MINIFS($B:$B,$A:$A,$A333))</f>
        <v/>
      </c>
      <c r="E333" s="20" t="str">
        <f aca="false">IF($A333="","",IF(AND($B333=$D333,COUNTIFS($A$2:$A333,$A333,$B$2:$B333,$B333)=1),1,0))</f>
        <v/>
      </c>
      <c r="F333" s="19" t="str">
        <f aca="false">IF($E333&lt;&gt;1,"",IF(COUNTIFS($A:$A,$A333,$B:$B,"&gt;"&amp;$D333)=0,"",_xlfn.MINIFS($B:$B,$A:$A,$A333,$B:$B,"&gt;"&amp;$D333)))</f>
        <v/>
      </c>
      <c r="G333" s="20" t="str">
        <f aca="false">IF($F333="","",$F333-$D333)</f>
        <v/>
      </c>
      <c r="H333" s="20" t="str">
        <f aca="false">IF($E333&lt;&gt;1,"",IF($F333="",0,IF($G333&lt;='Cohort Report'!$B$7,1,0)))</f>
        <v/>
      </c>
      <c r="I333" s="20" t="str">
        <f aca="false">IF($E333&lt;&gt;1,"",IF($F333="",0,IF($G333&lt;='Cohort Report'!$B$8,1,0)))</f>
        <v/>
      </c>
      <c r="J333" s="21" t="str">
        <f aca="false">IF($E333&lt;&gt;1,"",DATE(YEAR($D333),MONTH($D333),1))</f>
        <v/>
      </c>
      <c r="K333" s="20" t="str">
        <f aca="false">IF($E333&lt;&gt;1,"",IF($G333="","",IF(AND($D333&gt;='Cohort Report'!$B$5,$D333&lt;='Cohort Report'!$B$6),$G333,"")))</f>
        <v/>
      </c>
    </row>
    <row r="334" customFormat="false" ht="15" hidden="false" customHeight="false" outlineLevel="0" collapsed="false">
      <c r="A334" s="9"/>
      <c r="B334" s="22"/>
      <c r="C334" s="23"/>
      <c r="D334" s="19" t="str">
        <f aca="false">IF($A334="","",_xlfn.MINIFS($B:$B,$A:$A,$A334))</f>
        <v/>
      </c>
      <c r="E334" s="20" t="str">
        <f aca="false">IF($A334="","",IF(AND($B334=$D334,COUNTIFS($A$2:$A334,$A334,$B$2:$B334,$B334)=1),1,0))</f>
        <v/>
      </c>
      <c r="F334" s="19" t="str">
        <f aca="false">IF($E334&lt;&gt;1,"",IF(COUNTIFS($A:$A,$A334,$B:$B,"&gt;"&amp;$D334)=0,"",_xlfn.MINIFS($B:$B,$A:$A,$A334,$B:$B,"&gt;"&amp;$D334)))</f>
        <v/>
      </c>
      <c r="G334" s="20" t="str">
        <f aca="false">IF($F334="","",$F334-$D334)</f>
        <v/>
      </c>
      <c r="H334" s="20" t="str">
        <f aca="false">IF($E334&lt;&gt;1,"",IF($F334="",0,IF($G334&lt;='Cohort Report'!$B$7,1,0)))</f>
        <v/>
      </c>
      <c r="I334" s="20" t="str">
        <f aca="false">IF($E334&lt;&gt;1,"",IF($F334="",0,IF($G334&lt;='Cohort Report'!$B$8,1,0)))</f>
        <v/>
      </c>
      <c r="J334" s="21" t="str">
        <f aca="false">IF($E334&lt;&gt;1,"",DATE(YEAR($D334),MONTH($D334),1))</f>
        <v/>
      </c>
      <c r="K334" s="20" t="str">
        <f aca="false">IF($E334&lt;&gt;1,"",IF($G334="","",IF(AND($D334&gt;='Cohort Report'!$B$5,$D334&lt;='Cohort Report'!$B$6),$G334,"")))</f>
        <v/>
      </c>
    </row>
    <row r="335" customFormat="false" ht="15" hidden="false" customHeight="false" outlineLevel="0" collapsed="false">
      <c r="A335" s="9"/>
      <c r="B335" s="22"/>
      <c r="C335" s="23"/>
      <c r="D335" s="19" t="str">
        <f aca="false">IF($A335="","",_xlfn.MINIFS($B:$B,$A:$A,$A335))</f>
        <v/>
      </c>
      <c r="E335" s="20" t="str">
        <f aca="false">IF($A335="","",IF(AND($B335=$D335,COUNTIFS($A$2:$A335,$A335,$B$2:$B335,$B335)=1),1,0))</f>
        <v/>
      </c>
      <c r="F335" s="19" t="str">
        <f aca="false">IF($E335&lt;&gt;1,"",IF(COUNTIFS($A:$A,$A335,$B:$B,"&gt;"&amp;$D335)=0,"",_xlfn.MINIFS($B:$B,$A:$A,$A335,$B:$B,"&gt;"&amp;$D335)))</f>
        <v/>
      </c>
      <c r="G335" s="20" t="str">
        <f aca="false">IF($F335="","",$F335-$D335)</f>
        <v/>
      </c>
      <c r="H335" s="20" t="str">
        <f aca="false">IF($E335&lt;&gt;1,"",IF($F335="",0,IF($G335&lt;='Cohort Report'!$B$7,1,0)))</f>
        <v/>
      </c>
      <c r="I335" s="20" t="str">
        <f aca="false">IF($E335&lt;&gt;1,"",IF($F335="",0,IF($G335&lt;='Cohort Report'!$B$8,1,0)))</f>
        <v/>
      </c>
      <c r="J335" s="21" t="str">
        <f aca="false">IF($E335&lt;&gt;1,"",DATE(YEAR($D335),MONTH($D335),1))</f>
        <v/>
      </c>
      <c r="K335" s="20" t="str">
        <f aca="false">IF($E335&lt;&gt;1,"",IF($G335="","",IF(AND($D335&gt;='Cohort Report'!$B$5,$D335&lt;='Cohort Report'!$B$6),$G335,"")))</f>
        <v/>
      </c>
    </row>
    <row r="336" customFormat="false" ht="15" hidden="false" customHeight="false" outlineLevel="0" collapsed="false">
      <c r="A336" s="9"/>
      <c r="B336" s="22"/>
      <c r="C336" s="23"/>
      <c r="D336" s="19" t="str">
        <f aca="false">IF($A336="","",_xlfn.MINIFS($B:$B,$A:$A,$A336))</f>
        <v/>
      </c>
      <c r="E336" s="20" t="str">
        <f aca="false">IF($A336="","",IF(AND($B336=$D336,COUNTIFS($A$2:$A336,$A336,$B$2:$B336,$B336)=1),1,0))</f>
        <v/>
      </c>
      <c r="F336" s="19" t="str">
        <f aca="false">IF($E336&lt;&gt;1,"",IF(COUNTIFS($A:$A,$A336,$B:$B,"&gt;"&amp;$D336)=0,"",_xlfn.MINIFS($B:$B,$A:$A,$A336,$B:$B,"&gt;"&amp;$D336)))</f>
        <v/>
      </c>
      <c r="G336" s="20" t="str">
        <f aca="false">IF($F336="","",$F336-$D336)</f>
        <v/>
      </c>
      <c r="H336" s="20" t="str">
        <f aca="false">IF($E336&lt;&gt;1,"",IF($F336="",0,IF($G336&lt;='Cohort Report'!$B$7,1,0)))</f>
        <v/>
      </c>
      <c r="I336" s="20" t="str">
        <f aca="false">IF($E336&lt;&gt;1,"",IF($F336="",0,IF($G336&lt;='Cohort Report'!$B$8,1,0)))</f>
        <v/>
      </c>
      <c r="J336" s="21" t="str">
        <f aca="false">IF($E336&lt;&gt;1,"",DATE(YEAR($D336),MONTH($D336),1))</f>
        <v/>
      </c>
      <c r="K336" s="20" t="str">
        <f aca="false">IF($E336&lt;&gt;1,"",IF($G336="","",IF(AND($D336&gt;='Cohort Report'!$B$5,$D336&lt;='Cohort Report'!$B$6),$G336,"")))</f>
        <v/>
      </c>
    </row>
    <row r="337" customFormat="false" ht="15" hidden="false" customHeight="false" outlineLevel="0" collapsed="false">
      <c r="A337" s="9"/>
      <c r="B337" s="22"/>
      <c r="C337" s="23"/>
      <c r="D337" s="19" t="str">
        <f aca="false">IF($A337="","",_xlfn.MINIFS($B:$B,$A:$A,$A337))</f>
        <v/>
      </c>
      <c r="E337" s="20" t="str">
        <f aca="false">IF($A337="","",IF(AND($B337=$D337,COUNTIFS($A$2:$A337,$A337,$B$2:$B337,$B337)=1),1,0))</f>
        <v/>
      </c>
      <c r="F337" s="19" t="str">
        <f aca="false">IF($E337&lt;&gt;1,"",IF(COUNTIFS($A:$A,$A337,$B:$B,"&gt;"&amp;$D337)=0,"",_xlfn.MINIFS($B:$B,$A:$A,$A337,$B:$B,"&gt;"&amp;$D337)))</f>
        <v/>
      </c>
      <c r="G337" s="20" t="str">
        <f aca="false">IF($F337="","",$F337-$D337)</f>
        <v/>
      </c>
      <c r="H337" s="20" t="str">
        <f aca="false">IF($E337&lt;&gt;1,"",IF($F337="",0,IF($G337&lt;='Cohort Report'!$B$7,1,0)))</f>
        <v/>
      </c>
      <c r="I337" s="20" t="str">
        <f aca="false">IF($E337&lt;&gt;1,"",IF($F337="",0,IF($G337&lt;='Cohort Report'!$B$8,1,0)))</f>
        <v/>
      </c>
      <c r="J337" s="21" t="str">
        <f aca="false">IF($E337&lt;&gt;1,"",DATE(YEAR($D337),MONTH($D337),1))</f>
        <v/>
      </c>
      <c r="K337" s="20" t="str">
        <f aca="false">IF($E337&lt;&gt;1,"",IF($G337="","",IF(AND($D337&gt;='Cohort Report'!$B$5,$D337&lt;='Cohort Report'!$B$6),$G337,"")))</f>
        <v/>
      </c>
    </row>
    <row r="338" customFormat="false" ht="15" hidden="false" customHeight="false" outlineLevel="0" collapsed="false">
      <c r="A338" s="9"/>
      <c r="B338" s="22"/>
      <c r="C338" s="23"/>
      <c r="D338" s="19" t="str">
        <f aca="false">IF($A338="","",_xlfn.MINIFS($B:$B,$A:$A,$A338))</f>
        <v/>
      </c>
      <c r="E338" s="20" t="str">
        <f aca="false">IF($A338="","",IF(AND($B338=$D338,COUNTIFS($A$2:$A338,$A338,$B$2:$B338,$B338)=1),1,0))</f>
        <v/>
      </c>
      <c r="F338" s="19" t="str">
        <f aca="false">IF($E338&lt;&gt;1,"",IF(COUNTIFS($A:$A,$A338,$B:$B,"&gt;"&amp;$D338)=0,"",_xlfn.MINIFS($B:$B,$A:$A,$A338,$B:$B,"&gt;"&amp;$D338)))</f>
        <v/>
      </c>
      <c r="G338" s="20" t="str">
        <f aca="false">IF($F338="","",$F338-$D338)</f>
        <v/>
      </c>
      <c r="H338" s="20" t="str">
        <f aca="false">IF($E338&lt;&gt;1,"",IF($F338="",0,IF($G338&lt;='Cohort Report'!$B$7,1,0)))</f>
        <v/>
      </c>
      <c r="I338" s="20" t="str">
        <f aca="false">IF($E338&lt;&gt;1,"",IF($F338="",0,IF($G338&lt;='Cohort Report'!$B$8,1,0)))</f>
        <v/>
      </c>
      <c r="J338" s="21" t="str">
        <f aca="false">IF($E338&lt;&gt;1,"",DATE(YEAR($D338),MONTH($D338),1))</f>
        <v/>
      </c>
      <c r="K338" s="20" t="str">
        <f aca="false">IF($E338&lt;&gt;1,"",IF($G338="","",IF(AND($D338&gt;='Cohort Report'!$B$5,$D338&lt;='Cohort Report'!$B$6),$G338,"")))</f>
        <v/>
      </c>
    </row>
    <row r="339" customFormat="false" ht="15" hidden="false" customHeight="false" outlineLevel="0" collapsed="false">
      <c r="A339" s="9"/>
      <c r="B339" s="22"/>
      <c r="C339" s="23"/>
      <c r="D339" s="19" t="str">
        <f aca="false">IF($A339="","",_xlfn.MINIFS($B:$B,$A:$A,$A339))</f>
        <v/>
      </c>
      <c r="E339" s="20" t="str">
        <f aca="false">IF($A339="","",IF(AND($B339=$D339,COUNTIFS($A$2:$A339,$A339,$B$2:$B339,$B339)=1),1,0))</f>
        <v/>
      </c>
      <c r="F339" s="19" t="str">
        <f aca="false">IF($E339&lt;&gt;1,"",IF(COUNTIFS($A:$A,$A339,$B:$B,"&gt;"&amp;$D339)=0,"",_xlfn.MINIFS($B:$B,$A:$A,$A339,$B:$B,"&gt;"&amp;$D339)))</f>
        <v/>
      </c>
      <c r="G339" s="20" t="str">
        <f aca="false">IF($F339="","",$F339-$D339)</f>
        <v/>
      </c>
      <c r="H339" s="20" t="str">
        <f aca="false">IF($E339&lt;&gt;1,"",IF($F339="",0,IF($G339&lt;='Cohort Report'!$B$7,1,0)))</f>
        <v/>
      </c>
      <c r="I339" s="20" t="str">
        <f aca="false">IF($E339&lt;&gt;1,"",IF($F339="",0,IF($G339&lt;='Cohort Report'!$B$8,1,0)))</f>
        <v/>
      </c>
      <c r="J339" s="21" t="str">
        <f aca="false">IF($E339&lt;&gt;1,"",DATE(YEAR($D339),MONTH($D339),1))</f>
        <v/>
      </c>
      <c r="K339" s="20" t="str">
        <f aca="false">IF($E339&lt;&gt;1,"",IF($G339="","",IF(AND($D339&gt;='Cohort Report'!$B$5,$D339&lt;='Cohort Report'!$B$6),$G339,"")))</f>
        <v/>
      </c>
    </row>
    <row r="340" customFormat="false" ht="15" hidden="false" customHeight="false" outlineLevel="0" collapsed="false">
      <c r="A340" s="9"/>
      <c r="B340" s="22"/>
      <c r="C340" s="23"/>
      <c r="D340" s="19" t="str">
        <f aca="false">IF($A340="","",_xlfn.MINIFS($B:$B,$A:$A,$A340))</f>
        <v/>
      </c>
      <c r="E340" s="20" t="str">
        <f aca="false">IF($A340="","",IF(AND($B340=$D340,COUNTIFS($A$2:$A340,$A340,$B$2:$B340,$B340)=1),1,0))</f>
        <v/>
      </c>
      <c r="F340" s="19" t="str">
        <f aca="false">IF($E340&lt;&gt;1,"",IF(COUNTIFS($A:$A,$A340,$B:$B,"&gt;"&amp;$D340)=0,"",_xlfn.MINIFS($B:$B,$A:$A,$A340,$B:$B,"&gt;"&amp;$D340)))</f>
        <v/>
      </c>
      <c r="G340" s="20" t="str">
        <f aca="false">IF($F340="","",$F340-$D340)</f>
        <v/>
      </c>
      <c r="H340" s="20" t="str">
        <f aca="false">IF($E340&lt;&gt;1,"",IF($F340="",0,IF($G340&lt;='Cohort Report'!$B$7,1,0)))</f>
        <v/>
      </c>
      <c r="I340" s="20" t="str">
        <f aca="false">IF($E340&lt;&gt;1,"",IF($F340="",0,IF($G340&lt;='Cohort Report'!$B$8,1,0)))</f>
        <v/>
      </c>
      <c r="J340" s="21" t="str">
        <f aca="false">IF($E340&lt;&gt;1,"",DATE(YEAR($D340),MONTH($D340),1))</f>
        <v/>
      </c>
      <c r="K340" s="20" t="str">
        <f aca="false">IF($E340&lt;&gt;1,"",IF($G340="","",IF(AND($D340&gt;='Cohort Report'!$B$5,$D340&lt;='Cohort Report'!$B$6),$G340,"")))</f>
        <v/>
      </c>
    </row>
    <row r="341" customFormat="false" ht="15" hidden="false" customHeight="false" outlineLevel="0" collapsed="false">
      <c r="A341" s="9"/>
      <c r="B341" s="22"/>
      <c r="C341" s="23"/>
      <c r="D341" s="19" t="str">
        <f aca="false">IF($A341="","",_xlfn.MINIFS($B:$B,$A:$A,$A341))</f>
        <v/>
      </c>
      <c r="E341" s="20" t="str">
        <f aca="false">IF($A341="","",IF(AND($B341=$D341,COUNTIFS($A$2:$A341,$A341,$B$2:$B341,$B341)=1),1,0))</f>
        <v/>
      </c>
      <c r="F341" s="19" t="str">
        <f aca="false">IF($E341&lt;&gt;1,"",IF(COUNTIFS($A:$A,$A341,$B:$B,"&gt;"&amp;$D341)=0,"",_xlfn.MINIFS($B:$B,$A:$A,$A341,$B:$B,"&gt;"&amp;$D341)))</f>
        <v/>
      </c>
      <c r="G341" s="20" t="str">
        <f aca="false">IF($F341="","",$F341-$D341)</f>
        <v/>
      </c>
      <c r="H341" s="20" t="str">
        <f aca="false">IF($E341&lt;&gt;1,"",IF($F341="",0,IF($G341&lt;='Cohort Report'!$B$7,1,0)))</f>
        <v/>
      </c>
      <c r="I341" s="20" t="str">
        <f aca="false">IF($E341&lt;&gt;1,"",IF($F341="",0,IF($G341&lt;='Cohort Report'!$B$8,1,0)))</f>
        <v/>
      </c>
      <c r="J341" s="21" t="str">
        <f aca="false">IF($E341&lt;&gt;1,"",DATE(YEAR($D341),MONTH($D341),1))</f>
        <v/>
      </c>
      <c r="K341" s="20" t="str">
        <f aca="false">IF($E341&lt;&gt;1,"",IF($G341="","",IF(AND($D341&gt;='Cohort Report'!$B$5,$D341&lt;='Cohort Report'!$B$6),$G341,"")))</f>
        <v/>
      </c>
    </row>
    <row r="342" customFormat="false" ht="15" hidden="false" customHeight="false" outlineLevel="0" collapsed="false">
      <c r="A342" s="9"/>
      <c r="B342" s="22"/>
      <c r="C342" s="23"/>
      <c r="D342" s="19" t="str">
        <f aca="false">IF($A342="","",_xlfn.MINIFS($B:$B,$A:$A,$A342))</f>
        <v/>
      </c>
      <c r="E342" s="20" t="str">
        <f aca="false">IF($A342="","",IF(AND($B342=$D342,COUNTIFS($A$2:$A342,$A342,$B$2:$B342,$B342)=1),1,0))</f>
        <v/>
      </c>
      <c r="F342" s="19" t="str">
        <f aca="false">IF($E342&lt;&gt;1,"",IF(COUNTIFS($A:$A,$A342,$B:$B,"&gt;"&amp;$D342)=0,"",_xlfn.MINIFS($B:$B,$A:$A,$A342,$B:$B,"&gt;"&amp;$D342)))</f>
        <v/>
      </c>
      <c r="G342" s="20" t="str">
        <f aca="false">IF($F342="","",$F342-$D342)</f>
        <v/>
      </c>
      <c r="H342" s="20" t="str">
        <f aca="false">IF($E342&lt;&gt;1,"",IF($F342="",0,IF($G342&lt;='Cohort Report'!$B$7,1,0)))</f>
        <v/>
      </c>
      <c r="I342" s="20" t="str">
        <f aca="false">IF($E342&lt;&gt;1,"",IF($F342="",0,IF($G342&lt;='Cohort Report'!$B$8,1,0)))</f>
        <v/>
      </c>
      <c r="J342" s="21" t="str">
        <f aca="false">IF($E342&lt;&gt;1,"",DATE(YEAR($D342),MONTH($D342),1))</f>
        <v/>
      </c>
      <c r="K342" s="20" t="str">
        <f aca="false">IF($E342&lt;&gt;1,"",IF($G342="","",IF(AND($D342&gt;='Cohort Report'!$B$5,$D342&lt;='Cohort Report'!$B$6),$G342,"")))</f>
        <v/>
      </c>
    </row>
    <row r="343" customFormat="false" ht="15" hidden="false" customHeight="false" outlineLevel="0" collapsed="false">
      <c r="A343" s="9"/>
      <c r="B343" s="22"/>
      <c r="C343" s="23"/>
      <c r="D343" s="19" t="str">
        <f aca="false">IF($A343="","",_xlfn.MINIFS($B:$B,$A:$A,$A343))</f>
        <v/>
      </c>
      <c r="E343" s="20" t="str">
        <f aca="false">IF($A343="","",IF(AND($B343=$D343,COUNTIFS($A$2:$A343,$A343,$B$2:$B343,$B343)=1),1,0))</f>
        <v/>
      </c>
      <c r="F343" s="19" t="str">
        <f aca="false">IF($E343&lt;&gt;1,"",IF(COUNTIFS($A:$A,$A343,$B:$B,"&gt;"&amp;$D343)=0,"",_xlfn.MINIFS($B:$B,$A:$A,$A343,$B:$B,"&gt;"&amp;$D343)))</f>
        <v/>
      </c>
      <c r="G343" s="20" t="str">
        <f aca="false">IF($F343="","",$F343-$D343)</f>
        <v/>
      </c>
      <c r="H343" s="20" t="str">
        <f aca="false">IF($E343&lt;&gt;1,"",IF($F343="",0,IF($G343&lt;='Cohort Report'!$B$7,1,0)))</f>
        <v/>
      </c>
      <c r="I343" s="20" t="str">
        <f aca="false">IF($E343&lt;&gt;1,"",IF($F343="",0,IF($G343&lt;='Cohort Report'!$B$8,1,0)))</f>
        <v/>
      </c>
      <c r="J343" s="21" t="str">
        <f aca="false">IF($E343&lt;&gt;1,"",DATE(YEAR($D343),MONTH($D343),1))</f>
        <v/>
      </c>
      <c r="K343" s="20" t="str">
        <f aca="false">IF($E343&lt;&gt;1,"",IF($G343="","",IF(AND($D343&gt;='Cohort Report'!$B$5,$D343&lt;='Cohort Report'!$B$6),$G343,"")))</f>
        <v/>
      </c>
    </row>
    <row r="344" customFormat="false" ht="15" hidden="false" customHeight="false" outlineLevel="0" collapsed="false">
      <c r="A344" s="9"/>
      <c r="B344" s="22"/>
      <c r="C344" s="23"/>
      <c r="D344" s="19" t="str">
        <f aca="false">IF($A344="","",_xlfn.MINIFS($B:$B,$A:$A,$A344))</f>
        <v/>
      </c>
      <c r="E344" s="20" t="str">
        <f aca="false">IF($A344="","",IF(AND($B344=$D344,COUNTIFS($A$2:$A344,$A344,$B$2:$B344,$B344)=1),1,0))</f>
        <v/>
      </c>
      <c r="F344" s="19" t="str">
        <f aca="false">IF($E344&lt;&gt;1,"",IF(COUNTIFS($A:$A,$A344,$B:$B,"&gt;"&amp;$D344)=0,"",_xlfn.MINIFS($B:$B,$A:$A,$A344,$B:$B,"&gt;"&amp;$D344)))</f>
        <v/>
      </c>
      <c r="G344" s="20" t="str">
        <f aca="false">IF($F344="","",$F344-$D344)</f>
        <v/>
      </c>
      <c r="H344" s="20" t="str">
        <f aca="false">IF($E344&lt;&gt;1,"",IF($F344="",0,IF($G344&lt;='Cohort Report'!$B$7,1,0)))</f>
        <v/>
      </c>
      <c r="I344" s="20" t="str">
        <f aca="false">IF($E344&lt;&gt;1,"",IF($F344="",0,IF($G344&lt;='Cohort Report'!$B$8,1,0)))</f>
        <v/>
      </c>
      <c r="J344" s="21" t="str">
        <f aca="false">IF($E344&lt;&gt;1,"",DATE(YEAR($D344),MONTH($D344),1))</f>
        <v/>
      </c>
      <c r="K344" s="20" t="str">
        <f aca="false">IF($E344&lt;&gt;1,"",IF($G344="","",IF(AND($D344&gt;='Cohort Report'!$B$5,$D344&lt;='Cohort Report'!$B$6),$G344,"")))</f>
        <v/>
      </c>
    </row>
    <row r="345" customFormat="false" ht="15" hidden="false" customHeight="false" outlineLevel="0" collapsed="false">
      <c r="A345" s="9"/>
      <c r="B345" s="22"/>
      <c r="C345" s="23"/>
      <c r="D345" s="19" t="str">
        <f aca="false">IF($A345="","",_xlfn.MINIFS($B:$B,$A:$A,$A345))</f>
        <v/>
      </c>
      <c r="E345" s="20" t="str">
        <f aca="false">IF($A345="","",IF(AND($B345=$D345,COUNTIFS($A$2:$A345,$A345,$B$2:$B345,$B345)=1),1,0))</f>
        <v/>
      </c>
      <c r="F345" s="19" t="str">
        <f aca="false">IF($E345&lt;&gt;1,"",IF(COUNTIFS($A:$A,$A345,$B:$B,"&gt;"&amp;$D345)=0,"",_xlfn.MINIFS($B:$B,$A:$A,$A345,$B:$B,"&gt;"&amp;$D345)))</f>
        <v/>
      </c>
      <c r="G345" s="20" t="str">
        <f aca="false">IF($F345="","",$F345-$D345)</f>
        <v/>
      </c>
      <c r="H345" s="20" t="str">
        <f aca="false">IF($E345&lt;&gt;1,"",IF($F345="",0,IF($G345&lt;='Cohort Report'!$B$7,1,0)))</f>
        <v/>
      </c>
      <c r="I345" s="20" t="str">
        <f aca="false">IF($E345&lt;&gt;1,"",IF($F345="",0,IF($G345&lt;='Cohort Report'!$B$8,1,0)))</f>
        <v/>
      </c>
      <c r="J345" s="21" t="str">
        <f aca="false">IF($E345&lt;&gt;1,"",DATE(YEAR($D345),MONTH($D345),1))</f>
        <v/>
      </c>
      <c r="K345" s="20" t="str">
        <f aca="false">IF($E345&lt;&gt;1,"",IF($G345="","",IF(AND($D345&gt;='Cohort Report'!$B$5,$D345&lt;='Cohort Report'!$B$6),$G345,"")))</f>
        <v/>
      </c>
    </row>
    <row r="346" customFormat="false" ht="15" hidden="false" customHeight="false" outlineLevel="0" collapsed="false">
      <c r="A346" s="9"/>
      <c r="B346" s="22"/>
      <c r="C346" s="23"/>
      <c r="D346" s="19" t="str">
        <f aca="false">IF($A346="","",_xlfn.MINIFS($B:$B,$A:$A,$A346))</f>
        <v/>
      </c>
      <c r="E346" s="20" t="str">
        <f aca="false">IF($A346="","",IF(AND($B346=$D346,COUNTIFS($A$2:$A346,$A346,$B$2:$B346,$B346)=1),1,0))</f>
        <v/>
      </c>
      <c r="F346" s="19" t="str">
        <f aca="false">IF($E346&lt;&gt;1,"",IF(COUNTIFS($A:$A,$A346,$B:$B,"&gt;"&amp;$D346)=0,"",_xlfn.MINIFS($B:$B,$A:$A,$A346,$B:$B,"&gt;"&amp;$D346)))</f>
        <v/>
      </c>
      <c r="G346" s="20" t="str">
        <f aca="false">IF($F346="","",$F346-$D346)</f>
        <v/>
      </c>
      <c r="H346" s="20" t="str">
        <f aca="false">IF($E346&lt;&gt;1,"",IF($F346="",0,IF($G346&lt;='Cohort Report'!$B$7,1,0)))</f>
        <v/>
      </c>
      <c r="I346" s="20" t="str">
        <f aca="false">IF($E346&lt;&gt;1,"",IF($F346="",0,IF($G346&lt;='Cohort Report'!$B$8,1,0)))</f>
        <v/>
      </c>
      <c r="J346" s="21" t="str">
        <f aca="false">IF($E346&lt;&gt;1,"",DATE(YEAR($D346),MONTH($D346),1))</f>
        <v/>
      </c>
      <c r="K346" s="20" t="str">
        <f aca="false">IF($E346&lt;&gt;1,"",IF($G346="","",IF(AND($D346&gt;='Cohort Report'!$B$5,$D346&lt;='Cohort Report'!$B$6),$G346,"")))</f>
        <v/>
      </c>
    </row>
    <row r="347" customFormat="false" ht="15" hidden="false" customHeight="false" outlineLevel="0" collapsed="false">
      <c r="A347" s="9"/>
      <c r="B347" s="22"/>
      <c r="C347" s="23"/>
      <c r="D347" s="19" t="str">
        <f aca="false">IF($A347="","",_xlfn.MINIFS($B:$B,$A:$A,$A347))</f>
        <v/>
      </c>
      <c r="E347" s="20" t="str">
        <f aca="false">IF($A347="","",IF(AND($B347=$D347,COUNTIFS($A$2:$A347,$A347,$B$2:$B347,$B347)=1),1,0))</f>
        <v/>
      </c>
      <c r="F347" s="19" t="str">
        <f aca="false">IF($E347&lt;&gt;1,"",IF(COUNTIFS($A:$A,$A347,$B:$B,"&gt;"&amp;$D347)=0,"",_xlfn.MINIFS($B:$B,$A:$A,$A347,$B:$B,"&gt;"&amp;$D347)))</f>
        <v/>
      </c>
      <c r="G347" s="20" t="str">
        <f aca="false">IF($F347="","",$F347-$D347)</f>
        <v/>
      </c>
      <c r="H347" s="20" t="str">
        <f aca="false">IF($E347&lt;&gt;1,"",IF($F347="",0,IF($G347&lt;='Cohort Report'!$B$7,1,0)))</f>
        <v/>
      </c>
      <c r="I347" s="20" t="str">
        <f aca="false">IF($E347&lt;&gt;1,"",IF($F347="",0,IF($G347&lt;='Cohort Report'!$B$8,1,0)))</f>
        <v/>
      </c>
      <c r="J347" s="21" t="str">
        <f aca="false">IF($E347&lt;&gt;1,"",DATE(YEAR($D347),MONTH($D347),1))</f>
        <v/>
      </c>
      <c r="K347" s="20" t="str">
        <f aca="false">IF($E347&lt;&gt;1,"",IF($G347="","",IF(AND($D347&gt;='Cohort Report'!$B$5,$D347&lt;='Cohort Report'!$B$6),$G347,"")))</f>
        <v/>
      </c>
    </row>
    <row r="348" customFormat="false" ht="15" hidden="false" customHeight="false" outlineLevel="0" collapsed="false">
      <c r="A348" s="9"/>
      <c r="B348" s="22"/>
      <c r="C348" s="23"/>
      <c r="D348" s="19" t="str">
        <f aca="false">IF($A348="","",_xlfn.MINIFS($B:$B,$A:$A,$A348))</f>
        <v/>
      </c>
      <c r="E348" s="20" t="str">
        <f aca="false">IF($A348="","",IF(AND($B348=$D348,COUNTIFS($A$2:$A348,$A348,$B$2:$B348,$B348)=1),1,0))</f>
        <v/>
      </c>
      <c r="F348" s="19" t="str">
        <f aca="false">IF($E348&lt;&gt;1,"",IF(COUNTIFS($A:$A,$A348,$B:$B,"&gt;"&amp;$D348)=0,"",_xlfn.MINIFS($B:$B,$A:$A,$A348,$B:$B,"&gt;"&amp;$D348)))</f>
        <v/>
      </c>
      <c r="G348" s="20" t="str">
        <f aca="false">IF($F348="","",$F348-$D348)</f>
        <v/>
      </c>
      <c r="H348" s="20" t="str">
        <f aca="false">IF($E348&lt;&gt;1,"",IF($F348="",0,IF($G348&lt;='Cohort Report'!$B$7,1,0)))</f>
        <v/>
      </c>
      <c r="I348" s="20" t="str">
        <f aca="false">IF($E348&lt;&gt;1,"",IF($F348="",0,IF($G348&lt;='Cohort Report'!$B$8,1,0)))</f>
        <v/>
      </c>
      <c r="J348" s="21" t="str">
        <f aca="false">IF($E348&lt;&gt;1,"",DATE(YEAR($D348),MONTH($D348),1))</f>
        <v/>
      </c>
      <c r="K348" s="20" t="str">
        <f aca="false">IF($E348&lt;&gt;1,"",IF($G348="","",IF(AND($D348&gt;='Cohort Report'!$B$5,$D348&lt;='Cohort Report'!$B$6),$G348,"")))</f>
        <v/>
      </c>
    </row>
    <row r="349" customFormat="false" ht="15" hidden="false" customHeight="false" outlineLevel="0" collapsed="false">
      <c r="A349" s="9"/>
      <c r="B349" s="22"/>
      <c r="C349" s="23"/>
      <c r="D349" s="19" t="str">
        <f aca="false">IF($A349="","",_xlfn.MINIFS($B:$B,$A:$A,$A349))</f>
        <v/>
      </c>
      <c r="E349" s="20" t="str">
        <f aca="false">IF($A349="","",IF(AND($B349=$D349,COUNTIFS($A$2:$A349,$A349,$B$2:$B349,$B349)=1),1,0))</f>
        <v/>
      </c>
      <c r="F349" s="19" t="str">
        <f aca="false">IF($E349&lt;&gt;1,"",IF(COUNTIFS($A:$A,$A349,$B:$B,"&gt;"&amp;$D349)=0,"",_xlfn.MINIFS($B:$B,$A:$A,$A349,$B:$B,"&gt;"&amp;$D349)))</f>
        <v/>
      </c>
      <c r="G349" s="20" t="str">
        <f aca="false">IF($F349="","",$F349-$D349)</f>
        <v/>
      </c>
      <c r="H349" s="20" t="str">
        <f aca="false">IF($E349&lt;&gt;1,"",IF($F349="",0,IF($G349&lt;='Cohort Report'!$B$7,1,0)))</f>
        <v/>
      </c>
      <c r="I349" s="20" t="str">
        <f aca="false">IF($E349&lt;&gt;1,"",IF($F349="",0,IF($G349&lt;='Cohort Report'!$B$8,1,0)))</f>
        <v/>
      </c>
      <c r="J349" s="21" t="str">
        <f aca="false">IF($E349&lt;&gt;1,"",DATE(YEAR($D349),MONTH($D349),1))</f>
        <v/>
      </c>
      <c r="K349" s="20" t="str">
        <f aca="false">IF($E349&lt;&gt;1,"",IF($G349="","",IF(AND($D349&gt;='Cohort Report'!$B$5,$D349&lt;='Cohort Report'!$B$6),$G349,"")))</f>
        <v/>
      </c>
    </row>
    <row r="350" customFormat="false" ht="15" hidden="false" customHeight="false" outlineLevel="0" collapsed="false">
      <c r="A350" s="9"/>
      <c r="B350" s="22"/>
      <c r="C350" s="23"/>
      <c r="D350" s="19" t="str">
        <f aca="false">IF($A350="","",_xlfn.MINIFS($B:$B,$A:$A,$A350))</f>
        <v/>
      </c>
      <c r="E350" s="20" t="str">
        <f aca="false">IF($A350="","",IF(AND($B350=$D350,COUNTIFS($A$2:$A350,$A350,$B$2:$B350,$B350)=1),1,0))</f>
        <v/>
      </c>
      <c r="F350" s="19" t="str">
        <f aca="false">IF($E350&lt;&gt;1,"",IF(COUNTIFS($A:$A,$A350,$B:$B,"&gt;"&amp;$D350)=0,"",_xlfn.MINIFS($B:$B,$A:$A,$A350,$B:$B,"&gt;"&amp;$D350)))</f>
        <v/>
      </c>
      <c r="G350" s="20" t="str">
        <f aca="false">IF($F350="","",$F350-$D350)</f>
        <v/>
      </c>
      <c r="H350" s="20" t="str">
        <f aca="false">IF($E350&lt;&gt;1,"",IF($F350="",0,IF($G350&lt;='Cohort Report'!$B$7,1,0)))</f>
        <v/>
      </c>
      <c r="I350" s="20" t="str">
        <f aca="false">IF($E350&lt;&gt;1,"",IF($F350="",0,IF($G350&lt;='Cohort Report'!$B$8,1,0)))</f>
        <v/>
      </c>
      <c r="J350" s="21" t="str">
        <f aca="false">IF($E350&lt;&gt;1,"",DATE(YEAR($D350),MONTH($D350),1))</f>
        <v/>
      </c>
      <c r="K350" s="20" t="str">
        <f aca="false">IF($E350&lt;&gt;1,"",IF($G350="","",IF(AND($D350&gt;='Cohort Report'!$B$5,$D350&lt;='Cohort Report'!$B$6),$G350,"")))</f>
        <v/>
      </c>
    </row>
    <row r="351" customFormat="false" ht="15" hidden="false" customHeight="false" outlineLevel="0" collapsed="false">
      <c r="A351" s="9"/>
      <c r="B351" s="22"/>
      <c r="C351" s="23"/>
      <c r="D351" s="19" t="str">
        <f aca="false">IF($A351="","",_xlfn.MINIFS($B:$B,$A:$A,$A351))</f>
        <v/>
      </c>
      <c r="E351" s="20" t="str">
        <f aca="false">IF($A351="","",IF(AND($B351=$D351,COUNTIFS($A$2:$A351,$A351,$B$2:$B351,$B351)=1),1,0))</f>
        <v/>
      </c>
      <c r="F351" s="19" t="str">
        <f aca="false">IF($E351&lt;&gt;1,"",IF(COUNTIFS($A:$A,$A351,$B:$B,"&gt;"&amp;$D351)=0,"",_xlfn.MINIFS($B:$B,$A:$A,$A351,$B:$B,"&gt;"&amp;$D351)))</f>
        <v/>
      </c>
      <c r="G351" s="20" t="str">
        <f aca="false">IF($F351="","",$F351-$D351)</f>
        <v/>
      </c>
      <c r="H351" s="20" t="str">
        <f aca="false">IF($E351&lt;&gt;1,"",IF($F351="",0,IF($G351&lt;='Cohort Report'!$B$7,1,0)))</f>
        <v/>
      </c>
      <c r="I351" s="20" t="str">
        <f aca="false">IF($E351&lt;&gt;1,"",IF($F351="",0,IF($G351&lt;='Cohort Report'!$B$8,1,0)))</f>
        <v/>
      </c>
      <c r="J351" s="21" t="str">
        <f aca="false">IF($E351&lt;&gt;1,"",DATE(YEAR($D351),MONTH($D351),1))</f>
        <v/>
      </c>
      <c r="K351" s="20" t="str">
        <f aca="false">IF($E351&lt;&gt;1,"",IF($G351="","",IF(AND($D351&gt;='Cohort Report'!$B$5,$D351&lt;='Cohort Report'!$B$6),$G351,"")))</f>
        <v/>
      </c>
    </row>
    <row r="352" customFormat="false" ht="15" hidden="false" customHeight="false" outlineLevel="0" collapsed="false">
      <c r="A352" s="9"/>
      <c r="B352" s="22"/>
      <c r="C352" s="23"/>
      <c r="D352" s="19" t="str">
        <f aca="false">IF($A352="","",_xlfn.MINIFS($B:$B,$A:$A,$A352))</f>
        <v/>
      </c>
      <c r="E352" s="20" t="str">
        <f aca="false">IF($A352="","",IF(AND($B352=$D352,COUNTIFS($A$2:$A352,$A352,$B$2:$B352,$B352)=1),1,0))</f>
        <v/>
      </c>
      <c r="F352" s="19" t="str">
        <f aca="false">IF($E352&lt;&gt;1,"",IF(COUNTIFS($A:$A,$A352,$B:$B,"&gt;"&amp;$D352)=0,"",_xlfn.MINIFS($B:$B,$A:$A,$A352,$B:$B,"&gt;"&amp;$D352)))</f>
        <v/>
      </c>
      <c r="G352" s="20" t="str">
        <f aca="false">IF($F352="","",$F352-$D352)</f>
        <v/>
      </c>
      <c r="H352" s="20" t="str">
        <f aca="false">IF($E352&lt;&gt;1,"",IF($F352="",0,IF($G352&lt;='Cohort Report'!$B$7,1,0)))</f>
        <v/>
      </c>
      <c r="I352" s="20" t="str">
        <f aca="false">IF($E352&lt;&gt;1,"",IF($F352="",0,IF($G352&lt;='Cohort Report'!$B$8,1,0)))</f>
        <v/>
      </c>
      <c r="J352" s="21" t="str">
        <f aca="false">IF($E352&lt;&gt;1,"",DATE(YEAR($D352),MONTH($D352),1))</f>
        <v/>
      </c>
      <c r="K352" s="20" t="str">
        <f aca="false">IF($E352&lt;&gt;1,"",IF($G352="","",IF(AND($D352&gt;='Cohort Report'!$B$5,$D352&lt;='Cohort Report'!$B$6),$G352,"")))</f>
        <v/>
      </c>
    </row>
    <row r="353" customFormat="false" ht="15" hidden="false" customHeight="false" outlineLevel="0" collapsed="false">
      <c r="A353" s="9"/>
      <c r="B353" s="22"/>
      <c r="C353" s="23"/>
      <c r="D353" s="19" t="str">
        <f aca="false">IF($A353="","",_xlfn.MINIFS($B:$B,$A:$A,$A353))</f>
        <v/>
      </c>
      <c r="E353" s="20" t="str">
        <f aca="false">IF($A353="","",IF(AND($B353=$D353,COUNTIFS($A$2:$A353,$A353,$B$2:$B353,$B353)=1),1,0))</f>
        <v/>
      </c>
      <c r="F353" s="19" t="str">
        <f aca="false">IF($E353&lt;&gt;1,"",IF(COUNTIFS($A:$A,$A353,$B:$B,"&gt;"&amp;$D353)=0,"",_xlfn.MINIFS($B:$B,$A:$A,$A353,$B:$B,"&gt;"&amp;$D353)))</f>
        <v/>
      </c>
      <c r="G353" s="20" t="str">
        <f aca="false">IF($F353="","",$F353-$D353)</f>
        <v/>
      </c>
      <c r="H353" s="20" t="str">
        <f aca="false">IF($E353&lt;&gt;1,"",IF($F353="",0,IF($G353&lt;='Cohort Report'!$B$7,1,0)))</f>
        <v/>
      </c>
      <c r="I353" s="20" t="str">
        <f aca="false">IF($E353&lt;&gt;1,"",IF($F353="",0,IF($G353&lt;='Cohort Report'!$B$8,1,0)))</f>
        <v/>
      </c>
      <c r="J353" s="21" t="str">
        <f aca="false">IF($E353&lt;&gt;1,"",DATE(YEAR($D353),MONTH($D353),1))</f>
        <v/>
      </c>
      <c r="K353" s="20" t="str">
        <f aca="false">IF($E353&lt;&gt;1,"",IF($G353="","",IF(AND($D353&gt;='Cohort Report'!$B$5,$D353&lt;='Cohort Report'!$B$6),$G353,"")))</f>
        <v/>
      </c>
    </row>
    <row r="354" customFormat="false" ht="15" hidden="false" customHeight="false" outlineLevel="0" collapsed="false">
      <c r="A354" s="9"/>
      <c r="B354" s="22"/>
      <c r="C354" s="23"/>
      <c r="D354" s="19" t="str">
        <f aca="false">IF($A354="","",_xlfn.MINIFS($B:$B,$A:$A,$A354))</f>
        <v/>
      </c>
      <c r="E354" s="20" t="str">
        <f aca="false">IF($A354="","",IF(AND($B354=$D354,COUNTIFS($A$2:$A354,$A354,$B$2:$B354,$B354)=1),1,0))</f>
        <v/>
      </c>
      <c r="F354" s="19" t="str">
        <f aca="false">IF($E354&lt;&gt;1,"",IF(COUNTIFS($A:$A,$A354,$B:$B,"&gt;"&amp;$D354)=0,"",_xlfn.MINIFS($B:$B,$A:$A,$A354,$B:$B,"&gt;"&amp;$D354)))</f>
        <v/>
      </c>
      <c r="G354" s="20" t="str">
        <f aca="false">IF($F354="","",$F354-$D354)</f>
        <v/>
      </c>
      <c r="H354" s="20" t="str">
        <f aca="false">IF($E354&lt;&gt;1,"",IF($F354="",0,IF($G354&lt;='Cohort Report'!$B$7,1,0)))</f>
        <v/>
      </c>
      <c r="I354" s="20" t="str">
        <f aca="false">IF($E354&lt;&gt;1,"",IF($F354="",0,IF($G354&lt;='Cohort Report'!$B$8,1,0)))</f>
        <v/>
      </c>
      <c r="J354" s="21" t="str">
        <f aca="false">IF($E354&lt;&gt;1,"",DATE(YEAR($D354),MONTH($D354),1))</f>
        <v/>
      </c>
      <c r="K354" s="20" t="str">
        <f aca="false">IF($E354&lt;&gt;1,"",IF($G354="","",IF(AND($D354&gt;='Cohort Report'!$B$5,$D354&lt;='Cohort Report'!$B$6),$G354,"")))</f>
        <v/>
      </c>
    </row>
    <row r="355" customFormat="false" ht="15" hidden="false" customHeight="false" outlineLevel="0" collapsed="false">
      <c r="A355" s="9"/>
      <c r="B355" s="22"/>
      <c r="C355" s="23"/>
      <c r="D355" s="19" t="str">
        <f aca="false">IF($A355="","",_xlfn.MINIFS($B:$B,$A:$A,$A355))</f>
        <v/>
      </c>
      <c r="E355" s="20" t="str">
        <f aca="false">IF($A355="","",IF(AND($B355=$D355,COUNTIFS($A$2:$A355,$A355,$B$2:$B355,$B355)=1),1,0))</f>
        <v/>
      </c>
      <c r="F355" s="19" t="str">
        <f aca="false">IF($E355&lt;&gt;1,"",IF(COUNTIFS($A:$A,$A355,$B:$B,"&gt;"&amp;$D355)=0,"",_xlfn.MINIFS($B:$B,$A:$A,$A355,$B:$B,"&gt;"&amp;$D355)))</f>
        <v/>
      </c>
      <c r="G355" s="20" t="str">
        <f aca="false">IF($F355="","",$F355-$D355)</f>
        <v/>
      </c>
      <c r="H355" s="20" t="str">
        <f aca="false">IF($E355&lt;&gt;1,"",IF($F355="",0,IF($G355&lt;='Cohort Report'!$B$7,1,0)))</f>
        <v/>
      </c>
      <c r="I355" s="20" t="str">
        <f aca="false">IF($E355&lt;&gt;1,"",IF($F355="",0,IF($G355&lt;='Cohort Report'!$B$8,1,0)))</f>
        <v/>
      </c>
      <c r="J355" s="21" t="str">
        <f aca="false">IF($E355&lt;&gt;1,"",DATE(YEAR($D355),MONTH($D355),1))</f>
        <v/>
      </c>
      <c r="K355" s="20" t="str">
        <f aca="false">IF($E355&lt;&gt;1,"",IF($G355="","",IF(AND($D355&gt;='Cohort Report'!$B$5,$D355&lt;='Cohort Report'!$B$6),$G355,"")))</f>
        <v/>
      </c>
    </row>
    <row r="356" customFormat="false" ht="15" hidden="false" customHeight="false" outlineLevel="0" collapsed="false">
      <c r="A356" s="9"/>
      <c r="B356" s="22"/>
      <c r="C356" s="23"/>
      <c r="D356" s="19" t="str">
        <f aca="false">IF($A356="","",_xlfn.MINIFS($B:$B,$A:$A,$A356))</f>
        <v/>
      </c>
      <c r="E356" s="20" t="str">
        <f aca="false">IF($A356="","",IF(AND($B356=$D356,COUNTIFS($A$2:$A356,$A356,$B$2:$B356,$B356)=1),1,0))</f>
        <v/>
      </c>
      <c r="F356" s="19" t="str">
        <f aca="false">IF($E356&lt;&gt;1,"",IF(COUNTIFS($A:$A,$A356,$B:$B,"&gt;"&amp;$D356)=0,"",_xlfn.MINIFS($B:$B,$A:$A,$A356,$B:$B,"&gt;"&amp;$D356)))</f>
        <v/>
      </c>
      <c r="G356" s="20" t="str">
        <f aca="false">IF($F356="","",$F356-$D356)</f>
        <v/>
      </c>
      <c r="H356" s="20" t="str">
        <f aca="false">IF($E356&lt;&gt;1,"",IF($F356="",0,IF($G356&lt;='Cohort Report'!$B$7,1,0)))</f>
        <v/>
      </c>
      <c r="I356" s="20" t="str">
        <f aca="false">IF($E356&lt;&gt;1,"",IF($F356="",0,IF($G356&lt;='Cohort Report'!$B$8,1,0)))</f>
        <v/>
      </c>
      <c r="J356" s="21" t="str">
        <f aca="false">IF($E356&lt;&gt;1,"",DATE(YEAR($D356),MONTH($D356),1))</f>
        <v/>
      </c>
      <c r="K356" s="20" t="str">
        <f aca="false">IF($E356&lt;&gt;1,"",IF($G356="","",IF(AND($D356&gt;='Cohort Report'!$B$5,$D356&lt;='Cohort Report'!$B$6),$G356,"")))</f>
        <v/>
      </c>
    </row>
    <row r="357" customFormat="false" ht="15" hidden="false" customHeight="false" outlineLevel="0" collapsed="false">
      <c r="A357" s="9"/>
      <c r="B357" s="22"/>
      <c r="C357" s="23"/>
      <c r="D357" s="19" t="str">
        <f aca="false">IF($A357="","",_xlfn.MINIFS($B:$B,$A:$A,$A357))</f>
        <v/>
      </c>
      <c r="E357" s="20" t="str">
        <f aca="false">IF($A357="","",IF(AND($B357=$D357,COUNTIFS($A$2:$A357,$A357,$B$2:$B357,$B357)=1),1,0))</f>
        <v/>
      </c>
      <c r="F357" s="19" t="str">
        <f aca="false">IF($E357&lt;&gt;1,"",IF(COUNTIFS($A:$A,$A357,$B:$B,"&gt;"&amp;$D357)=0,"",_xlfn.MINIFS($B:$B,$A:$A,$A357,$B:$B,"&gt;"&amp;$D357)))</f>
        <v/>
      </c>
      <c r="G357" s="20" t="str">
        <f aca="false">IF($F357="","",$F357-$D357)</f>
        <v/>
      </c>
      <c r="H357" s="20" t="str">
        <f aca="false">IF($E357&lt;&gt;1,"",IF($F357="",0,IF($G357&lt;='Cohort Report'!$B$7,1,0)))</f>
        <v/>
      </c>
      <c r="I357" s="20" t="str">
        <f aca="false">IF($E357&lt;&gt;1,"",IF($F357="",0,IF($G357&lt;='Cohort Report'!$B$8,1,0)))</f>
        <v/>
      </c>
      <c r="J357" s="21" t="str">
        <f aca="false">IF($E357&lt;&gt;1,"",DATE(YEAR($D357),MONTH($D357),1))</f>
        <v/>
      </c>
      <c r="K357" s="20" t="str">
        <f aca="false">IF($E357&lt;&gt;1,"",IF($G357="","",IF(AND($D357&gt;='Cohort Report'!$B$5,$D357&lt;='Cohort Report'!$B$6),$G357,"")))</f>
        <v/>
      </c>
    </row>
    <row r="358" customFormat="false" ht="15" hidden="false" customHeight="false" outlineLevel="0" collapsed="false">
      <c r="A358" s="9"/>
      <c r="B358" s="22"/>
      <c r="C358" s="23"/>
      <c r="D358" s="19" t="str">
        <f aca="false">IF($A358="","",_xlfn.MINIFS($B:$B,$A:$A,$A358))</f>
        <v/>
      </c>
      <c r="E358" s="20" t="str">
        <f aca="false">IF($A358="","",IF(AND($B358=$D358,COUNTIFS($A$2:$A358,$A358,$B$2:$B358,$B358)=1),1,0))</f>
        <v/>
      </c>
      <c r="F358" s="19" t="str">
        <f aca="false">IF($E358&lt;&gt;1,"",IF(COUNTIFS($A:$A,$A358,$B:$B,"&gt;"&amp;$D358)=0,"",_xlfn.MINIFS($B:$B,$A:$A,$A358,$B:$B,"&gt;"&amp;$D358)))</f>
        <v/>
      </c>
      <c r="G358" s="20" t="str">
        <f aca="false">IF($F358="","",$F358-$D358)</f>
        <v/>
      </c>
      <c r="H358" s="20" t="str">
        <f aca="false">IF($E358&lt;&gt;1,"",IF($F358="",0,IF($G358&lt;='Cohort Report'!$B$7,1,0)))</f>
        <v/>
      </c>
      <c r="I358" s="20" t="str">
        <f aca="false">IF($E358&lt;&gt;1,"",IF($F358="",0,IF($G358&lt;='Cohort Report'!$B$8,1,0)))</f>
        <v/>
      </c>
      <c r="J358" s="21" t="str">
        <f aca="false">IF($E358&lt;&gt;1,"",DATE(YEAR($D358),MONTH($D358),1))</f>
        <v/>
      </c>
      <c r="K358" s="20" t="str">
        <f aca="false">IF($E358&lt;&gt;1,"",IF($G358="","",IF(AND($D358&gt;='Cohort Report'!$B$5,$D358&lt;='Cohort Report'!$B$6),$G358,"")))</f>
        <v/>
      </c>
    </row>
    <row r="359" customFormat="false" ht="15" hidden="false" customHeight="false" outlineLevel="0" collapsed="false">
      <c r="A359" s="9"/>
      <c r="B359" s="22"/>
      <c r="C359" s="23"/>
      <c r="D359" s="19" t="str">
        <f aca="false">IF($A359="","",_xlfn.MINIFS($B:$B,$A:$A,$A359))</f>
        <v/>
      </c>
      <c r="E359" s="20" t="str">
        <f aca="false">IF($A359="","",IF(AND($B359=$D359,COUNTIFS($A$2:$A359,$A359,$B$2:$B359,$B359)=1),1,0))</f>
        <v/>
      </c>
      <c r="F359" s="19" t="str">
        <f aca="false">IF($E359&lt;&gt;1,"",IF(COUNTIFS($A:$A,$A359,$B:$B,"&gt;"&amp;$D359)=0,"",_xlfn.MINIFS($B:$B,$A:$A,$A359,$B:$B,"&gt;"&amp;$D359)))</f>
        <v/>
      </c>
      <c r="G359" s="20" t="str">
        <f aca="false">IF($F359="","",$F359-$D359)</f>
        <v/>
      </c>
      <c r="H359" s="20" t="str">
        <f aca="false">IF($E359&lt;&gt;1,"",IF($F359="",0,IF($G359&lt;='Cohort Report'!$B$7,1,0)))</f>
        <v/>
      </c>
      <c r="I359" s="20" t="str">
        <f aca="false">IF($E359&lt;&gt;1,"",IF($F359="",0,IF($G359&lt;='Cohort Report'!$B$8,1,0)))</f>
        <v/>
      </c>
      <c r="J359" s="21" t="str">
        <f aca="false">IF($E359&lt;&gt;1,"",DATE(YEAR($D359),MONTH($D359),1))</f>
        <v/>
      </c>
      <c r="K359" s="20" t="str">
        <f aca="false">IF($E359&lt;&gt;1,"",IF($G359="","",IF(AND($D359&gt;='Cohort Report'!$B$5,$D359&lt;='Cohort Report'!$B$6),$G359,"")))</f>
        <v/>
      </c>
    </row>
    <row r="360" customFormat="false" ht="15" hidden="false" customHeight="false" outlineLevel="0" collapsed="false">
      <c r="A360" s="9"/>
      <c r="B360" s="22"/>
      <c r="C360" s="23"/>
      <c r="D360" s="19" t="str">
        <f aca="false">IF($A360="","",_xlfn.MINIFS($B:$B,$A:$A,$A360))</f>
        <v/>
      </c>
      <c r="E360" s="20" t="str">
        <f aca="false">IF($A360="","",IF(AND($B360=$D360,COUNTIFS($A$2:$A360,$A360,$B$2:$B360,$B360)=1),1,0))</f>
        <v/>
      </c>
      <c r="F360" s="19" t="str">
        <f aca="false">IF($E360&lt;&gt;1,"",IF(COUNTIFS($A:$A,$A360,$B:$B,"&gt;"&amp;$D360)=0,"",_xlfn.MINIFS($B:$B,$A:$A,$A360,$B:$B,"&gt;"&amp;$D360)))</f>
        <v/>
      </c>
      <c r="G360" s="20" t="str">
        <f aca="false">IF($F360="","",$F360-$D360)</f>
        <v/>
      </c>
      <c r="H360" s="20" t="str">
        <f aca="false">IF($E360&lt;&gt;1,"",IF($F360="",0,IF($G360&lt;='Cohort Report'!$B$7,1,0)))</f>
        <v/>
      </c>
      <c r="I360" s="20" t="str">
        <f aca="false">IF($E360&lt;&gt;1,"",IF($F360="",0,IF($G360&lt;='Cohort Report'!$B$8,1,0)))</f>
        <v/>
      </c>
      <c r="J360" s="21" t="str">
        <f aca="false">IF($E360&lt;&gt;1,"",DATE(YEAR($D360),MONTH($D360),1))</f>
        <v/>
      </c>
      <c r="K360" s="20" t="str">
        <f aca="false">IF($E360&lt;&gt;1,"",IF($G360="","",IF(AND($D360&gt;='Cohort Report'!$B$5,$D360&lt;='Cohort Report'!$B$6),$G360,"")))</f>
        <v/>
      </c>
    </row>
    <row r="361" customFormat="false" ht="15" hidden="false" customHeight="false" outlineLevel="0" collapsed="false">
      <c r="A361" s="9"/>
      <c r="B361" s="22"/>
      <c r="C361" s="23"/>
      <c r="D361" s="19" t="str">
        <f aca="false">IF($A361="","",_xlfn.MINIFS($B:$B,$A:$A,$A361))</f>
        <v/>
      </c>
      <c r="E361" s="20" t="str">
        <f aca="false">IF($A361="","",IF(AND($B361=$D361,COUNTIFS($A$2:$A361,$A361,$B$2:$B361,$B361)=1),1,0))</f>
        <v/>
      </c>
      <c r="F361" s="19" t="str">
        <f aca="false">IF($E361&lt;&gt;1,"",IF(COUNTIFS($A:$A,$A361,$B:$B,"&gt;"&amp;$D361)=0,"",_xlfn.MINIFS($B:$B,$A:$A,$A361,$B:$B,"&gt;"&amp;$D361)))</f>
        <v/>
      </c>
      <c r="G361" s="20" t="str">
        <f aca="false">IF($F361="","",$F361-$D361)</f>
        <v/>
      </c>
      <c r="H361" s="20" t="str">
        <f aca="false">IF($E361&lt;&gt;1,"",IF($F361="",0,IF($G361&lt;='Cohort Report'!$B$7,1,0)))</f>
        <v/>
      </c>
      <c r="I361" s="20" t="str">
        <f aca="false">IF($E361&lt;&gt;1,"",IF($F361="",0,IF($G361&lt;='Cohort Report'!$B$8,1,0)))</f>
        <v/>
      </c>
      <c r="J361" s="21" t="str">
        <f aca="false">IF($E361&lt;&gt;1,"",DATE(YEAR($D361),MONTH($D361),1))</f>
        <v/>
      </c>
      <c r="K361" s="20" t="str">
        <f aca="false">IF($E361&lt;&gt;1,"",IF($G361="","",IF(AND($D361&gt;='Cohort Report'!$B$5,$D361&lt;='Cohort Report'!$B$6),$G361,"")))</f>
        <v/>
      </c>
    </row>
    <row r="362" customFormat="false" ht="15" hidden="false" customHeight="false" outlineLevel="0" collapsed="false">
      <c r="A362" s="9"/>
      <c r="B362" s="22"/>
      <c r="C362" s="23"/>
      <c r="D362" s="19" t="str">
        <f aca="false">IF($A362="","",_xlfn.MINIFS($B:$B,$A:$A,$A362))</f>
        <v/>
      </c>
      <c r="E362" s="20" t="str">
        <f aca="false">IF($A362="","",IF(AND($B362=$D362,COUNTIFS($A$2:$A362,$A362,$B$2:$B362,$B362)=1),1,0))</f>
        <v/>
      </c>
      <c r="F362" s="19" t="str">
        <f aca="false">IF($E362&lt;&gt;1,"",IF(COUNTIFS($A:$A,$A362,$B:$B,"&gt;"&amp;$D362)=0,"",_xlfn.MINIFS($B:$B,$A:$A,$A362,$B:$B,"&gt;"&amp;$D362)))</f>
        <v/>
      </c>
      <c r="G362" s="20" t="str">
        <f aca="false">IF($F362="","",$F362-$D362)</f>
        <v/>
      </c>
      <c r="H362" s="20" t="str">
        <f aca="false">IF($E362&lt;&gt;1,"",IF($F362="",0,IF($G362&lt;='Cohort Report'!$B$7,1,0)))</f>
        <v/>
      </c>
      <c r="I362" s="20" t="str">
        <f aca="false">IF($E362&lt;&gt;1,"",IF($F362="",0,IF($G362&lt;='Cohort Report'!$B$8,1,0)))</f>
        <v/>
      </c>
      <c r="J362" s="21" t="str">
        <f aca="false">IF($E362&lt;&gt;1,"",DATE(YEAR($D362),MONTH($D362),1))</f>
        <v/>
      </c>
      <c r="K362" s="20" t="str">
        <f aca="false">IF($E362&lt;&gt;1,"",IF($G362="","",IF(AND($D362&gt;='Cohort Report'!$B$5,$D362&lt;='Cohort Report'!$B$6),$G362,"")))</f>
        <v/>
      </c>
    </row>
    <row r="363" customFormat="false" ht="15" hidden="false" customHeight="false" outlineLevel="0" collapsed="false">
      <c r="A363" s="9"/>
      <c r="B363" s="22"/>
      <c r="C363" s="23"/>
      <c r="D363" s="19" t="str">
        <f aca="false">IF($A363="","",_xlfn.MINIFS($B:$B,$A:$A,$A363))</f>
        <v/>
      </c>
      <c r="E363" s="20" t="str">
        <f aca="false">IF($A363="","",IF(AND($B363=$D363,COUNTIFS($A$2:$A363,$A363,$B$2:$B363,$B363)=1),1,0))</f>
        <v/>
      </c>
      <c r="F363" s="19" t="str">
        <f aca="false">IF($E363&lt;&gt;1,"",IF(COUNTIFS($A:$A,$A363,$B:$B,"&gt;"&amp;$D363)=0,"",_xlfn.MINIFS($B:$B,$A:$A,$A363,$B:$B,"&gt;"&amp;$D363)))</f>
        <v/>
      </c>
      <c r="G363" s="20" t="str">
        <f aca="false">IF($F363="","",$F363-$D363)</f>
        <v/>
      </c>
      <c r="H363" s="20" t="str">
        <f aca="false">IF($E363&lt;&gt;1,"",IF($F363="",0,IF($G363&lt;='Cohort Report'!$B$7,1,0)))</f>
        <v/>
      </c>
      <c r="I363" s="20" t="str">
        <f aca="false">IF($E363&lt;&gt;1,"",IF($F363="",0,IF($G363&lt;='Cohort Report'!$B$8,1,0)))</f>
        <v/>
      </c>
      <c r="J363" s="21" t="str">
        <f aca="false">IF($E363&lt;&gt;1,"",DATE(YEAR($D363),MONTH($D363),1))</f>
        <v/>
      </c>
      <c r="K363" s="20" t="str">
        <f aca="false">IF($E363&lt;&gt;1,"",IF($G363="","",IF(AND($D363&gt;='Cohort Report'!$B$5,$D363&lt;='Cohort Report'!$B$6),$G363,"")))</f>
        <v/>
      </c>
    </row>
    <row r="364" customFormat="false" ht="15" hidden="false" customHeight="false" outlineLevel="0" collapsed="false">
      <c r="A364" s="9"/>
      <c r="B364" s="22"/>
      <c r="C364" s="23"/>
      <c r="D364" s="19" t="str">
        <f aca="false">IF($A364="","",_xlfn.MINIFS($B:$B,$A:$A,$A364))</f>
        <v/>
      </c>
      <c r="E364" s="20" t="str">
        <f aca="false">IF($A364="","",IF(AND($B364=$D364,COUNTIFS($A$2:$A364,$A364,$B$2:$B364,$B364)=1),1,0))</f>
        <v/>
      </c>
      <c r="F364" s="19" t="str">
        <f aca="false">IF($E364&lt;&gt;1,"",IF(COUNTIFS($A:$A,$A364,$B:$B,"&gt;"&amp;$D364)=0,"",_xlfn.MINIFS($B:$B,$A:$A,$A364,$B:$B,"&gt;"&amp;$D364)))</f>
        <v/>
      </c>
      <c r="G364" s="20" t="str">
        <f aca="false">IF($F364="","",$F364-$D364)</f>
        <v/>
      </c>
      <c r="H364" s="20" t="str">
        <f aca="false">IF($E364&lt;&gt;1,"",IF($F364="",0,IF($G364&lt;='Cohort Report'!$B$7,1,0)))</f>
        <v/>
      </c>
      <c r="I364" s="20" t="str">
        <f aca="false">IF($E364&lt;&gt;1,"",IF($F364="",0,IF($G364&lt;='Cohort Report'!$B$8,1,0)))</f>
        <v/>
      </c>
      <c r="J364" s="21" t="str">
        <f aca="false">IF($E364&lt;&gt;1,"",DATE(YEAR($D364),MONTH($D364),1))</f>
        <v/>
      </c>
      <c r="K364" s="20" t="str">
        <f aca="false">IF($E364&lt;&gt;1,"",IF($G364="","",IF(AND($D364&gt;='Cohort Report'!$B$5,$D364&lt;='Cohort Report'!$B$6),$G364,"")))</f>
        <v/>
      </c>
    </row>
    <row r="365" customFormat="false" ht="15" hidden="false" customHeight="false" outlineLevel="0" collapsed="false">
      <c r="A365" s="9"/>
      <c r="B365" s="22"/>
      <c r="C365" s="23"/>
      <c r="D365" s="19" t="str">
        <f aca="false">IF($A365="","",_xlfn.MINIFS($B:$B,$A:$A,$A365))</f>
        <v/>
      </c>
      <c r="E365" s="20" t="str">
        <f aca="false">IF($A365="","",IF(AND($B365=$D365,COUNTIFS($A$2:$A365,$A365,$B$2:$B365,$B365)=1),1,0))</f>
        <v/>
      </c>
      <c r="F365" s="19" t="str">
        <f aca="false">IF($E365&lt;&gt;1,"",IF(COUNTIFS($A:$A,$A365,$B:$B,"&gt;"&amp;$D365)=0,"",_xlfn.MINIFS($B:$B,$A:$A,$A365,$B:$B,"&gt;"&amp;$D365)))</f>
        <v/>
      </c>
      <c r="G365" s="20" t="str">
        <f aca="false">IF($F365="","",$F365-$D365)</f>
        <v/>
      </c>
      <c r="H365" s="20" t="str">
        <f aca="false">IF($E365&lt;&gt;1,"",IF($F365="",0,IF($G365&lt;='Cohort Report'!$B$7,1,0)))</f>
        <v/>
      </c>
      <c r="I365" s="20" t="str">
        <f aca="false">IF($E365&lt;&gt;1,"",IF($F365="",0,IF($G365&lt;='Cohort Report'!$B$8,1,0)))</f>
        <v/>
      </c>
      <c r="J365" s="21" t="str">
        <f aca="false">IF($E365&lt;&gt;1,"",DATE(YEAR($D365),MONTH($D365),1))</f>
        <v/>
      </c>
      <c r="K365" s="20" t="str">
        <f aca="false">IF($E365&lt;&gt;1,"",IF($G365="","",IF(AND($D365&gt;='Cohort Report'!$B$5,$D365&lt;='Cohort Report'!$B$6),$G365,"")))</f>
        <v/>
      </c>
    </row>
    <row r="366" customFormat="false" ht="15" hidden="false" customHeight="false" outlineLevel="0" collapsed="false">
      <c r="A366" s="9"/>
      <c r="B366" s="22"/>
      <c r="C366" s="23"/>
      <c r="D366" s="19" t="str">
        <f aca="false">IF($A366="","",_xlfn.MINIFS($B:$B,$A:$A,$A366))</f>
        <v/>
      </c>
      <c r="E366" s="20" t="str">
        <f aca="false">IF($A366="","",IF(AND($B366=$D366,COUNTIFS($A$2:$A366,$A366,$B$2:$B366,$B366)=1),1,0))</f>
        <v/>
      </c>
      <c r="F366" s="19" t="str">
        <f aca="false">IF($E366&lt;&gt;1,"",IF(COUNTIFS($A:$A,$A366,$B:$B,"&gt;"&amp;$D366)=0,"",_xlfn.MINIFS($B:$B,$A:$A,$A366,$B:$B,"&gt;"&amp;$D366)))</f>
        <v/>
      </c>
      <c r="G366" s="20" t="str">
        <f aca="false">IF($F366="","",$F366-$D366)</f>
        <v/>
      </c>
      <c r="H366" s="20" t="str">
        <f aca="false">IF($E366&lt;&gt;1,"",IF($F366="",0,IF($G366&lt;='Cohort Report'!$B$7,1,0)))</f>
        <v/>
      </c>
      <c r="I366" s="20" t="str">
        <f aca="false">IF($E366&lt;&gt;1,"",IF($F366="",0,IF($G366&lt;='Cohort Report'!$B$8,1,0)))</f>
        <v/>
      </c>
      <c r="J366" s="21" t="str">
        <f aca="false">IF($E366&lt;&gt;1,"",DATE(YEAR($D366),MONTH($D366),1))</f>
        <v/>
      </c>
      <c r="K366" s="20" t="str">
        <f aca="false">IF($E366&lt;&gt;1,"",IF($G366="","",IF(AND($D366&gt;='Cohort Report'!$B$5,$D366&lt;='Cohort Report'!$B$6),$G366,"")))</f>
        <v/>
      </c>
    </row>
    <row r="367" customFormat="false" ht="15" hidden="false" customHeight="false" outlineLevel="0" collapsed="false">
      <c r="A367" s="9"/>
      <c r="B367" s="22"/>
      <c r="C367" s="23"/>
      <c r="D367" s="19" t="str">
        <f aca="false">IF($A367="","",_xlfn.MINIFS($B:$B,$A:$A,$A367))</f>
        <v/>
      </c>
      <c r="E367" s="20" t="str">
        <f aca="false">IF($A367="","",IF(AND($B367=$D367,COUNTIFS($A$2:$A367,$A367,$B$2:$B367,$B367)=1),1,0))</f>
        <v/>
      </c>
      <c r="F367" s="19" t="str">
        <f aca="false">IF($E367&lt;&gt;1,"",IF(COUNTIFS($A:$A,$A367,$B:$B,"&gt;"&amp;$D367)=0,"",_xlfn.MINIFS($B:$B,$A:$A,$A367,$B:$B,"&gt;"&amp;$D367)))</f>
        <v/>
      </c>
      <c r="G367" s="20" t="str">
        <f aca="false">IF($F367="","",$F367-$D367)</f>
        <v/>
      </c>
      <c r="H367" s="20" t="str">
        <f aca="false">IF($E367&lt;&gt;1,"",IF($F367="",0,IF($G367&lt;='Cohort Report'!$B$7,1,0)))</f>
        <v/>
      </c>
      <c r="I367" s="20" t="str">
        <f aca="false">IF($E367&lt;&gt;1,"",IF($F367="",0,IF($G367&lt;='Cohort Report'!$B$8,1,0)))</f>
        <v/>
      </c>
      <c r="J367" s="21" t="str">
        <f aca="false">IF($E367&lt;&gt;1,"",DATE(YEAR($D367),MONTH($D367),1))</f>
        <v/>
      </c>
      <c r="K367" s="20" t="str">
        <f aca="false">IF($E367&lt;&gt;1,"",IF($G367="","",IF(AND($D367&gt;='Cohort Report'!$B$5,$D367&lt;='Cohort Report'!$B$6),$G367,"")))</f>
        <v/>
      </c>
    </row>
    <row r="368" customFormat="false" ht="15" hidden="false" customHeight="false" outlineLevel="0" collapsed="false">
      <c r="A368" s="9"/>
      <c r="B368" s="22"/>
      <c r="C368" s="23"/>
      <c r="D368" s="19" t="str">
        <f aca="false">IF($A368="","",_xlfn.MINIFS($B:$B,$A:$A,$A368))</f>
        <v/>
      </c>
      <c r="E368" s="20" t="str">
        <f aca="false">IF($A368="","",IF(AND($B368=$D368,COUNTIFS($A$2:$A368,$A368,$B$2:$B368,$B368)=1),1,0))</f>
        <v/>
      </c>
      <c r="F368" s="19" t="str">
        <f aca="false">IF($E368&lt;&gt;1,"",IF(COUNTIFS($A:$A,$A368,$B:$B,"&gt;"&amp;$D368)=0,"",_xlfn.MINIFS($B:$B,$A:$A,$A368,$B:$B,"&gt;"&amp;$D368)))</f>
        <v/>
      </c>
      <c r="G368" s="20" t="str">
        <f aca="false">IF($F368="","",$F368-$D368)</f>
        <v/>
      </c>
      <c r="H368" s="20" t="str">
        <f aca="false">IF($E368&lt;&gt;1,"",IF($F368="",0,IF($G368&lt;='Cohort Report'!$B$7,1,0)))</f>
        <v/>
      </c>
      <c r="I368" s="20" t="str">
        <f aca="false">IF($E368&lt;&gt;1,"",IF($F368="",0,IF($G368&lt;='Cohort Report'!$B$8,1,0)))</f>
        <v/>
      </c>
      <c r="J368" s="21" t="str">
        <f aca="false">IF($E368&lt;&gt;1,"",DATE(YEAR($D368),MONTH($D368),1))</f>
        <v/>
      </c>
      <c r="K368" s="20" t="str">
        <f aca="false">IF($E368&lt;&gt;1,"",IF($G368="","",IF(AND($D368&gt;='Cohort Report'!$B$5,$D368&lt;='Cohort Report'!$B$6),$G368,"")))</f>
        <v/>
      </c>
    </row>
    <row r="369" customFormat="false" ht="15" hidden="false" customHeight="false" outlineLevel="0" collapsed="false">
      <c r="A369" s="9"/>
      <c r="B369" s="22"/>
      <c r="C369" s="23"/>
      <c r="D369" s="19" t="str">
        <f aca="false">IF($A369="","",_xlfn.MINIFS($B:$B,$A:$A,$A369))</f>
        <v/>
      </c>
      <c r="E369" s="20" t="str">
        <f aca="false">IF($A369="","",IF(AND($B369=$D369,COUNTIFS($A$2:$A369,$A369,$B$2:$B369,$B369)=1),1,0))</f>
        <v/>
      </c>
      <c r="F369" s="19" t="str">
        <f aca="false">IF($E369&lt;&gt;1,"",IF(COUNTIFS($A:$A,$A369,$B:$B,"&gt;"&amp;$D369)=0,"",_xlfn.MINIFS($B:$B,$A:$A,$A369,$B:$B,"&gt;"&amp;$D369)))</f>
        <v/>
      </c>
      <c r="G369" s="20" t="str">
        <f aca="false">IF($F369="","",$F369-$D369)</f>
        <v/>
      </c>
      <c r="H369" s="20" t="str">
        <f aca="false">IF($E369&lt;&gt;1,"",IF($F369="",0,IF($G369&lt;='Cohort Report'!$B$7,1,0)))</f>
        <v/>
      </c>
      <c r="I369" s="20" t="str">
        <f aca="false">IF($E369&lt;&gt;1,"",IF($F369="",0,IF($G369&lt;='Cohort Report'!$B$8,1,0)))</f>
        <v/>
      </c>
      <c r="J369" s="21" t="str">
        <f aca="false">IF($E369&lt;&gt;1,"",DATE(YEAR($D369),MONTH($D369),1))</f>
        <v/>
      </c>
      <c r="K369" s="20" t="str">
        <f aca="false">IF($E369&lt;&gt;1,"",IF($G369="","",IF(AND($D369&gt;='Cohort Report'!$B$5,$D369&lt;='Cohort Report'!$B$6),$G369,"")))</f>
        <v/>
      </c>
    </row>
    <row r="370" customFormat="false" ht="15" hidden="false" customHeight="false" outlineLevel="0" collapsed="false">
      <c r="A370" s="9"/>
      <c r="B370" s="22"/>
      <c r="C370" s="23"/>
      <c r="D370" s="19" t="str">
        <f aca="false">IF($A370="","",_xlfn.MINIFS($B:$B,$A:$A,$A370))</f>
        <v/>
      </c>
      <c r="E370" s="20" t="str">
        <f aca="false">IF($A370="","",IF(AND($B370=$D370,COUNTIFS($A$2:$A370,$A370,$B$2:$B370,$B370)=1),1,0))</f>
        <v/>
      </c>
      <c r="F370" s="19" t="str">
        <f aca="false">IF($E370&lt;&gt;1,"",IF(COUNTIFS($A:$A,$A370,$B:$B,"&gt;"&amp;$D370)=0,"",_xlfn.MINIFS($B:$B,$A:$A,$A370,$B:$B,"&gt;"&amp;$D370)))</f>
        <v/>
      </c>
      <c r="G370" s="20" t="str">
        <f aca="false">IF($F370="","",$F370-$D370)</f>
        <v/>
      </c>
      <c r="H370" s="20" t="str">
        <f aca="false">IF($E370&lt;&gt;1,"",IF($F370="",0,IF($G370&lt;='Cohort Report'!$B$7,1,0)))</f>
        <v/>
      </c>
      <c r="I370" s="20" t="str">
        <f aca="false">IF($E370&lt;&gt;1,"",IF($F370="",0,IF($G370&lt;='Cohort Report'!$B$8,1,0)))</f>
        <v/>
      </c>
      <c r="J370" s="21" t="str">
        <f aca="false">IF($E370&lt;&gt;1,"",DATE(YEAR($D370),MONTH($D370),1))</f>
        <v/>
      </c>
      <c r="K370" s="20" t="str">
        <f aca="false">IF($E370&lt;&gt;1,"",IF($G370="","",IF(AND($D370&gt;='Cohort Report'!$B$5,$D370&lt;='Cohort Report'!$B$6),$G370,"")))</f>
        <v/>
      </c>
    </row>
    <row r="371" customFormat="false" ht="15" hidden="false" customHeight="false" outlineLevel="0" collapsed="false">
      <c r="A371" s="9"/>
      <c r="B371" s="22"/>
      <c r="C371" s="23"/>
      <c r="D371" s="19" t="str">
        <f aca="false">IF($A371="","",_xlfn.MINIFS($B:$B,$A:$A,$A371))</f>
        <v/>
      </c>
      <c r="E371" s="20" t="str">
        <f aca="false">IF($A371="","",IF(AND($B371=$D371,COUNTIFS($A$2:$A371,$A371,$B$2:$B371,$B371)=1),1,0))</f>
        <v/>
      </c>
      <c r="F371" s="19" t="str">
        <f aca="false">IF($E371&lt;&gt;1,"",IF(COUNTIFS($A:$A,$A371,$B:$B,"&gt;"&amp;$D371)=0,"",_xlfn.MINIFS($B:$B,$A:$A,$A371,$B:$B,"&gt;"&amp;$D371)))</f>
        <v/>
      </c>
      <c r="G371" s="20" t="str">
        <f aca="false">IF($F371="","",$F371-$D371)</f>
        <v/>
      </c>
      <c r="H371" s="20" t="str">
        <f aca="false">IF($E371&lt;&gt;1,"",IF($F371="",0,IF($G371&lt;='Cohort Report'!$B$7,1,0)))</f>
        <v/>
      </c>
      <c r="I371" s="20" t="str">
        <f aca="false">IF($E371&lt;&gt;1,"",IF($F371="",0,IF($G371&lt;='Cohort Report'!$B$8,1,0)))</f>
        <v/>
      </c>
      <c r="J371" s="21" t="str">
        <f aca="false">IF($E371&lt;&gt;1,"",DATE(YEAR($D371),MONTH($D371),1))</f>
        <v/>
      </c>
      <c r="K371" s="20" t="str">
        <f aca="false">IF($E371&lt;&gt;1,"",IF($G371="","",IF(AND($D371&gt;='Cohort Report'!$B$5,$D371&lt;='Cohort Report'!$B$6),$G371,"")))</f>
        <v/>
      </c>
    </row>
    <row r="372" customFormat="false" ht="15" hidden="false" customHeight="false" outlineLevel="0" collapsed="false">
      <c r="A372" s="9"/>
      <c r="B372" s="22"/>
      <c r="C372" s="23"/>
      <c r="D372" s="19" t="str">
        <f aca="false">IF($A372="","",_xlfn.MINIFS($B:$B,$A:$A,$A372))</f>
        <v/>
      </c>
      <c r="E372" s="20" t="str">
        <f aca="false">IF($A372="","",IF(AND($B372=$D372,COUNTIFS($A$2:$A372,$A372,$B$2:$B372,$B372)=1),1,0))</f>
        <v/>
      </c>
      <c r="F372" s="19" t="str">
        <f aca="false">IF($E372&lt;&gt;1,"",IF(COUNTIFS($A:$A,$A372,$B:$B,"&gt;"&amp;$D372)=0,"",_xlfn.MINIFS($B:$B,$A:$A,$A372,$B:$B,"&gt;"&amp;$D372)))</f>
        <v/>
      </c>
      <c r="G372" s="20" t="str">
        <f aca="false">IF($F372="","",$F372-$D372)</f>
        <v/>
      </c>
      <c r="H372" s="20" t="str">
        <f aca="false">IF($E372&lt;&gt;1,"",IF($F372="",0,IF($G372&lt;='Cohort Report'!$B$7,1,0)))</f>
        <v/>
      </c>
      <c r="I372" s="20" t="str">
        <f aca="false">IF($E372&lt;&gt;1,"",IF($F372="",0,IF($G372&lt;='Cohort Report'!$B$8,1,0)))</f>
        <v/>
      </c>
      <c r="J372" s="21" t="str">
        <f aca="false">IF($E372&lt;&gt;1,"",DATE(YEAR($D372),MONTH($D372),1))</f>
        <v/>
      </c>
      <c r="K372" s="20" t="str">
        <f aca="false">IF($E372&lt;&gt;1,"",IF($G372="","",IF(AND($D372&gt;='Cohort Report'!$B$5,$D372&lt;='Cohort Report'!$B$6),$G372,"")))</f>
        <v/>
      </c>
    </row>
    <row r="373" customFormat="false" ht="15" hidden="false" customHeight="false" outlineLevel="0" collapsed="false">
      <c r="A373" s="9"/>
      <c r="B373" s="22"/>
      <c r="C373" s="23"/>
      <c r="D373" s="19" t="str">
        <f aca="false">IF($A373="","",_xlfn.MINIFS($B:$B,$A:$A,$A373))</f>
        <v/>
      </c>
      <c r="E373" s="20" t="str">
        <f aca="false">IF($A373="","",IF(AND($B373=$D373,COUNTIFS($A$2:$A373,$A373,$B$2:$B373,$B373)=1),1,0))</f>
        <v/>
      </c>
      <c r="F373" s="19" t="str">
        <f aca="false">IF($E373&lt;&gt;1,"",IF(COUNTIFS($A:$A,$A373,$B:$B,"&gt;"&amp;$D373)=0,"",_xlfn.MINIFS($B:$B,$A:$A,$A373,$B:$B,"&gt;"&amp;$D373)))</f>
        <v/>
      </c>
      <c r="G373" s="20" t="str">
        <f aca="false">IF($F373="","",$F373-$D373)</f>
        <v/>
      </c>
      <c r="H373" s="20" t="str">
        <f aca="false">IF($E373&lt;&gt;1,"",IF($F373="",0,IF($G373&lt;='Cohort Report'!$B$7,1,0)))</f>
        <v/>
      </c>
      <c r="I373" s="20" t="str">
        <f aca="false">IF($E373&lt;&gt;1,"",IF($F373="",0,IF($G373&lt;='Cohort Report'!$B$8,1,0)))</f>
        <v/>
      </c>
      <c r="J373" s="21" t="str">
        <f aca="false">IF($E373&lt;&gt;1,"",DATE(YEAR($D373),MONTH($D373),1))</f>
        <v/>
      </c>
      <c r="K373" s="20" t="str">
        <f aca="false">IF($E373&lt;&gt;1,"",IF($G373="","",IF(AND($D373&gt;='Cohort Report'!$B$5,$D373&lt;='Cohort Report'!$B$6),$G373,"")))</f>
        <v/>
      </c>
    </row>
    <row r="374" customFormat="false" ht="15" hidden="false" customHeight="false" outlineLevel="0" collapsed="false">
      <c r="A374" s="9"/>
      <c r="B374" s="22"/>
      <c r="C374" s="23"/>
      <c r="D374" s="19" t="str">
        <f aca="false">IF($A374="","",_xlfn.MINIFS($B:$B,$A:$A,$A374))</f>
        <v/>
      </c>
      <c r="E374" s="20" t="str">
        <f aca="false">IF($A374="","",IF(AND($B374=$D374,COUNTIFS($A$2:$A374,$A374,$B$2:$B374,$B374)=1),1,0))</f>
        <v/>
      </c>
      <c r="F374" s="19" t="str">
        <f aca="false">IF($E374&lt;&gt;1,"",IF(COUNTIFS($A:$A,$A374,$B:$B,"&gt;"&amp;$D374)=0,"",_xlfn.MINIFS($B:$B,$A:$A,$A374,$B:$B,"&gt;"&amp;$D374)))</f>
        <v/>
      </c>
      <c r="G374" s="20" t="str">
        <f aca="false">IF($F374="","",$F374-$D374)</f>
        <v/>
      </c>
      <c r="H374" s="20" t="str">
        <f aca="false">IF($E374&lt;&gt;1,"",IF($F374="",0,IF($G374&lt;='Cohort Report'!$B$7,1,0)))</f>
        <v/>
      </c>
      <c r="I374" s="20" t="str">
        <f aca="false">IF($E374&lt;&gt;1,"",IF($F374="",0,IF($G374&lt;='Cohort Report'!$B$8,1,0)))</f>
        <v/>
      </c>
      <c r="J374" s="21" t="str">
        <f aca="false">IF($E374&lt;&gt;1,"",DATE(YEAR($D374),MONTH($D374),1))</f>
        <v/>
      </c>
      <c r="K374" s="20" t="str">
        <f aca="false">IF($E374&lt;&gt;1,"",IF($G374="","",IF(AND($D374&gt;='Cohort Report'!$B$5,$D374&lt;='Cohort Report'!$B$6),$G374,"")))</f>
        <v/>
      </c>
    </row>
    <row r="375" customFormat="false" ht="15" hidden="false" customHeight="false" outlineLevel="0" collapsed="false">
      <c r="A375" s="9"/>
      <c r="B375" s="22"/>
      <c r="C375" s="23"/>
      <c r="D375" s="19" t="str">
        <f aca="false">IF($A375="","",_xlfn.MINIFS($B:$B,$A:$A,$A375))</f>
        <v/>
      </c>
      <c r="E375" s="20" t="str">
        <f aca="false">IF($A375="","",IF(AND($B375=$D375,COUNTIFS($A$2:$A375,$A375,$B$2:$B375,$B375)=1),1,0))</f>
        <v/>
      </c>
      <c r="F375" s="19" t="str">
        <f aca="false">IF($E375&lt;&gt;1,"",IF(COUNTIFS($A:$A,$A375,$B:$B,"&gt;"&amp;$D375)=0,"",_xlfn.MINIFS($B:$B,$A:$A,$A375,$B:$B,"&gt;"&amp;$D375)))</f>
        <v/>
      </c>
      <c r="G375" s="20" t="str">
        <f aca="false">IF($F375="","",$F375-$D375)</f>
        <v/>
      </c>
      <c r="H375" s="20" t="str">
        <f aca="false">IF($E375&lt;&gt;1,"",IF($F375="",0,IF($G375&lt;='Cohort Report'!$B$7,1,0)))</f>
        <v/>
      </c>
      <c r="I375" s="20" t="str">
        <f aca="false">IF($E375&lt;&gt;1,"",IF($F375="",0,IF($G375&lt;='Cohort Report'!$B$8,1,0)))</f>
        <v/>
      </c>
      <c r="J375" s="21" t="str">
        <f aca="false">IF($E375&lt;&gt;1,"",DATE(YEAR($D375),MONTH($D375),1))</f>
        <v/>
      </c>
      <c r="K375" s="20" t="str">
        <f aca="false">IF($E375&lt;&gt;1,"",IF($G375="","",IF(AND($D375&gt;='Cohort Report'!$B$5,$D375&lt;='Cohort Report'!$B$6),$G375,"")))</f>
        <v/>
      </c>
    </row>
    <row r="376" customFormat="false" ht="15" hidden="false" customHeight="false" outlineLevel="0" collapsed="false">
      <c r="A376" s="9"/>
      <c r="B376" s="22"/>
      <c r="C376" s="23"/>
      <c r="D376" s="19" t="str">
        <f aca="false">IF($A376="","",_xlfn.MINIFS($B:$B,$A:$A,$A376))</f>
        <v/>
      </c>
      <c r="E376" s="20" t="str">
        <f aca="false">IF($A376="","",IF(AND($B376=$D376,COUNTIFS($A$2:$A376,$A376,$B$2:$B376,$B376)=1),1,0))</f>
        <v/>
      </c>
      <c r="F376" s="19" t="str">
        <f aca="false">IF($E376&lt;&gt;1,"",IF(COUNTIFS($A:$A,$A376,$B:$B,"&gt;"&amp;$D376)=0,"",_xlfn.MINIFS($B:$B,$A:$A,$A376,$B:$B,"&gt;"&amp;$D376)))</f>
        <v/>
      </c>
      <c r="G376" s="20" t="str">
        <f aca="false">IF($F376="","",$F376-$D376)</f>
        <v/>
      </c>
      <c r="H376" s="20" t="str">
        <f aca="false">IF($E376&lt;&gt;1,"",IF($F376="",0,IF($G376&lt;='Cohort Report'!$B$7,1,0)))</f>
        <v/>
      </c>
      <c r="I376" s="20" t="str">
        <f aca="false">IF($E376&lt;&gt;1,"",IF($F376="",0,IF($G376&lt;='Cohort Report'!$B$8,1,0)))</f>
        <v/>
      </c>
      <c r="J376" s="21" t="str">
        <f aca="false">IF($E376&lt;&gt;1,"",DATE(YEAR($D376),MONTH($D376),1))</f>
        <v/>
      </c>
      <c r="K376" s="20" t="str">
        <f aca="false">IF($E376&lt;&gt;1,"",IF($G376="","",IF(AND($D376&gt;='Cohort Report'!$B$5,$D376&lt;='Cohort Report'!$B$6),$G376,"")))</f>
        <v/>
      </c>
    </row>
    <row r="377" customFormat="false" ht="15" hidden="false" customHeight="false" outlineLevel="0" collapsed="false">
      <c r="A377" s="9"/>
      <c r="B377" s="22"/>
      <c r="C377" s="23"/>
      <c r="D377" s="19" t="str">
        <f aca="false">IF($A377="","",_xlfn.MINIFS($B:$B,$A:$A,$A377))</f>
        <v/>
      </c>
      <c r="E377" s="20" t="str">
        <f aca="false">IF($A377="","",IF(AND($B377=$D377,COUNTIFS($A$2:$A377,$A377,$B$2:$B377,$B377)=1),1,0))</f>
        <v/>
      </c>
      <c r="F377" s="19" t="str">
        <f aca="false">IF($E377&lt;&gt;1,"",IF(COUNTIFS($A:$A,$A377,$B:$B,"&gt;"&amp;$D377)=0,"",_xlfn.MINIFS($B:$B,$A:$A,$A377,$B:$B,"&gt;"&amp;$D377)))</f>
        <v/>
      </c>
      <c r="G377" s="20" t="str">
        <f aca="false">IF($F377="","",$F377-$D377)</f>
        <v/>
      </c>
      <c r="H377" s="20" t="str">
        <f aca="false">IF($E377&lt;&gt;1,"",IF($F377="",0,IF($G377&lt;='Cohort Report'!$B$7,1,0)))</f>
        <v/>
      </c>
      <c r="I377" s="20" t="str">
        <f aca="false">IF($E377&lt;&gt;1,"",IF($F377="",0,IF($G377&lt;='Cohort Report'!$B$8,1,0)))</f>
        <v/>
      </c>
      <c r="J377" s="21" t="str">
        <f aca="false">IF($E377&lt;&gt;1,"",DATE(YEAR($D377),MONTH($D377),1))</f>
        <v/>
      </c>
      <c r="K377" s="20" t="str">
        <f aca="false">IF($E377&lt;&gt;1,"",IF($G377="","",IF(AND($D377&gt;='Cohort Report'!$B$5,$D377&lt;='Cohort Report'!$B$6),$G377,"")))</f>
        <v/>
      </c>
    </row>
    <row r="378" customFormat="false" ht="15" hidden="false" customHeight="false" outlineLevel="0" collapsed="false">
      <c r="A378" s="9"/>
      <c r="B378" s="22"/>
      <c r="C378" s="23"/>
      <c r="D378" s="19" t="str">
        <f aca="false">IF($A378="","",_xlfn.MINIFS($B:$B,$A:$A,$A378))</f>
        <v/>
      </c>
      <c r="E378" s="20" t="str">
        <f aca="false">IF($A378="","",IF(AND($B378=$D378,COUNTIFS($A$2:$A378,$A378,$B$2:$B378,$B378)=1),1,0))</f>
        <v/>
      </c>
      <c r="F378" s="19" t="str">
        <f aca="false">IF($E378&lt;&gt;1,"",IF(COUNTIFS($A:$A,$A378,$B:$B,"&gt;"&amp;$D378)=0,"",_xlfn.MINIFS($B:$B,$A:$A,$A378,$B:$B,"&gt;"&amp;$D378)))</f>
        <v/>
      </c>
      <c r="G378" s="20" t="str">
        <f aca="false">IF($F378="","",$F378-$D378)</f>
        <v/>
      </c>
      <c r="H378" s="20" t="str">
        <f aca="false">IF($E378&lt;&gt;1,"",IF($F378="",0,IF($G378&lt;='Cohort Report'!$B$7,1,0)))</f>
        <v/>
      </c>
      <c r="I378" s="20" t="str">
        <f aca="false">IF($E378&lt;&gt;1,"",IF($F378="",0,IF($G378&lt;='Cohort Report'!$B$8,1,0)))</f>
        <v/>
      </c>
      <c r="J378" s="21" t="str">
        <f aca="false">IF($E378&lt;&gt;1,"",DATE(YEAR($D378),MONTH($D378),1))</f>
        <v/>
      </c>
      <c r="K378" s="20" t="str">
        <f aca="false">IF($E378&lt;&gt;1,"",IF($G378="","",IF(AND($D378&gt;='Cohort Report'!$B$5,$D378&lt;='Cohort Report'!$B$6),$G378,"")))</f>
        <v/>
      </c>
    </row>
    <row r="379" customFormat="false" ht="15" hidden="false" customHeight="false" outlineLevel="0" collapsed="false">
      <c r="A379" s="9"/>
      <c r="B379" s="22"/>
      <c r="C379" s="23"/>
      <c r="D379" s="19" t="str">
        <f aca="false">IF($A379="","",_xlfn.MINIFS($B:$B,$A:$A,$A379))</f>
        <v/>
      </c>
      <c r="E379" s="20" t="str">
        <f aca="false">IF($A379="","",IF(AND($B379=$D379,COUNTIFS($A$2:$A379,$A379,$B$2:$B379,$B379)=1),1,0))</f>
        <v/>
      </c>
      <c r="F379" s="19" t="str">
        <f aca="false">IF($E379&lt;&gt;1,"",IF(COUNTIFS($A:$A,$A379,$B:$B,"&gt;"&amp;$D379)=0,"",_xlfn.MINIFS($B:$B,$A:$A,$A379,$B:$B,"&gt;"&amp;$D379)))</f>
        <v/>
      </c>
      <c r="G379" s="20" t="str">
        <f aca="false">IF($F379="","",$F379-$D379)</f>
        <v/>
      </c>
      <c r="H379" s="20" t="str">
        <f aca="false">IF($E379&lt;&gt;1,"",IF($F379="",0,IF($G379&lt;='Cohort Report'!$B$7,1,0)))</f>
        <v/>
      </c>
      <c r="I379" s="20" t="str">
        <f aca="false">IF($E379&lt;&gt;1,"",IF($F379="",0,IF($G379&lt;='Cohort Report'!$B$8,1,0)))</f>
        <v/>
      </c>
      <c r="J379" s="21" t="str">
        <f aca="false">IF($E379&lt;&gt;1,"",DATE(YEAR($D379),MONTH($D379),1))</f>
        <v/>
      </c>
      <c r="K379" s="20" t="str">
        <f aca="false">IF($E379&lt;&gt;1,"",IF($G379="","",IF(AND($D379&gt;='Cohort Report'!$B$5,$D379&lt;='Cohort Report'!$B$6),$G379,"")))</f>
        <v/>
      </c>
    </row>
    <row r="380" customFormat="false" ht="15" hidden="false" customHeight="false" outlineLevel="0" collapsed="false">
      <c r="A380" s="9"/>
      <c r="B380" s="22"/>
      <c r="C380" s="23"/>
      <c r="D380" s="19" t="str">
        <f aca="false">IF($A380="","",_xlfn.MINIFS($B:$B,$A:$A,$A380))</f>
        <v/>
      </c>
      <c r="E380" s="20" t="str">
        <f aca="false">IF($A380="","",IF(AND($B380=$D380,COUNTIFS($A$2:$A380,$A380,$B$2:$B380,$B380)=1),1,0))</f>
        <v/>
      </c>
      <c r="F380" s="19" t="str">
        <f aca="false">IF($E380&lt;&gt;1,"",IF(COUNTIFS($A:$A,$A380,$B:$B,"&gt;"&amp;$D380)=0,"",_xlfn.MINIFS($B:$B,$A:$A,$A380,$B:$B,"&gt;"&amp;$D380)))</f>
        <v/>
      </c>
      <c r="G380" s="20" t="str">
        <f aca="false">IF($F380="","",$F380-$D380)</f>
        <v/>
      </c>
      <c r="H380" s="20" t="str">
        <f aca="false">IF($E380&lt;&gt;1,"",IF($F380="",0,IF($G380&lt;='Cohort Report'!$B$7,1,0)))</f>
        <v/>
      </c>
      <c r="I380" s="20" t="str">
        <f aca="false">IF($E380&lt;&gt;1,"",IF($F380="",0,IF($G380&lt;='Cohort Report'!$B$8,1,0)))</f>
        <v/>
      </c>
      <c r="J380" s="21" t="str">
        <f aca="false">IF($E380&lt;&gt;1,"",DATE(YEAR($D380),MONTH($D380),1))</f>
        <v/>
      </c>
      <c r="K380" s="20" t="str">
        <f aca="false">IF($E380&lt;&gt;1,"",IF($G380="","",IF(AND($D380&gt;='Cohort Report'!$B$5,$D380&lt;='Cohort Report'!$B$6),$G380,"")))</f>
        <v/>
      </c>
    </row>
    <row r="381" customFormat="false" ht="15" hidden="false" customHeight="false" outlineLevel="0" collapsed="false">
      <c r="A381" s="9"/>
      <c r="B381" s="22"/>
      <c r="C381" s="23"/>
      <c r="D381" s="19" t="str">
        <f aca="false">IF($A381="","",_xlfn.MINIFS($B:$B,$A:$A,$A381))</f>
        <v/>
      </c>
      <c r="E381" s="20" t="str">
        <f aca="false">IF($A381="","",IF(AND($B381=$D381,COUNTIFS($A$2:$A381,$A381,$B$2:$B381,$B381)=1),1,0))</f>
        <v/>
      </c>
      <c r="F381" s="19" t="str">
        <f aca="false">IF($E381&lt;&gt;1,"",IF(COUNTIFS($A:$A,$A381,$B:$B,"&gt;"&amp;$D381)=0,"",_xlfn.MINIFS($B:$B,$A:$A,$A381,$B:$B,"&gt;"&amp;$D381)))</f>
        <v/>
      </c>
      <c r="G381" s="20" t="str">
        <f aca="false">IF($F381="","",$F381-$D381)</f>
        <v/>
      </c>
      <c r="H381" s="20" t="str">
        <f aca="false">IF($E381&lt;&gt;1,"",IF($F381="",0,IF($G381&lt;='Cohort Report'!$B$7,1,0)))</f>
        <v/>
      </c>
      <c r="I381" s="20" t="str">
        <f aca="false">IF($E381&lt;&gt;1,"",IF($F381="",0,IF($G381&lt;='Cohort Report'!$B$8,1,0)))</f>
        <v/>
      </c>
      <c r="J381" s="21" t="str">
        <f aca="false">IF($E381&lt;&gt;1,"",DATE(YEAR($D381),MONTH($D381),1))</f>
        <v/>
      </c>
      <c r="K381" s="20" t="str">
        <f aca="false">IF($E381&lt;&gt;1,"",IF($G381="","",IF(AND($D381&gt;='Cohort Report'!$B$5,$D381&lt;='Cohort Report'!$B$6),$G381,"")))</f>
        <v/>
      </c>
    </row>
    <row r="382" customFormat="false" ht="15" hidden="false" customHeight="false" outlineLevel="0" collapsed="false">
      <c r="A382" s="9"/>
      <c r="B382" s="22"/>
      <c r="C382" s="23"/>
      <c r="D382" s="19" t="str">
        <f aca="false">IF($A382="","",_xlfn.MINIFS($B:$B,$A:$A,$A382))</f>
        <v/>
      </c>
      <c r="E382" s="20" t="str">
        <f aca="false">IF($A382="","",IF(AND($B382=$D382,COUNTIFS($A$2:$A382,$A382,$B$2:$B382,$B382)=1),1,0))</f>
        <v/>
      </c>
      <c r="F382" s="19" t="str">
        <f aca="false">IF($E382&lt;&gt;1,"",IF(COUNTIFS($A:$A,$A382,$B:$B,"&gt;"&amp;$D382)=0,"",_xlfn.MINIFS($B:$B,$A:$A,$A382,$B:$B,"&gt;"&amp;$D382)))</f>
        <v/>
      </c>
      <c r="G382" s="20" t="str">
        <f aca="false">IF($F382="","",$F382-$D382)</f>
        <v/>
      </c>
      <c r="H382" s="20" t="str">
        <f aca="false">IF($E382&lt;&gt;1,"",IF($F382="",0,IF($G382&lt;='Cohort Report'!$B$7,1,0)))</f>
        <v/>
      </c>
      <c r="I382" s="20" t="str">
        <f aca="false">IF($E382&lt;&gt;1,"",IF($F382="",0,IF($G382&lt;='Cohort Report'!$B$8,1,0)))</f>
        <v/>
      </c>
      <c r="J382" s="21" t="str">
        <f aca="false">IF($E382&lt;&gt;1,"",DATE(YEAR($D382),MONTH($D382),1))</f>
        <v/>
      </c>
      <c r="K382" s="20" t="str">
        <f aca="false">IF($E382&lt;&gt;1,"",IF($G382="","",IF(AND($D382&gt;='Cohort Report'!$B$5,$D382&lt;='Cohort Report'!$B$6),$G382,"")))</f>
        <v/>
      </c>
    </row>
    <row r="383" customFormat="false" ht="15" hidden="false" customHeight="false" outlineLevel="0" collapsed="false">
      <c r="A383" s="9"/>
      <c r="B383" s="22"/>
      <c r="C383" s="23"/>
      <c r="D383" s="19" t="str">
        <f aca="false">IF($A383="","",_xlfn.MINIFS($B:$B,$A:$A,$A383))</f>
        <v/>
      </c>
      <c r="E383" s="20" t="str">
        <f aca="false">IF($A383="","",IF(AND($B383=$D383,COUNTIFS($A$2:$A383,$A383,$B$2:$B383,$B383)=1),1,0))</f>
        <v/>
      </c>
      <c r="F383" s="19" t="str">
        <f aca="false">IF($E383&lt;&gt;1,"",IF(COUNTIFS($A:$A,$A383,$B:$B,"&gt;"&amp;$D383)=0,"",_xlfn.MINIFS($B:$B,$A:$A,$A383,$B:$B,"&gt;"&amp;$D383)))</f>
        <v/>
      </c>
      <c r="G383" s="20" t="str">
        <f aca="false">IF($F383="","",$F383-$D383)</f>
        <v/>
      </c>
      <c r="H383" s="20" t="str">
        <f aca="false">IF($E383&lt;&gt;1,"",IF($F383="",0,IF($G383&lt;='Cohort Report'!$B$7,1,0)))</f>
        <v/>
      </c>
      <c r="I383" s="20" t="str">
        <f aca="false">IF($E383&lt;&gt;1,"",IF($F383="",0,IF($G383&lt;='Cohort Report'!$B$8,1,0)))</f>
        <v/>
      </c>
      <c r="J383" s="21" t="str">
        <f aca="false">IF($E383&lt;&gt;1,"",DATE(YEAR($D383),MONTH($D383),1))</f>
        <v/>
      </c>
      <c r="K383" s="20" t="str">
        <f aca="false">IF($E383&lt;&gt;1,"",IF($G383="","",IF(AND($D383&gt;='Cohort Report'!$B$5,$D383&lt;='Cohort Report'!$B$6),$G383,"")))</f>
        <v/>
      </c>
    </row>
    <row r="384" customFormat="false" ht="15" hidden="false" customHeight="false" outlineLevel="0" collapsed="false">
      <c r="A384" s="9"/>
      <c r="B384" s="22"/>
      <c r="C384" s="23"/>
      <c r="D384" s="19" t="str">
        <f aca="false">IF($A384="","",_xlfn.MINIFS($B:$B,$A:$A,$A384))</f>
        <v/>
      </c>
      <c r="E384" s="20" t="str">
        <f aca="false">IF($A384="","",IF(AND($B384=$D384,COUNTIFS($A$2:$A384,$A384,$B$2:$B384,$B384)=1),1,0))</f>
        <v/>
      </c>
      <c r="F384" s="19" t="str">
        <f aca="false">IF($E384&lt;&gt;1,"",IF(COUNTIFS($A:$A,$A384,$B:$B,"&gt;"&amp;$D384)=0,"",_xlfn.MINIFS($B:$B,$A:$A,$A384,$B:$B,"&gt;"&amp;$D384)))</f>
        <v/>
      </c>
      <c r="G384" s="20" t="str">
        <f aca="false">IF($F384="","",$F384-$D384)</f>
        <v/>
      </c>
      <c r="H384" s="20" t="str">
        <f aca="false">IF($E384&lt;&gt;1,"",IF($F384="",0,IF($G384&lt;='Cohort Report'!$B$7,1,0)))</f>
        <v/>
      </c>
      <c r="I384" s="20" t="str">
        <f aca="false">IF($E384&lt;&gt;1,"",IF($F384="",0,IF($G384&lt;='Cohort Report'!$B$8,1,0)))</f>
        <v/>
      </c>
      <c r="J384" s="21" t="str">
        <f aca="false">IF($E384&lt;&gt;1,"",DATE(YEAR($D384),MONTH($D384),1))</f>
        <v/>
      </c>
      <c r="K384" s="20" t="str">
        <f aca="false">IF($E384&lt;&gt;1,"",IF($G384="","",IF(AND($D384&gt;='Cohort Report'!$B$5,$D384&lt;='Cohort Report'!$B$6),$G384,"")))</f>
        <v/>
      </c>
    </row>
    <row r="385" customFormat="false" ht="15" hidden="false" customHeight="false" outlineLevel="0" collapsed="false">
      <c r="A385" s="9"/>
      <c r="B385" s="22"/>
      <c r="C385" s="23"/>
      <c r="D385" s="19" t="str">
        <f aca="false">IF($A385="","",_xlfn.MINIFS($B:$B,$A:$A,$A385))</f>
        <v/>
      </c>
      <c r="E385" s="20" t="str">
        <f aca="false">IF($A385="","",IF(AND($B385=$D385,COUNTIFS($A$2:$A385,$A385,$B$2:$B385,$B385)=1),1,0))</f>
        <v/>
      </c>
      <c r="F385" s="19" t="str">
        <f aca="false">IF($E385&lt;&gt;1,"",IF(COUNTIFS($A:$A,$A385,$B:$B,"&gt;"&amp;$D385)=0,"",_xlfn.MINIFS($B:$B,$A:$A,$A385,$B:$B,"&gt;"&amp;$D385)))</f>
        <v/>
      </c>
      <c r="G385" s="20" t="str">
        <f aca="false">IF($F385="","",$F385-$D385)</f>
        <v/>
      </c>
      <c r="H385" s="20" t="str">
        <f aca="false">IF($E385&lt;&gt;1,"",IF($F385="",0,IF($G385&lt;='Cohort Report'!$B$7,1,0)))</f>
        <v/>
      </c>
      <c r="I385" s="20" t="str">
        <f aca="false">IF($E385&lt;&gt;1,"",IF($F385="",0,IF($G385&lt;='Cohort Report'!$B$8,1,0)))</f>
        <v/>
      </c>
      <c r="J385" s="21" t="str">
        <f aca="false">IF($E385&lt;&gt;1,"",DATE(YEAR($D385),MONTH($D385),1))</f>
        <v/>
      </c>
      <c r="K385" s="20" t="str">
        <f aca="false">IF($E385&lt;&gt;1,"",IF($G385="","",IF(AND($D385&gt;='Cohort Report'!$B$5,$D385&lt;='Cohort Report'!$B$6),$G385,"")))</f>
        <v/>
      </c>
    </row>
    <row r="386" customFormat="false" ht="15" hidden="false" customHeight="false" outlineLevel="0" collapsed="false">
      <c r="A386" s="9"/>
      <c r="B386" s="22"/>
      <c r="C386" s="23"/>
      <c r="D386" s="19" t="str">
        <f aca="false">IF($A386="","",_xlfn.MINIFS($B:$B,$A:$A,$A386))</f>
        <v/>
      </c>
      <c r="E386" s="20" t="str">
        <f aca="false">IF($A386="","",IF(AND($B386=$D386,COUNTIFS($A$2:$A386,$A386,$B$2:$B386,$B386)=1),1,0))</f>
        <v/>
      </c>
      <c r="F386" s="19" t="str">
        <f aca="false">IF($E386&lt;&gt;1,"",IF(COUNTIFS($A:$A,$A386,$B:$B,"&gt;"&amp;$D386)=0,"",_xlfn.MINIFS($B:$B,$A:$A,$A386,$B:$B,"&gt;"&amp;$D386)))</f>
        <v/>
      </c>
      <c r="G386" s="20" t="str">
        <f aca="false">IF($F386="","",$F386-$D386)</f>
        <v/>
      </c>
      <c r="H386" s="20" t="str">
        <f aca="false">IF($E386&lt;&gt;1,"",IF($F386="",0,IF($G386&lt;='Cohort Report'!$B$7,1,0)))</f>
        <v/>
      </c>
      <c r="I386" s="20" t="str">
        <f aca="false">IF($E386&lt;&gt;1,"",IF($F386="",0,IF($G386&lt;='Cohort Report'!$B$8,1,0)))</f>
        <v/>
      </c>
      <c r="J386" s="21" t="str">
        <f aca="false">IF($E386&lt;&gt;1,"",DATE(YEAR($D386),MONTH($D386),1))</f>
        <v/>
      </c>
      <c r="K386" s="20" t="str">
        <f aca="false">IF($E386&lt;&gt;1,"",IF($G386="","",IF(AND($D386&gt;='Cohort Report'!$B$5,$D386&lt;='Cohort Report'!$B$6),$G386,"")))</f>
        <v/>
      </c>
    </row>
    <row r="387" customFormat="false" ht="15" hidden="false" customHeight="false" outlineLevel="0" collapsed="false">
      <c r="A387" s="9"/>
      <c r="B387" s="22"/>
      <c r="C387" s="23"/>
      <c r="D387" s="19" t="str">
        <f aca="false">IF($A387="","",_xlfn.MINIFS($B:$B,$A:$A,$A387))</f>
        <v/>
      </c>
      <c r="E387" s="20" t="str">
        <f aca="false">IF($A387="","",IF(AND($B387=$D387,COUNTIFS($A$2:$A387,$A387,$B$2:$B387,$B387)=1),1,0))</f>
        <v/>
      </c>
      <c r="F387" s="19" t="str">
        <f aca="false">IF($E387&lt;&gt;1,"",IF(COUNTIFS($A:$A,$A387,$B:$B,"&gt;"&amp;$D387)=0,"",_xlfn.MINIFS($B:$B,$A:$A,$A387,$B:$B,"&gt;"&amp;$D387)))</f>
        <v/>
      </c>
      <c r="G387" s="20" t="str">
        <f aca="false">IF($F387="","",$F387-$D387)</f>
        <v/>
      </c>
      <c r="H387" s="20" t="str">
        <f aca="false">IF($E387&lt;&gt;1,"",IF($F387="",0,IF($G387&lt;='Cohort Report'!$B$7,1,0)))</f>
        <v/>
      </c>
      <c r="I387" s="20" t="str">
        <f aca="false">IF($E387&lt;&gt;1,"",IF($F387="",0,IF($G387&lt;='Cohort Report'!$B$8,1,0)))</f>
        <v/>
      </c>
      <c r="J387" s="21" t="str">
        <f aca="false">IF($E387&lt;&gt;1,"",DATE(YEAR($D387),MONTH($D387),1))</f>
        <v/>
      </c>
      <c r="K387" s="20" t="str">
        <f aca="false">IF($E387&lt;&gt;1,"",IF($G387="","",IF(AND($D387&gt;='Cohort Report'!$B$5,$D387&lt;='Cohort Report'!$B$6),$G387,"")))</f>
        <v/>
      </c>
    </row>
    <row r="388" customFormat="false" ht="15" hidden="false" customHeight="false" outlineLevel="0" collapsed="false">
      <c r="A388" s="9"/>
      <c r="B388" s="22"/>
      <c r="C388" s="23"/>
      <c r="D388" s="19" t="str">
        <f aca="false">IF($A388="","",_xlfn.MINIFS($B:$B,$A:$A,$A388))</f>
        <v/>
      </c>
      <c r="E388" s="20" t="str">
        <f aca="false">IF($A388="","",IF(AND($B388=$D388,COUNTIFS($A$2:$A388,$A388,$B$2:$B388,$B388)=1),1,0))</f>
        <v/>
      </c>
      <c r="F388" s="19" t="str">
        <f aca="false">IF($E388&lt;&gt;1,"",IF(COUNTIFS($A:$A,$A388,$B:$B,"&gt;"&amp;$D388)=0,"",_xlfn.MINIFS($B:$B,$A:$A,$A388,$B:$B,"&gt;"&amp;$D388)))</f>
        <v/>
      </c>
      <c r="G388" s="20" t="str">
        <f aca="false">IF($F388="","",$F388-$D388)</f>
        <v/>
      </c>
      <c r="H388" s="20" t="str">
        <f aca="false">IF($E388&lt;&gt;1,"",IF($F388="",0,IF($G388&lt;='Cohort Report'!$B$7,1,0)))</f>
        <v/>
      </c>
      <c r="I388" s="20" t="str">
        <f aca="false">IF($E388&lt;&gt;1,"",IF($F388="",0,IF($G388&lt;='Cohort Report'!$B$8,1,0)))</f>
        <v/>
      </c>
      <c r="J388" s="21" t="str">
        <f aca="false">IF($E388&lt;&gt;1,"",DATE(YEAR($D388),MONTH($D388),1))</f>
        <v/>
      </c>
      <c r="K388" s="20" t="str">
        <f aca="false">IF($E388&lt;&gt;1,"",IF($G388="","",IF(AND($D388&gt;='Cohort Report'!$B$5,$D388&lt;='Cohort Report'!$B$6),$G388,"")))</f>
        <v/>
      </c>
    </row>
    <row r="389" customFormat="false" ht="15" hidden="false" customHeight="false" outlineLevel="0" collapsed="false">
      <c r="A389" s="9"/>
      <c r="B389" s="22"/>
      <c r="C389" s="23"/>
      <c r="D389" s="19" t="str">
        <f aca="false">IF($A389="","",_xlfn.MINIFS($B:$B,$A:$A,$A389))</f>
        <v/>
      </c>
      <c r="E389" s="20" t="str">
        <f aca="false">IF($A389="","",IF(AND($B389=$D389,COUNTIFS($A$2:$A389,$A389,$B$2:$B389,$B389)=1),1,0))</f>
        <v/>
      </c>
      <c r="F389" s="19" t="str">
        <f aca="false">IF($E389&lt;&gt;1,"",IF(COUNTIFS($A:$A,$A389,$B:$B,"&gt;"&amp;$D389)=0,"",_xlfn.MINIFS($B:$B,$A:$A,$A389,$B:$B,"&gt;"&amp;$D389)))</f>
        <v/>
      </c>
      <c r="G389" s="20" t="str">
        <f aca="false">IF($F389="","",$F389-$D389)</f>
        <v/>
      </c>
      <c r="H389" s="20" t="str">
        <f aca="false">IF($E389&lt;&gt;1,"",IF($F389="",0,IF($G389&lt;='Cohort Report'!$B$7,1,0)))</f>
        <v/>
      </c>
      <c r="I389" s="20" t="str">
        <f aca="false">IF($E389&lt;&gt;1,"",IF($F389="",0,IF($G389&lt;='Cohort Report'!$B$8,1,0)))</f>
        <v/>
      </c>
      <c r="J389" s="21" t="str">
        <f aca="false">IF($E389&lt;&gt;1,"",DATE(YEAR($D389),MONTH($D389),1))</f>
        <v/>
      </c>
      <c r="K389" s="20" t="str">
        <f aca="false">IF($E389&lt;&gt;1,"",IF($G389="","",IF(AND($D389&gt;='Cohort Report'!$B$5,$D389&lt;='Cohort Report'!$B$6),$G389,"")))</f>
        <v/>
      </c>
    </row>
    <row r="390" customFormat="false" ht="15" hidden="false" customHeight="false" outlineLevel="0" collapsed="false">
      <c r="A390" s="9"/>
      <c r="B390" s="22"/>
      <c r="C390" s="23"/>
      <c r="D390" s="19" t="str">
        <f aca="false">IF($A390="","",_xlfn.MINIFS($B:$B,$A:$A,$A390))</f>
        <v/>
      </c>
      <c r="E390" s="20" t="str">
        <f aca="false">IF($A390="","",IF(AND($B390=$D390,COUNTIFS($A$2:$A390,$A390,$B$2:$B390,$B390)=1),1,0))</f>
        <v/>
      </c>
      <c r="F390" s="19" t="str">
        <f aca="false">IF($E390&lt;&gt;1,"",IF(COUNTIFS($A:$A,$A390,$B:$B,"&gt;"&amp;$D390)=0,"",_xlfn.MINIFS($B:$B,$A:$A,$A390,$B:$B,"&gt;"&amp;$D390)))</f>
        <v/>
      </c>
      <c r="G390" s="20" t="str">
        <f aca="false">IF($F390="","",$F390-$D390)</f>
        <v/>
      </c>
      <c r="H390" s="20" t="str">
        <f aca="false">IF($E390&lt;&gt;1,"",IF($F390="",0,IF($G390&lt;='Cohort Report'!$B$7,1,0)))</f>
        <v/>
      </c>
      <c r="I390" s="20" t="str">
        <f aca="false">IF($E390&lt;&gt;1,"",IF($F390="",0,IF($G390&lt;='Cohort Report'!$B$8,1,0)))</f>
        <v/>
      </c>
      <c r="J390" s="21" t="str">
        <f aca="false">IF($E390&lt;&gt;1,"",DATE(YEAR($D390),MONTH($D390),1))</f>
        <v/>
      </c>
      <c r="K390" s="20" t="str">
        <f aca="false">IF($E390&lt;&gt;1,"",IF($G390="","",IF(AND($D390&gt;='Cohort Report'!$B$5,$D390&lt;='Cohort Report'!$B$6),$G390,"")))</f>
        <v/>
      </c>
    </row>
    <row r="391" customFormat="false" ht="15" hidden="false" customHeight="false" outlineLevel="0" collapsed="false">
      <c r="A391" s="9"/>
      <c r="B391" s="22"/>
      <c r="C391" s="23"/>
      <c r="D391" s="19" t="str">
        <f aca="false">IF($A391="","",_xlfn.MINIFS($B:$B,$A:$A,$A391))</f>
        <v/>
      </c>
      <c r="E391" s="20" t="str">
        <f aca="false">IF($A391="","",IF(AND($B391=$D391,COUNTIFS($A$2:$A391,$A391,$B$2:$B391,$B391)=1),1,0))</f>
        <v/>
      </c>
      <c r="F391" s="19" t="str">
        <f aca="false">IF($E391&lt;&gt;1,"",IF(COUNTIFS($A:$A,$A391,$B:$B,"&gt;"&amp;$D391)=0,"",_xlfn.MINIFS($B:$B,$A:$A,$A391,$B:$B,"&gt;"&amp;$D391)))</f>
        <v/>
      </c>
      <c r="G391" s="20" t="str">
        <f aca="false">IF($F391="","",$F391-$D391)</f>
        <v/>
      </c>
      <c r="H391" s="20" t="str">
        <f aca="false">IF($E391&lt;&gt;1,"",IF($F391="",0,IF($G391&lt;='Cohort Report'!$B$7,1,0)))</f>
        <v/>
      </c>
      <c r="I391" s="20" t="str">
        <f aca="false">IF($E391&lt;&gt;1,"",IF($F391="",0,IF($G391&lt;='Cohort Report'!$B$8,1,0)))</f>
        <v/>
      </c>
      <c r="J391" s="21" t="str">
        <f aca="false">IF($E391&lt;&gt;1,"",DATE(YEAR($D391),MONTH($D391),1))</f>
        <v/>
      </c>
      <c r="K391" s="20" t="str">
        <f aca="false">IF($E391&lt;&gt;1,"",IF($G391="","",IF(AND($D391&gt;='Cohort Report'!$B$5,$D391&lt;='Cohort Report'!$B$6),$G391,"")))</f>
        <v/>
      </c>
    </row>
    <row r="392" customFormat="false" ht="15" hidden="false" customHeight="false" outlineLevel="0" collapsed="false">
      <c r="A392" s="9"/>
      <c r="B392" s="22"/>
      <c r="C392" s="23"/>
      <c r="D392" s="19" t="str">
        <f aca="false">IF($A392="","",_xlfn.MINIFS($B:$B,$A:$A,$A392))</f>
        <v/>
      </c>
      <c r="E392" s="20" t="str">
        <f aca="false">IF($A392="","",IF(AND($B392=$D392,COUNTIFS($A$2:$A392,$A392,$B$2:$B392,$B392)=1),1,0))</f>
        <v/>
      </c>
      <c r="F392" s="19" t="str">
        <f aca="false">IF($E392&lt;&gt;1,"",IF(COUNTIFS($A:$A,$A392,$B:$B,"&gt;"&amp;$D392)=0,"",_xlfn.MINIFS($B:$B,$A:$A,$A392,$B:$B,"&gt;"&amp;$D392)))</f>
        <v/>
      </c>
      <c r="G392" s="20" t="str">
        <f aca="false">IF($F392="","",$F392-$D392)</f>
        <v/>
      </c>
      <c r="H392" s="20" t="str">
        <f aca="false">IF($E392&lt;&gt;1,"",IF($F392="",0,IF($G392&lt;='Cohort Report'!$B$7,1,0)))</f>
        <v/>
      </c>
      <c r="I392" s="20" t="str">
        <f aca="false">IF($E392&lt;&gt;1,"",IF($F392="",0,IF($G392&lt;='Cohort Report'!$B$8,1,0)))</f>
        <v/>
      </c>
      <c r="J392" s="21" t="str">
        <f aca="false">IF($E392&lt;&gt;1,"",DATE(YEAR($D392),MONTH($D392),1))</f>
        <v/>
      </c>
      <c r="K392" s="20" t="str">
        <f aca="false">IF($E392&lt;&gt;1,"",IF($G392="","",IF(AND($D392&gt;='Cohort Report'!$B$5,$D392&lt;='Cohort Report'!$B$6),$G392,"")))</f>
        <v/>
      </c>
    </row>
    <row r="393" customFormat="false" ht="15" hidden="false" customHeight="false" outlineLevel="0" collapsed="false">
      <c r="A393" s="9"/>
      <c r="B393" s="22"/>
      <c r="C393" s="23"/>
      <c r="D393" s="19" t="str">
        <f aca="false">IF($A393="","",_xlfn.MINIFS($B:$B,$A:$A,$A393))</f>
        <v/>
      </c>
      <c r="E393" s="20" t="str">
        <f aca="false">IF($A393="","",IF(AND($B393=$D393,COUNTIFS($A$2:$A393,$A393,$B$2:$B393,$B393)=1),1,0))</f>
        <v/>
      </c>
      <c r="F393" s="19" t="str">
        <f aca="false">IF($E393&lt;&gt;1,"",IF(COUNTIFS($A:$A,$A393,$B:$B,"&gt;"&amp;$D393)=0,"",_xlfn.MINIFS($B:$B,$A:$A,$A393,$B:$B,"&gt;"&amp;$D393)))</f>
        <v/>
      </c>
      <c r="G393" s="20" t="str">
        <f aca="false">IF($F393="","",$F393-$D393)</f>
        <v/>
      </c>
      <c r="H393" s="20" t="str">
        <f aca="false">IF($E393&lt;&gt;1,"",IF($F393="",0,IF($G393&lt;='Cohort Report'!$B$7,1,0)))</f>
        <v/>
      </c>
      <c r="I393" s="20" t="str">
        <f aca="false">IF($E393&lt;&gt;1,"",IF($F393="",0,IF($G393&lt;='Cohort Report'!$B$8,1,0)))</f>
        <v/>
      </c>
      <c r="J393" s="21" t="str">
        <f aca="false">IF($E393&lt;&gt;1,"",DATE(YEAR($D393),MONTH($D393),1))</f>
        <v/>
      </c>
      <c r="K393" s="20" t="str">
        <f aca="false">IF($E393&lt;&gt;1,"",IF($G393="","",IF(AND($D393&gt;='Cohort Report'!$B$5,$D393&lt;='Cohort Report'!$B$6),$G393,"")))</f>
        <v/>
      </c>
    </row>
    <row r="394" customFormat="false" ht="15" hidden="false" customHeight="false" outlineLevel="0" collapsed="false">
      <c r="A394" s="9"/>
      <c r="B394" s="22"/>
      <c r="C394" s="23"/>
      <c r="D394" s="19" t="str">
        <f aca="false">IF($A394="","",_xlfn.MINIFS($B:$B,$A:$A,$A394))</f>
        <v/>
      </c>
      <c r="E394" s="20" t="str">
        <f aca="false">IF($A394="","",IF(AND($B394=$D394,COUNTIFS($A$2:$A394,$A394,$B$2:$B394,$B394)=1),1,0))</f>
        <v/>
      </c>
      <c r="F394" s="19" t="str">
        <f aca="false">IF($E394&lt;&gt;1,"",IF(COUNTIFS($A:$A,$A394,$B:$B,"&gt;"&amp;$D394)=0,"",_xlfn.MINIFS($B:$B,$A:$A,$A394,$B:$B,"&gt;"&amp;$D394)))</f>
        <v/>
      </c>
      <c r="G394" s="20" t="str">
        <f aca="false">IF($F394="","",$F394-$D394)</f>
        <v/>
      </c>
      <c r="H394" s="20" t="str">
        <f aca="false">IF($E394&lt;&gt;1,"",IF($F394="",0,IF($G394&lt;='Cohort Report'!$B$7,1,0)))</f>
        <v/>
      </c>
      <c r="I394" s="20" t="str">
        <f aca="false">IF($E394&lt;&gt;1,"",IF($F394="",0,IF($G394&lt;='Cohort Report'!$B$8,1,0)))</f>
        <v/>
      </c>
      <c r="J394" s="21" t="str">
        <f aca="false">IF($E394&lt;&gt;1,"",DATE(YEAR($D394),MONTH($D394),1))</f>
        <v/>
      </c>
      <c r="K394" s="20" t="str">
        <f aca="false">IF($E394&lt;&gt;1,"",IF($G394="","",IF(AND($D394&gt;='Cohort Report'!$B$5,$D394&lt;='Cohort Report'!$B$6),$G394,"")))</f>
        <v/>
      </c>
    </row>
    <row r="395" customFormat="false" ht="15" hidden="false" customHeight="false" outlineLevel="0" collapsed="false">
      <c r="A395" s="9"/>
      <c r="B395" s="22"/>
      <c r="C395" s="23"/>
      <c r="D395" s="19" t="str">
        <f aca="false">IF($A395="","",_xlfn.MINIFS($B:$B,$A:$A,$A395))</f>
        <v/>
      </c>
      <c r="E395" s="20" t="str">
        <f aca="false">IF($A395="","",IF(AND($B395=$D395,COUNTIFS($A$2:$A395,$A395,$B$2:$B395,$B395)=1),1,0))</f>
        <v/>
      </c>
      <c r="F395" s="19" t="str">
        <f aca="false">IF($E395&lt;&gt;1,"",IF(COUNTIFS($A:$A,$A395,$B:$B,"&gt;"&amp;$D395)=0,"",_xlfn.MINIFS($B:$B,$A:$A,$A395,$B:$B,"&gt;"&amp;$D395)))</f>
        <v/>
      </c>
      <c r="G395" s="20" t="str">
        <f aca="false">IF($F395="","",$F395-$D395)</f>
        <v/>
      </c>
      <c r="H395" s="20" t="str">
        <f aca="false">IF($E395&lt;&gt;1,"",IF($F395="",0,IF($G395&lt;='Cohort Report'!$B$7,1,0)))</f>
        <v/>
      </c>
      <c r="I395" s="20" t="str">
        <f aca="false">IF($E395&lt;&gt;1,"",IF($F395="",0,IF($G395&lt;='Cohort Report'!$B$8,1,0)))</f>
        <v/>
      </c>
      <c r="J395" s="21" t="str">
        <f aca="false">IF($E395&lt;&gt;1,"",DATE(YEAR($D395),MONTH($D395),1))</f>
        <v/>
      </c>
      <c r="K395" s="20" t="str">
        <f aca="false">IF($E395&lt;&gt;1,"",IF($G395="","",IF(AND($D395&gt;='Cohort Report'!$B$5,$D395&lt;='Cohort Report'!$B$6),$G395,"")))</f>
        <v/>
      </c>
    </row>
    <row r="396" customFormat="false" ht="15" hidden="false" customHeight="false" outlineLevel="0" collapsed="false">
      <c r="A396" s="9"/>
      <c r="B396" s="22"/>
      <c r="C396" s="23"/>
      <c r="D396" s="19" t="str">
        <f aca="false">IF($A396="","",_xlfn.MINIFS($B:$B,$A:$A,$A396))</f>
        <v/>
      </c>
      <c r="E396" s="20" t="str">
        <f aca="false">IF($A396="","",IF(AND($B396=$D396,COUNTIFS($A$2:$A396,$A396,$B$2:$B396,$B396)=1),1,0))</f>
        <v/>
      </c>
      <c r="F396" s="19" t="str">
        <f aca="false">IF($E396&lt;&gt;1,"",IF(COUNTIFS($A:$A,$A396,$B:$B,"&gt;"&amp;$D396)=0,"",_xlfn.MINIFS($B:$B,$A:$A,$A396,$B:$B,"&gt;"&amp;$D396)))</f>
        <v/>
      </c>
      <c r="G396" s="20" t="str">
        <f aca="false">IF($F396="","",$F396-$D396)</f>
        <v/>
      </c>
      <c r="H396" s="20" t="str">
        <f aca="false">IF($E396&lt;&gt;1,"",IF($F396="",0,IF($G396&lt;='Cohort Report'!$B$7,1,0)))</f>
        <v/>
      </c>
      <c r="I396" s="20" t="str">
        <f aca="false">IF($E396&lt;&gt;1,"",IF($F396="",0,IF($G396&lt;='Cohort Report'!$B$8,1,0)))</f>
        <v/>
      </c>
      <c r="J396" s="21" t="str">
        <f aca="false">IF($E396&lt;&gt;1,"",DATE(YEAR($D396),MONTH($D396),1))</f>
        <v/>
      </c>
      <c r="K396" s="20" t="str">
        <f aca="false">IF($E396&lt;&gt;1,"",IF($G396="","",IF(AND($D396&gt;='Cohort Report'!$B$5,$D396&lt;='Cohort Report'!$B$6),$G396,"")))</f>
        <v/>
      </c>
    </row>
    <row r="397" customFormat="false" ht="15" hidden="false" customHeight="false" outlineLevel="0" collapsed="false">
      <c r="A397" s="9"/>
      <c r="B397" s="22"/>
      <c r="C397" s="23"/>
      <c r="D397" s="19" t="str">
        <f aca="false">IF($A397="","",_xlfn.MINIFS($B:$B,$A:$A,$A397))</f>
        <v/>
      </c>
      <c r="E397" s="20" t="str">
        <f aca="false">IF($A397="","",IF(AND($B397=$D397,COUNTIFS($A$2:$A397,$A397,$B$2:$B397,$B397)=1),1,0))</f>
        <v/>
      </c>
      <c r="F397" s="19" t="str">
        <f aca="false">IF($E397&lt;&gt;1,"",IF(COUNTIFS($A:$A,$A397,$B:$B,"&gt;"&amp;$D397)=0,"",_xlfn.MINIFS($B:$B,$A:$A,$A397,$B:$B,"&gt;"&amp;$D397)))</f>
        <v/>
      </c>
      <c r="G397" s="20" t="str">
        <f aca="false">IF($F397="","",$F397-$D397)</f>
        <v/>
      </c>
      <c r="H397" s="20" t="str">
        <f aca="false">IF($E397&lt;&gt;1,"",IF($F397="",0,IF($G397&lt;='Cohort Report'!$B$7,1,0)))</f>
        <v/>
      </c>
      <c r="I397" s="20" t="str">
        <f aca="false">IF($E397&lt;&gt;1,"",IF($F397="",0,IF($G397&lt;='Cohort Report'!$B$8,1,0)))</f>
        <v/>
      </c>
      <c r="J397" s="21" t="str">
        <f aca="false">IF($E397&lt;&gt;1,"",DATE(YEAR($D397),MONTH($D397),1))</f>
        <v/>
      </c>
      <c r="K397" s="20" t="str">
        <f aca="false">IF($E397&lt;&gt;1,"",IF($G397="","",IF(AND($D397&gt;='Cohort Report'!$B$5,$D397&lt;='Cohort Report'!$B$6),$G397,"")))</f>
        <v/>
      </c>
    </row>
    <row r="398" customFormat="false" ht="15" hidden="false" customHeight="false" outlineLevel="0" collapsed="false">
      <c r="A398" s="9"/>
      <c r="B398" s="22"/>
      <c r="C398" s="23"/>
      <c r="D398" s="19" t="str">
        <f aca="false">IF($A398="","",_xlfn.MINIFS($B:$B,$A:$A,$A398))</f>
        <v/>
      </c>
      <c r="E398" s="20" t="str">
        <f aca="false">IF($A398="","",IF(AND($B398=$D398,COUNTIFS($A$2:$A398,$A398,$B$2:$B398,$B398)=1),1,0))</f>
        <v/>
      </c>
      <c r="F398" s="19" t="str">
        <f aca="false">IF($E398&lt;&gt;1,"",IF(COUNTIFS($A:$A,$A398,$B:$B,"&gt;"&amp;$D398)=0,"",_xlfn.MINIFS($B:$B,$A:$A,$A398,$B:$B,"&gt;"&amp;$D398)))</f>
        <v/>
      </c>
      <c r="G398" s="20" t="str">
        <f aca="false">IF($F398="","",$F398-$D398)</f>
        <v/>
      </c>
      <c r="H398" s="20" t="str">
        <f aca="false">IF($E398&lt;&gt;1,"",IF($F398="",0,IF($G398&lt;='Cohort Report'!$B$7,1,0)))</f>
        <v/>
      </c>
      <c r="I398" s="20" t="str">
        <f aca="false">IF($E398&lt;&gt;1,"",IF($F398="",0,IF($G398&lt;='Cohort Report'!$B$8,1,0)))</f>
        <v/>
      </c>
      <c r="J398" s="21" t="str">
        <f aca="false">IF($E398&lt;&gt;1,"",DATE(YEAR($D398),MONTH($D398),1))</f>
        <v/>
      </c>
      <c r="K398" s="20" t="str">
        <f aca="false">IF($E398&lt;&gt;1,"",IF($G398="","",IF(AND($D398&gt;='Cohort Report'!$B$5,$D398&lt;='Cohort Report'!$B$6),$G398,"")))</f>
        <v/>
      </c>
    </row>
    <row r="399" customFormat="false" ht="15" hidden="false" customHeight="false" outlineLevel="0" collapsed="false">
      <c r="A399" s="9"/>
      <c r="B399" s="22"/>
      <c r="C399" s="23"/>
      <c r="D399" s="19" t="str">
        <f aca="false">IF($A399="","",_xlfn.MINIFS($B:$B,$A:$A,$A399))</f>
        <v/>
      </c>
      <c r="E399" s="20" t="str">
        <f aca="false">IF($A399="","",IF(AND($B399=$D399,COUNTIFS($A$2:$A399,$A399,$B$2:$B399,$B399)=1),1,0))</f>
        <v/>
      </c>
      <c r="F399" s="19" t="str">
        <f aca="false">IF($E399&lt;&gt;1,"",IF(COUNTIFS($A:$A,$A399,$B:$B,"&gt;"&amp;$D399)=0,"",_xlfn.MINIFS($B:$B,$A:$A,$A399,$B:$B,"&gt;"&amp;$D399)))</f>
        <v/>
      </c>
      <c r="G399" s="20" t="str">
        <f aca="false">IF($F399="","",$F399-$D399)</f>
        <v/>
      </c>
      <c r="H399" s="20" t="str">
        <f aca="false">IF($E399&lt;&gt;1,"",IF($F399="",0,IF($G399&lt;='Cohort Report'!$B$7,1,0)))</f>
        <v/>
      </c>
      <c r="I399" s="20" t="str">
        <f aca="false">IF($E399&lt;&gt;1,"",IF($F399="",0,IF($G399&lt;='Cohort Report'!$B$8,1,0)))</f>
        <v/>
      </c>
      <c r="J399" s="21" t="str">
        <f aca="false">IF($E399&lt;&gt;1,"",DATE(YEAR($D399),MONTH($D399),1))</f>
        <v/>
      </c>
      <c r="K399" s="20" t="str">
        <f aca="false">IF($E399&lt;&gt;1,"",IF($G399="","",IF(AND($D399&gt;='Cohort Report'!$B$5,$D399&lt;='Cohort Report'!$B$6),$G399,"")))</f>
        <v/>
      </c>
    </row>
    <row r="400" customFormat="false" ht="15" hidden="false" customHeight="false" outlineLevel="0" collapsed="false">
      <c r="A400" s="9"/>
      <c r="B400" s="22"/>
      <c r="C400" s="23"/>
      <c r="D400" s="19" t="str">
        <f aca="false">IF($A400="","",_xlfn.MINIFS($B:$B,$A:$A,$A400))</f>
        <v/>
      </c>
      <c r="E400" s="20" t="str">
        <f aca="false">IF($A400="","",IF(AND($B400=$D400,COUNTIFS($A$2:$A400,$A400,$B$2:$B400,$B400)=1),1,0))</f>
        <v/>
      </c>
      <c r="F400" s="19" t="str">
        <f aca="false">IF($E400&lt;&gt;1,"",IF(COUNTIFS($A:$A,$A400,$B:$B,"&gt;"&amp;$D400)=0,"",_xlfn.MINIFS($B:$B,$A:$A,$A400,$B:$B,"&gt;"&amp;$D400)))</f>
        <v/>
      </c>
      <c r="G400" s="20" t="str">
        <f aca="false">IF($F400="","",$F400-$D400)</f>
        <v/>
      </c>
      <c r="H400" s="20" t="str">
        <f aca="false">IF($E400&lt;&gt;1,"",IF($F400="",0,IF($G400&lt;='Cohort Report'!$B$7,1,0)))</f>
        <v/>
      </c>
      <c r="I400" s="20" t="str">
        <f aca="false">IF($E400&lt;&gt;1,"",IF($F400="",0,IF($G400&lt;='Cohort Report'!$B$8,1,0)))</f>
        <v/>
      </c>
      <c r="J400" s="21" t="str">
        <f aca="false">IF($E400&lt;&gt;1,"",DATE(YEAR($D400),MONTH($D400),1))</f>
        <v/>
      </c>
      <c r="K400" s="20" t="str">
        <f aca="false">IF($E400&lt;&gt;1,"",IF($G400="","",IF(AND($D400&gt;='Cohort Report'!$B$5,$D400&lt;='Cohort Report'!$B$6),$G400,"")))</f>
        <v/>
      </c>
    </row>
    <row r="401" customFormat="false" ht="15" hidden="false" customHeight="false" outlineLevel="0" collapsed="false">
      <c r="A401" s="9"/>
      <c r="B401" s="22"/>
      <c r="C401" s="23"/>
      <c r="D401" s="19" t="str">
        <f aca="false">IF($A401="","",_xlfn.MINIFS($B:$B,$A:$A,$A401))</f>
        <v/>
      </c>
      <c r="E401" s="20" t="str">
        <f aca="false">IF($A401="","",IF(AND($B401=$D401,COUNTIFS($A$2:$A401,$A401,$B$2:$B401,$B401)=1),1,0))</f>
        <v/>
      </c>
      <c r="F401" s="19" t="str">
        <f aca="false">IF($E401&lt;&gt;1,"",IF(COUNTIFS($A:$A,$A401,$B:$B,"&gt;"&amp;$D401)=0,"",_xlfn.MINIFS($B:$B,$A:$A,$A401,$B:$B,"&gt;"&amp;$D401)))</f>
        <v/>
      </c>
      <c r="G401" s="20" t="str">
        <f aca="false">IF($F401="","",$F401-$D401)</f>
        <v/>
      </c>
      <c r="H401" s="20" t="str">
        <f aca="false">IF($E401&lt;&gt;1,"",IF($F401="",0,IF($G401&lt;='Cohort Report'!$B$7,1,0)))</f>
        <v/>
      </c>
      <c r="I401" s="20" t="str">
        <f aca="false">IF($E401&lt;&gt;1,"",IF($F401="",0,IF($G401&lt;='Cohort Report'!$B$8,1,0)))</f>
        <v/>
      </c>
      <c r="J401" s="21" t="str">
        <f aca="false">IF($E401&lt;&gt;1,"",DATE(YEAR($D401),MONTH($D401),1))</f>
        <v/>
      </c>
      <c r="K401" s="20" t="str">
        <f aca="false">IF($E401&lt;&gt;1,"",IF($G401="","",IF(AND($D401&gt;='Cohort Report'!$B$5,$D401&lt;='Cohort Report'!$B$6),$G401,"")))</f>
        <v/>
      </c>
    </row>
    <row r="402" customFormat="false" ht="15" hidden="false" customHeight="false" outlineLevel="0" collapsed="false">
      <c r="A402" s="9"/>
      <c r="B402" s="22"/>
      <c r="C402" s="23"/>
      <c r="D402" s="19" t="str">
        <f aca="false">IF($A402="","",_xlfn.MINIFS($B:$B,$A:$A,$A402))</f>
        <v/>
      </c>
      <c r="E402" s="20" t="str">
        <f aca="false">IF($A402="","",IF(AND($B402=$D402,COUNTIFS($A$2:$A402,$A402,$B$2:$B402,$B402)=1),1,0))</f>
        <v/>
      </c>
      <c r="F402" s="19" t="str">
        <f aca="false">IF($E402&lt;&gt;1,"",IF(COUNTIFS($A:$A,$A402,$B:$B,"&gt;"&amp;$D402)=0,"",_xlfn.MINIFS($B:$B,$A:$A,$A402,$B:$B,"&gt;"&amp;$D402)))</f>
        <v/>
      </c>
      <c r="G402" s="20" t="str">
        <f aca="false">IF($F402="","",$F402-$D402)</f>
        <v/>
      </c>
      <c r="H402" s="20" t="str">
        <f aca="false">IF($E402&lt;&gt;1,"",IF($F402="",0,IF($G402&lt;='Cohort Report'!$B$7,1,0)))</f>
        <v/>
      </c>
      <c r="I402" s="20" t="str">
        <f aca="false">IF($E402&lt;&gt;1,"",IF($F402="",0,IF($G402&lt;='Cohort Report'!$B$8,1,0)))</f>
        <v/>
      </c>
      <c r="J402" s="21" t="str">
        <f aca="false">IF($E402&lt;&gt;1,"",DATE(YEAR($D402),MONTH($D402),1))</f>
        <v/>
      </c>
      <c r="K402" s="20" t="str">
        <f aca="false">IF($E402&lt;&gt;1,"",IF($G402="","",IF(AND($D402&gt;='Cohort Report'!$B$5,$D402&lt;='Cohort Report'!$B$6),$G402,"")))</f>
        <v/>
      </c>
    </row>
    <row r="403" customFormat="false" ht="15" hidden="false" customHeight="false" outlineLevel="0" collapsed="false">
      <c r="A403" s="9"/>
      <c r="B403" s="22"/>
      <c r="C403" s="23"/>
      <c r="D403" s="19" t="str">
        <f aca="false">IF($A403="","",_xlfn.MINIFS($B:$B,$A:$A,$A403))</f>
        <v/>
      </c>
      <c r="E403" s="20" t="str">
        <f aca="false">IF($A403="","",IF(AND($B403=$D403,COUNTIFS($A$2:$A403,$A403,$B$2:$B403,$B403)=1),1,0))</f>
        <v/>
      </c>
      <c r="F403" s="19" t="str">
        <f aca="false">IF($E403&lt;&gt;1,"",IF(COUNTIFS($A:$A,$A403,$B:$B,"&gt;"&amp;$D403)=0,"",_xlfn.MINIFS($B:$B,$A:$A,$A403,$B:$B,"&gt;"&amp;$D403)))</f>
        <v/>
      </c>
      <c r="G403" s="20" t="str">
        <f aca="false">IF($F403="","",$F403-$D403)</f>
        <v/>
      </c>
      <c r="H403" s="20" t="str">
        <f aca="false">IF($E403&lt;&gt;1,"",IF($F403="",0,IF($G403&lt;='Cohort Report'!$B$7,1,0)))</f>
        <v/>
      </c>
      <c r="I403" s="20" t="str">
        <f aca="false">IF($E403&lt;&gt;1,"",IF($F403="",0,IF($G403&lt;='Cohort Report'!$B$8,1,0)))</f>
        <v/>
      </c>
      <c r="J403" s="21" t="str">
        <f aca="false">IF($E403&lt;&gt;1,"",DATE(YEAR($D403),MONTH($D403),1))</f>
        <v/>
      </c>
      <c r="K403" s="20" t="str">
        <f aca="false">IF($E403&lt;&gt;1,"",IF($G403="","",IF(AND($D403&gt;='Cohort Report'!$B$5,$D403&lt;='Cohort Report'!$B$6),$G403,"")))</f>
        <v/>
      </c>
    </row>
    <row r="404" customFormat="false" ht="15" hidden="false" customHeight="false" outlineLevel="0" collapsed="false">
      <c r="A404" s="9"/>
      <c r="B404" s="22"/>
      <c r="C404" s="23"/>
      <c r="D404" s="19" t="str">
        <f aca="false">IF($A404="","",_xlfn.MINIFS($B:$B,$A:$A,$A404))</f>
        <v/>
      </c>
      <c r="E404" s="20" t="str">
        <f aca="false">IF($A404="","",IF(AND($B404=$D404,COUNTIFS($A$2:$A404,$A404,$B$2:$B404,$B404)=1),1,0))</f>
        <v/>
      </c>
      <c r="F404" s="19" t="str">
        <f aca="false">IF($E404&lt;&gt;1,"",IF(COUNTIFS($A:$A,$A404,$B:$B,"&gt;"&amp;$D404)=0,"",_xlfn.MINIFS($B:$B,$A:$A,$A404,$B:$B,"&gt;"&amp;$D404)))</f>
        <v/>
      </c>
      <c r="G404" s="20" t="str">
        <f aca="false">IF($F404="","",$F404-$D404)</f>
        <v/>
      </c>
      <c r="H404" s="20" t="str">
        <f aca="false">IF($E404&lt;&gt;1,"",IF($F404="",0,IF($G404&lt;='Cohort Report'!$B$7,1,0)))</f>
        <v/>
      </c>
      <c r="I404" s="20" t="str">
        <f aca="false">IF($E404&lt;&gt;1,"",IF($F404="",0,IF($G404&lt;='Cohort Report'!$B$8,1,0)))</f>
        <v/>
      </c>
      <c r="J404" s="21" t="str">
        <f aca="false">IF($E404&lt;&gt;1,"",DATE(YEAR($D404),MONTH($D404),1))</f>
        <v/>
      </c>
      <c r="K404" s="20" t="str">
        <f aca="false">IF($E404&lt;&gt;1,"",IF($G404="","",IF(AND($D404&gt;='Cohort Report'!$B$5,$D404&lt;='Cohort Report'!$B$6),$G404,"")))</f>
        <v/>
      </c>
    </row>
    <row r="405" customFormat="false" ht="15" hidden="false" customHeight="false" outlineLevel="0" collapsed="false">
      <c r="A405" s="9"/>
      <c r="B405" s="22"/>
      <c r="C405" s="23"/>
      <c r="D405" s="19" t="str">
        <f aca="false">IF($A405="","",_xlfn.MINIFS($B:$B,$A:$A,$A405))</f>
        <v/>
      </c>
      <c r="E405" s="20" t="str">
        <f aca="false">IF($A405="","",IF(AND($B405=$D405,COUNTIFS($A$2:$A405,$A405,$B$2:$B405,$B405)=1),1,0))</f>
        <v/>
      </c>
      <c r="F405" s="19" t="str">
        <f aca="false">IF($E405&lt;&gt;1,"",IF(COUNTIFS($A:$A,$A405,$B:$B,"&gt;"&amp;$D405)=0,"",_xlfn.MINIFS($B:$B,$A:$A,$A405,$B:$B,"&gt;"&amp;$D405)))</f>
        <v/>
      </c>
      <c r="G405" s="20" t="str">
        <f aca="false">IF($F405="","",$F405-$D405)</f>
        <v/>
      </c>
      <c r="H405" s="20" t="str">
        <f aca="false">IF($E405&lt;&gt;1,"",IF($F405="",0,IF($G405&lt;='Cohort Report'!$B$7,1,0)))</f>
        <v/>
      </c>
      <c r="I405" s="20" t="str">
        <f aca="false">IF($E405&lt;&gt;1,"",IF($F405="",0,IF($G405&lt;='Cohort Report'!$B$8,1,0)))</f>
        <v/>
      </c>
      <c r="J405" s="21" t="str">
        <f aca="false">IF($E405&lt;&gt;1,"",DATE(YEAR($D405),MONTH($D405),1))</f>
        <v/>
      </c>
      <c r="K405" s="20" t="str">
        <f aca="false">IF($E405&lt;&gt;1,"",IF($G405="","",IF(AND($D405&gt;='Cohort Report'!$B$5,$D405&lt;='Cohort Report'!$B$6),$G405,"")))</f>
        <v/>
      </c>
    </row>
    <row r="406" customFormat="false" ht="15" hidden="false" customHeight="false" outlineLevel="0" collapsed="false">
      <c r="A406" s="9"/>
      <c r="B406" s="22"/>
      <c r="C406" s="23"/>
      <c r="D406" s="19" t="str">
        <f aca="false">IF($A406="","",_xlfn.MINIFS($B:$B,$A:$A,$A406))</f>
        <v/>
      </c>
      <c r="E406" s="20" t="str">
        <f aca="false">IF($A406="","",IF(AND($B406=$D406,COUNTIFS($A$2:$A406,$A406,$B$2:$B406,$B406)=1),1,0))</f>
        <v/>
      </c>
      <c r="F406" s="19" t="str">
        <f aca="false">IF($E406&lt;&gt;1,"",IF(COUNTIFS($A:$A,$A406,$B:$B,"&gt;"&amp;$D406)=0,"",_xlfn.MINIFS($B:$B,$A:$A,$A406,$B:$B,"&gt;"&amp;$D406)))</f>
        <v/>
      </c>
      <c r="G406" s="20" t="str">
        <f aca="false">IF($F406="","",$F406-$D406)</f>
        <v/>
      </c>
      <c r="H406" s="20" t="str">
        <f aca="false">IF($E406&lt;&gt;1,"",IF($F406="",0,IF($G406&lt;='Cohort Report'!$B$7,1,0)))</f>
        <v/>
      </c>
      <c r="I406" s="20" t="str">
        <f aca="false">IF($E406&lt;&gt;1,"",IF($F406="",0,IF($G406&lt;='Cohort Report'!$B$8,1,0)))</f>
        <v/>
      </c>
      <c r="J406" s="21" t="str">
        <f aca="false">IF($E406&lt;&gt;1,"",DATE(YEAR($D406),MONTH($D406),1))</f>
        <v/>
      </c>
      <c r="K406" s="20" t="str">
        <f aca="false">IF($E406&lt;&gt;1,"",IF($G406="","",IF(AND($D406&gt;='Cohort Report'!$B$5,$D406&lt;='Cohort Report'!$B$6),$G406,"")))</f>
        <v/>
      </c>
    </row>
    <row r="407" customFormat="false" ht="15" hidden="false" customHeight="false" outlineLevel="0" collapsed="false">
      <c r="A407" s="9"/>
      <c r="B407" s="22"/>
      <c r="C407" s="23"/>
      <c r="D407" s="19" t="str">
        <f aca="false">IF($A407="","",_xlfn.MINIFS($B:$B,$A:$A,$A407))</f>
        <v/>
      </c>
      <c r="E407" s="20" t="str">
        <f aca="false">IF($A407="","",IF(AND($B407=$D407,COUNTIFS($A$2:$A407,$A407,$B$2:$B407,$B407)=1),1,0))</f>
        <v/>
      </c>
      <c r="F407" s="19" t="str">
        <f aca="false">IF($E407&lt;&gt;1,"",IF(COUNTIFS($A:$A,$A407,$B:$B,"&gt;"&amp;$D407)=0,"",_xlfn.MINIFS($B:$B,$A:$A,$A407,$B:$B,"&gt;"&amp;$D407)))</f>
        <v/>
      </c>
      <c r="G407" s="20" t="str">
        <f aca="false">IF($F407="","",$F407-$D407)</f>
        <v/>
      </c>
      <c r="H407" s="20" t="str">
        <f aca="false">IF($E407&lt;&gt;1,"",IF($F407="",0,IF($G407&lt;='Cohort Report'!$B$7,1,0)))</f>
        <v/>
      </c>
      <c r="I407" s="20" t="str">
        <f aca="false">IF($E407&lt;&gt;1,"",IF($F407="",0,IF($G407&lt;='Cohort Report'!$B$8,1,0)))</f>
        <v/>
      </c>
      <c r="J407" s="21" t="str">
        <f aca="false">IF($E407&lt;&gt;1,"",DATE(YEAR($D407),MONTH($D407),1))</f>
        <v/>
      </c>
      <c r="K407" s="20" t="str">
        <f aca="false">IF($E407&lt;&gt;1,"",IF($G407="","",IF(AND($D407&gt;='Cohort Report'!$B$5,$D407&lt;='Cohort Report'!$B$6),$G407,"")))</f>
        <v/>
      </c>
    </row>
    <row r="408" customFormat="false" ht="15" hidden="false" customHeight="false" outlineLevel="0" collapsed="false">
      <c r="A408" s="9"/>
      <c r="B408" s="22"/>
      <c r="C408" s="23"/>
      <c r="D408" s="19" t="str">
        <f aca="false">IF($A408="","",_xlfn.MINIFS($B:$B,$A:$A,$A408))</f>
        <v/>
      </c>
      <c r="E408" s="20" t="str">
        <f aca="false">IF($A408="","",IF(AND($B408=$D408,COUNTIFS($A$2:$A408,$A408,$B$2:$B408,$B408)=1),1,0))</f>
        <v/>
      </c>
      <c r="F408" s="19" t="str">
        <f aca="false">IF($E408&lt;&gt;1,"",IF(COUNTIFS($A:$A,$A408,$B:$B,"&gt;"&amp;$D408)=0,"",_xlfn.MINIFS($B:$B,$A:$A,$A408,$B:$B,"&gt;"&amp;$D408)))</f>
        <v/>
      </c>
      <c r="G408" s="20" t="str">
        <f aca="false">IF($F408="","",$F408-$D408)</f>
        <v/>
      </c>
      <c r="H408" s="20" t="str">
        <f aca="false">IF($E408&lt;&gt;1,"",IF($F408="",0,IF($G408&lt;='Cohort Report'!$B$7,1,0)))</f>
        <v/>
      </c>
      <c r="I408" s="20" t="str">
        <f aca="false">IF($E408&lt;&gt;1,"",IF($F408="",0,IF($G408&lt;='Cohort Report'!$B$8,1,0)))</f>
        <v/>
      </c>
      <c r="J408" s="21" t="str">
        <f aca="false">IF($E408&lt;&gt;1,"",DATE(YEAR($D408),MONTH($D408),1))</f>
        <v/>
      </c>
      <c r="K408" s="20" t="str">
        <f aca="false">IF($E408&lt;&gt;1,"",IF($G408="","",IF(AND($D408&gt;='Cohort Report'!$B$5,$D408&lt;='Cohort Report'!$B$6),$G408,"")))</f>
        <v/>
      </c>
    </row>
    <row r="409" customFormat="false" ht="15" hidden="false" customHeight="false" outlineLevel="0" collapsed="false">
      <c r="A409" s="9"/>
      <c r="B409" s="22"/>
      <c r="C409" s="23"/>
      <c r="D409" s="19" t="str">
        <f aca="false">IF($A409="","",_xlfn.MINIFS($B:$B,$A:$A,$A409))</f>
        <v/>
      </c>
      <c r="E409" s="20" t="str">
        <f aca="false">IF($A409="","",IF(AND($B409=$D409,COUNTIFS($A$2:$A409,$A409,$B$2:$B409,$B409)=1),1,0))</f>
        <v/>
      </c>
      <c r="F409" s="19" t="str">
        <f aca="false">IF($E409&lt;&gt;1,"",IF(COUNTIFS($A:$A,$A409,$B:$B,"&gt;"&amp;$D409)=0,"",_xlfn.MINIFS($B:$B,$A:$A,$A409,$B:$B,"&gt;"&amp;$D409)))</f>
        <v/>
      </c>
      <c r="G409" s="20" t="str">
        <f aca="false">IF($F409="","",$F409-$D409)</f>
        <v/>
      </c>
      <c r="H409" s="20" t="str">
        <f aca="false">IF($E409&lt;&gt;1,"",IF($F409="",0,IF($G409&lt;='Cohort Report'!$B$7,1,0)))</f>
        <v/>
      </c>
      <c r="I409" s="20" t="str">
        <f aca="false">IF($E409&lt;&gt;1,"",IF($F409="",0,IF($G409&lt;='Cohort Report'!$B$8,1,0)))</f>
        <v/>
      </c>
      <c r="J409" s="21" t="str">
        <f aca="false">IF($E409&lt;&gt;1,"",DATE(YEAR($D409),MONTH($D409),1))</f>
        <v/>
      </c>
      <c r="K409" s="20" t="str">
        <f aca="false">IF($E409&lt;&gt;1,"",IF($G409="","",IF(AND($D409&gt;='Cohort Report'!$B$5,$D409&lt;='Cohort Report'!$B$6),$G409,"")))</f>
        <v/>
      </c>
    </row>
    <row r="410" customFormat="false" ht="15" hidden="false" customHeight="false" outlineLevel="0" collapsed="false">
      <c r="A410" s="9"/>
      <c r="B410" s="22"/>
      <c r="C410" s="23"/>
      <c r="D410" s="19" t="str">
        <f aca="false">IF($A410="","",_xlfn.MINIFS($B:$B,$A:$A,$A410))</f>
        <v/>
      </c>
      <c r="E410" s="20" t="str">
        <f aca="false">IF($A410="","",IF(AND($B410=$D410,COUNTIFS($A$2:$A410,$A410,$B$2:$B410,$B410)=1),1,0))</f>
        <v/>
      </c>
      <c r="F410" s="19" t="str">
        <f aca="false">IF($E410&lt;&gt;1,"",IF(COUNTIFS($A:$A,$A410,$B:$B,"&gt;"&amp;$D410)=0,"",_xlfn.MINIFS($B:$B,$A:$A,$A410,$B:$B,"&gt;"&amp;$D410)))</f>
        <v/>
      </c>
      <c r="G410" s="20" t="str">
        <f aca="false">IF($F410="","",$F410-$D410)</f>
        <v/>
      </c>
      <c r="H410" s="20" t="str">
        <f aca="false">IF($E410&lt;&gt;1,"",IF($F410="",0,IF($G410&lt;='Cohort Report'!$B$7,1,0)))</f>
        <v/>
      </c>
      <c r="I410" s="20" t="str">
        <f aca="false">IF($E410&lt;&gt;1,"",IF($F410="",0,IF($G410&lt;='Cohort Report'!$B$8,1,0)))</f>
        <v/>
      </c>
      <c r="J410" s="21" t="str">
        <f aca="false">IF($E410&lt;&gt;1,"",DATE(YEAR($D410),MONTH($D410),1))</f>
        <v/>
      </c>
      <c r="K410" s="20" t="str">
        <f aca="false">IF($E410&lt;&gt;1,"",IF($G410="","",IF(AND($D410&gt;='Cohort Report'!$B$5,$D410&lt;='Cohort Report'!$B$6),$G410,"")))</f>
        <v/>
      </c>
    </row>
    <row r="411" customFormat="false" ht="15" hidden="false" customHeight="false" outlineLevel="0" collapsed="false">
      <c r="A411" s="9"/>
      <c r="B411" s="22"/>
      <c r="C411" s="23"/>
      <c r="D411" s="19" t="str">
        <f aca="false">IF($A411="","",_xlfn.MINIFS($B:$B,$A:$A,$A411))</f>
        <v/>
      </c>
      <c r="E411" s="20" t="str">
        <f aca="false">IF($A411="","",IF(AND($B411=$D411,COUNTIFS($A$2:$A411,$A411,$B$2:$B411,$B411)=1),1,0))</f>
        <v/>
      </c>
      <c r="F411" s="19" t="str">
        <f aca="false">IF($E411&lt;&gt;1,"",IF(COUNTIFS($A:$A,$A411,$B:$B,"&gt;"&amp;$D411)=0,"",_xlfn.MINIFS($B:$B,$A:$A,$A411,$B:$B,"&gt;"&amp;$D411)))</f>
        <v/>
      </c>
      <c r="G411" s="20" t="str">
        <f aca="false">IF($F411="","",$F411-$D411)</f>
        <v/>
      </c>
      <c r="H411" s="20" t="str">
        <f aca="false">IF($E411&lt;&gt;1,"",IF($F411="",0,IF($G411&lt;='Cohort Report'!$B$7,1,0)))</f>
        <v/>
      </c>
      <c r="I411" s="20" t="str">
        <f aca="false">IF($E411&lt;&gt;1,"",IF($F411="",0,IF($G411&lt;='Cohort Report'!$B$8,1,0)))</f>
        <v/>
      </c>
      <c r="J411" s="21" t="str">
        <f aca="false">IF($E411&lt;&gt;1,"",DATE(YEAR($D411),MONTH($D411),1))</f>
        <v/>
      </c>
      <c r="K411" s="20" t="str">
        <f aca="false">IF($E411&lt;&gt;1,"",IF($G411="","",IF(AND($D411&gt;='Cohort Report'!$B$5,$D411&lt;='Cohort Report'!$B$6),$G411,"")))</f>
        <v/>
      </c>
    </row>
    <row r="412" customFormat="false" ht="15" hidden="false" customHeight="false" outlineLevel="0" collapsed="false">
      <c r="A412" s="9"/>
      <c r="B412" s="22"/>
      <c r="C412" s="23"/>
      <c r="D412" s="19" t="str">
        <f aca="false">IF($A412="","",_xlfn.MINIFS($B:$B,$A:$A,$A412))</f>
        <v/>
      </c>
      <c r="E412" s="20" t="str">
        <f aca="false">IF($A412="","",IF(AND($B412=$D412,COUNTIFS($A$2:$A412,$A412,$B$2:$B412,$B412)=1),1,0))</f>
        <v/>
      </c>
      <c r="F412" s="19" t="str">
        <f aca="false">IF($E412&lt;&gt;1,"",IF(COUNTIFS($A:$A,$A412,$B:$B,"&gt;"&amp;$D412)=0,"",_xlfn.MINIFS($B:$B,$A:$A,$A412,$B:$B,"&gt;"&amp;$D412)))</f>
        <v/>
      </c>
      <c r="G412" s="20" t="str">
        <f aca="false">IF($F412="","",$F412-$D412)</f>
        <v/>
      </c>
      <c r="H412" s="20" t="str">
        <f aca="false">IF($E412&lt;&gt;1,"",IF($F412="",0,IF($G412&lt;='Cohort Report'!$B$7,1,0)))</f>
        <v/>
      </c>
      <c r="I412" s="20" t="str">
        <f aca="false">IF($E412&lt;&gt;1,"",IF($F412="",0,IF($G412&lt;='Cohort Report'!$B$8,1,0)))</f>
        <v/>
      </c>
      <c r="J412" s="21" t="str">
        <f aca="false">IF($E412&lt;&gt;1,"",DATE(YEAR($D412),MONTH($D412),1))</f>
        <v/>
      </c>
      <c r="K412" s="20" t="str">
        <f aca="false">IF($E412&lt;&gt;1,"",IF($G412="","",IF(AND($D412&gt;='Cohort Report'!$B$5,$D412&lt;='Cohort Report'!$B$6),$G412,"")))</f>
        <v/>
      </c>
    </row>
    <row r="413" customFormat="false" ht="15" hidden="false" customHeight="false" outlineLevel="0" collapsed="false">
      <c r="A413" s="9"/>
      <c r="B413" s="22"/>
      <c r="C413" s="23"/>
      <c r="D413" s="19" t="str">
        <f aca="false">IF($A413="","",_xlfn.MINIFS($B:$B,$A:$A,$A413))</f>
        <v/>
      </c>
      <c r="E413" s="20" t="str">
        <f aca="false">IF($A413="","",IF(AND($B413=$D413,COUNTIFS($A$2:$A413,$A413,$B$2:$B413,$B413)=1),1,0))</f>
        <v/>
      </c>
      <c r="F413" s="19" t="str">
        <f aca="false">IF($E413&lt;&gt;1,"",IF(COUNTIFS($A:$A,$A413,$B:$B,"&gt;"&amp;$D413)=0,"",_xlfn.MINIFS($B:$B,$A:$A,$A413,$B:$B,"&gt;"&amp;$D413)))</f>
        <v/>
      </c>
      <c r="G413" s="20" t="str">
        <f aca="false">IF($F413="","",$F413-$D413)</f>
        <v/>
      </c>
      <c r="H413" s="20" t="str">
        <f aca="false">IF($E413&lt;&gt;1,"",IF($F413="",0,IF($G413&lt;='Cohort Report'!$B$7,1,0)))</f>
        <v/>
      </c>
      <c r="I413" s="20" t="str">
        <f aca="false">IF($E413&lt;&gt;1,"",IF($F413="",0,IF($G413&lt;='Cohort Report'!$B$8,1,0)))</f>
        <v/>
      </c>
      <c r="J413" s="21" t="str">
        <f aca="false">IF($E413&lt;&gt;1,"",DATE(YEAR($D413),MONTH($D413),1))</f>
        <v/>
      </c>
      <c r="K413" s="20" t="str">
        <f aca="false">IF($E413&lt;&gt;1,"",IF($G413="","",IF(AND($D413&gt;='Cohort Report'!$B$5,$D413&lt;='Cohort Report'!$B$6),$G413,"")))</f>
        <v/>
      </c>
    </row>
    <row r="414" customFormat="false" ht="15" hidden="false" customHeight="false" outlineLevel="0" collapsed="false">
      <c r="A414" s="9"/>
      <c r="B414" s="22"/>
      <c r="C414" s="23"/>
      <c r="D414" s="19" t="str">
        <f aca="false">IF($A414="","",_xlfn.MINIFS($B:$B,$A:$A,$A414))</f>
        <v/>
      </c>
      <c r="E414" s="20" t="str">
        <f aca="false">IF($A414="","",IF(AND($B414=$D414,COUNTIFS($A$2:$A414,$A414,$B$2:$B414,$B414)=1),1,0))</f>
        <v/>
      </c>
      <c r="F414" s="19" t="str">
        <f aca="false">IF($E414&lt;&gt;1,"",IF(COUNTIFS($A:$A,$A414,$B:$B,"&gt;"&amp;$D414)=0,"",_xlfn.MINIFS($B:$B,$A:$A,$A414,$B:$B,"&gt;"&amp;$D414)))</f>
        <v/>
      </c>
      <c r="G414" s="20" t="str">
        <f aca="false">IF($F414="","",$F414-$D414)</f>
        <v/>
      </c>
      <c r="H414" s="20" t="str">
        <f aca="false">IF($E414&lt;&gt;1,"",IF($F414="",0,IF($G414&lt;='Cohort Report'!$B$7,1,0)))</f>
        <v/>
      </c>
      <c r="I414" s="20" t="str">
        <f aca="false">IF($E414&lt;&gt;1,"",IF($F414="",0,IF($G414&lt;='Cohort Report'!$B$8,1,0)))</f>
        <v/>
      </c>
      <c r="J414" s="21" t="str">
        <f aca="false">IF($E414&lt;&gt;1,"",DATE(YEAR($D414),MONTH($D414),1))</f>
        <v/>
      </c>
      <c r="K414" s="20" t="str">
        <f aca="false">IF($E414&lt;&gt;1,"",IF($G414="","",IF(AND($D414&gt;='Cohort Report'!$B$5,$D414&lt;='Cohort Report'!$B$6),$G414,"")))</f>
        <v/>
      </c>
    </row>
    <row r="415" customFormat="false" ht="15" hidden="false" customHeight="false" outlineLevel="0" collapsed="false">
      <c r="A415" s="9"/>
      <c r="B415" s="22"/>
      <c r="C415" s="23"/>
      <c r="D415" s="19" t="str">
        <f aca="false">IF($A415="","",_xlfn.MINIFS($B:$B,$A:$A,$A415))</f>
        <v/>
      </c>
      <c r="E415" s="20" t="str">
        <f aca="false">IF($A415="","",IF(AND($B415=$D415,COUNTIFS($A$2:$A415,$A415,$B$2:$B415,$B415)=1),1,0))</f>
        <v/>
      </c>
      <c r="F415" s="19" t="str">
        <f aca="false">IF($E415&lt;&gt;1,"",IF(COUNTIFS($A:$A,$A415,$B:$B,"&gt;"&amp;$D415)=0,"",_xlfn.MINIFS($B:$B,$A:$A,$A415,$B:$B,"&gt;"&amp;$D415)))</f>
        <v/>
      </c>
      <c r="G415" s="20" t="str">
        <f aca="false">IF($F415="","",$F415-$D415)</f>
        <v/>
      </c>
      <c r="H415" s="20" t="str">
        <f aca="false">IF($E415&lt;&gt;1,"",IF($F415="",0,IF($G415&lt;='Cohort Report'!$B$7,1,0)))</f>
        <v/>
      </c>
      <c r="I415" s="20" t="str">
        <f aca="false">IF($E415&lt;&gt;1,"",IF($F415="",0,IF($G415&lt;='Cohort Report'!$B$8,1,0)))</f>
        <v/>
      </c>
      <c r="J415" s="21" t="str">
        <f aca="false">IF($E415&lt;&gt;1,"",DATE(YEAR($D415),MONTH($D415),1))</f>
        <v/>
      </c>
      <c r="K415" s="20" t="str">
        <f aca="false">IF($E415&lt;&gt;1,"",IF($G415="","",IF(AND($D415&gt;='Cohort Report'!$B$5,$D415&lt;='Cohort Report'!$B$6),$G415,"")))</f>
        <v/>
      </c>
    </row>
    <row r="416" customFormat="false" ht="15" hidden="false" customHeight="false" outlineLevel="0" collapsed="false">
      <c r="A416" s="9"/>
      <c r="B416" s="22"/>
      <c r="C416" s="23"/>
      <c r="D416" s="19" t="str">
        <f aca="false">IF($A416="","",_xlfn.MINIFS($B:$B,$A:$A,$A416))</f>
        <v/>
      </c>
      <c r="E416" s="20" t="str">
        <f aca="false">IF($A416="","",IF(AND($B416=$D416,COUNTIFS($A$2:$A416,$A416,$B$2:$B416,$B416)=1),1,0))</f>
        <v/>
      </c>
      <c r="F416" s="19" t="str">
        <f aca="false">IF($E416&lt;&gt;1,"",IF(COUNTIFS($A:$A,$A416,$B:$B,"&gt;"&amp;$D416)=0,"",_xlfn.MINIFS($B:$B,$A:$A,$A416,$B:$B,"&gt;"&amp;$D416)))</f>
        <v/>
      </c>
      <c r="G416" s="20" t="str">
        <f aca="false">IF($F416="","",$F416-$D416)</f>
        <v/>
      </c>
      <c r="H416" s="20" t="str">
        <f aca="false">IF($E416&lt;&gt;1,"",IF($F416="",0,IF($G416&lt;='Cohort Report'!$B$7,1,0)))</f>
        <v/>
      </c>
      <c r="I416" s="20" t="str">
        <f aca="false">IF($E416&lt;&gt;1,"",IF($F416="",0,IF($G416&lt;='Cohort Report'!$B$8,1,0)))</f>
        <v/>
      </c>
      <c r="J416" s="21" t="str">
        <f aca="false">IF($E416&lt;&gt;1,"",DATE(YEAR($D416),MONTH($D416),1))</f>
        <v/>
      </c>
      <c r="K416" s="20" t="str">
        <f aca="false">IF($E416&lt;&gt;1,"",IF($G416="","",IF(AND($D416&gt;='Cohort Report'!$B$5,$D416&lt;='Cohort Report'!$B$6),$G416,"")))</f>
        <v/>
      </c>
    </row>
    <row r="417" customFormat="false" ht="15" hidden="false" customHeight="false" outlineLevel="0" collapsed="false">
      <c r="A417" s="9"/>
      <c r="B417" s="22"/>
      <c r="C417" s="23"/>
      <c r="D417" s="19" t="str">
        <f aca="false">IF($A417="","",_xlfn.MINIFS($B:$B,$A:$A,$A417))</f>
        <v/>
      </c>
      <c r="E417" s="20" t="str">
        <f aca="false">IF($A417="","",IF(AND($B417=$D417,COUNTIFS($A$2:$A417,$A417,$B$2:$B417,$B417)=1),1,0))</f>
        <v/>
      </c>
      <c r="F417" s="19" t="str">
        <f aca="false">IF($E417&lt;&gt;1,"",IF(COUNTIFS($A:$A,$A417,$B:$B,"&gt;"&amp;$D417)=0,"",_xlfn.MINIFS($B:$B,$A:$A,$A417,$B:$B,"&gt;"&amp;$D417)))</f>
        <v/>
      </c>
      <c r="G417" s="20" t="str">
        <f aca="false">IF($F417="","",$F417-$D417)</f>
        <v/>
      </c>
      <c r="H417" s="20" t="str">
        <f aca="false">IF($E417&lt;&gt;1,"",IF($F417="",0,IF($G417&lt;='Cohort Report'!$B$7,1,0)))</f>
        <v/>
      </c>
      <c r="I417" s="20" t="str">
        <f aca="false">IF($E417&lt;&gt;1,"",IF($F417="",0,IF($G417&lt;='Cohort Report'!$B$8,1,0)))</f>
        <v/>
      </c>
      <c r="J417" s="21" t="str">
        <f aca="false">IF($E417&lt;&gt;1,"",DATE(YEAR($D417),MONTH($D417),1))</f>
        <v/>
      </c>
      <c r="K417" s="20" t="str">
        <f aca="false">IF($E417&lt;&gt;1,"",IF($G417="","",IF(AND($D417&gt;='Cohort Report'!$B$5,$D417&lt;='Cohort Report'!$B$6),$G417,"")))</f>
        <v/>
      </c>
    </row>
    <row r="418" customFormat="false" ht="15" hidden="false" customHeight="false" outlineLevel="0" collapsed="false">
      <c r="A418" s="9"/>
      <c r="B418" s="22"/>
      <c r="C418" s="23"/>
      <c r="D418" s="19" t="str">
        <f aca="false">IF($A418="","",_xlfn.MINIFS($B:$B,$A:$A,$A418))</f>
        <v/>
      </c>
      <c r="E418" s="20" t="str">
        <f aca="false">IF($A418="","",IF(AND($B418=$D418,COUNTIFS($A$2:$A418,$A418,$B$2:$B418,$B418)=1),1,0))</f>
        <v/>
      </c>
      <c r="F418" s="19" t="str">
        <f aca="false">IF($E418&lt;&gt;1,"",IF(COUNTIFS($A:$A,$A418,$B:$B,"&gt;"&amp;$D418)=0,"",_xlfn.MINIFS($B:$B,$A:$A,$A418,$B:$B,"&gt;"&amp;$D418)))</f>
        <v/>
      </c>
      <c r="G418" s="20" t="str">
        <f aca="false">IF($F418="","",$F418-$D418)</f>
        <v/>
      </c>
      <c r="H418" s="20" t="str">
        <f aca="false">IF($E418&lt;&gt;1,"",IF($F418="",0,IF($G418&lt;='Cohort Report'!$B$7,1,0)))</f>
        <v/>
      </c>
      <c r="I418" s="20" t="str">
        <f aca="false">IF($E418&lt;&gt;1,"",IF($F418="",0,IF($G418&lt;='Cohort Report'!$B$8,1,0)))</f>
        <v/>
      </c>
      <c r="J418" s="21" t="str">
        <f aca="false">IF($E418&lt;&gt;1,"",DATE(YEAR($D418),MONTH($D418),1))</f>
        <v/>
      </c>
      <c r="K418" s="20" t="str">
        <f aca="false">IF($E418&lt;&gt;1,"",IF($G418="","",IF(AND($D418&gt;='Cohort Report'!$B$5,$D418&lt;='Cohort Report'!$B$6),$G418,"")))</f>
        <v/>
      </c>
    </row>
    <row r="419" customFormat="false" ht="15" hidden="false" customHeight="false" outlineLevel="0" collapsed="false">
      <c r="A419" s="9"/>
      <c r="B419" s="22"/>
      <c r="C419" s="23"/>
      <c r="D419" s="19" t="str">
        <f aca="false">IF($A419="","",_xlfn.MINIFS($B:$B,$A:$A,$A419))</f>
        <v/>
      </c>
      <c r="E419" s="20" t="str">
        <f aca="false">IF($A419="","",IF(AND($B419=$D419,COUNTIFS($A$2:$A419,$A419,$B$2:$B419,$B419)=1),1,0))</f>
        <v/>
      </c>
      <c r="F419" s="19" t="str">
        <f aca="false">IF($E419&lt;&gt;1,"",IF(COUNTIFS($A:$A,$A419,$B:$B,"&gt;"&amp;$D419)=0,"",_xlfn.MINIFS($B:$B,$A:$A,$A419,$B:$B,"&gt;"&amp;$D419)))</f>
        <v/>
      </c>
      <c r="G419" s="20" t="str">
        <f aca="false">IF($F419="","",$F419-$D419)</f>
        <v/>
      </c>
      <c r="H419" s="20" t="str">
        <f aca="false">IF($E419&lt;&gt;1,"",IF($F419="",0,IF($G419&lt;='Cohort Report'!$B$7,1,0)))</f>
        <v/>
      </c>
      <c r="I419" s="20" t="str">
        <f aca="false">IF($E419&lt;&gt;1,"",IF($F419="",0,IF($G419&lt;='Cohort Report'!$B$8,1,0)))</f>
        <v/>
      </c>
      <c r="J419" s="21" t="str">
        <f aca="false">IF($E419&lt;&gt;1,"",DATE(YEAR($D419),MONTH($D419),1))</f>
        <v/>
      </c>
      <c r="K419" s="20" t="str">
        <f aca="false">IF($E419&lt;&gt;1,"",IF($G419="","",IF(AND($D419&gt;='Cohort Report'!$B$5,$D419&lt;='Cohort Report'!$B$6),$G419,"")))</f>
        <v/>
      </c>
    </row>
    <row r="420" customFormat="false" ht="15" hidden="false" customHeight="false" outlineLevel="0" collapsed="false">
      <c r="A420" s="9"/>
      <c r="B420" s="22"/>
      <c r="C420" s="23"/>
      <c r="D420" s="19" t="str">
        <f aca="false">IF($A420="","",_xlfn.MINIFS($B:$B,$A:$A,$A420))</f>
        <v/>
      </c>
      <c r="E420" s="20" t="str">
        <f aca="false">IF($A420="","",IF(AND($B420=$D420,COUNTIFS($A$2:$A420,$A420,$B$2:$B420,$B420)=1),1,0))</f>
        <v/>
      </c>
      <c r="F420" s="19" t="str">
        <f aca="false">IF($E420&lt;&gt;1,"",IF(COUNTIFS($A:$A,$A420,$B:$B,"&gt;"&amp;$D420)=0,"",_xlfn.MINIFS($B:$B,$A:$A,$A420,$B:$B,"&gt;"&amp;$D420)))</f>
        <v/>
      </c>
      <c r="G420" s="20" t="str">
        <f aca="false">IF($F420="","",$F420-$D420)</f>
        <v/>
      </c>
      <c r="H420" s="20" t="str">
        <f aca="false">IF($E420&lt;&gt;1,"",IF($F420="",0,IF($G420&lt;='Cohort Report'!$B$7,1,0)))</f>
        <v/>
      </c>
      <c r="I420" s="20" t="str">
        <f aca="false">IF($E420&lt;&gt;1,"",IF($F420="",0,IF($G420&lt;='Cohort Report'!$B$8,1,0)))</f>
        <v/>
      </c>
      <c r="J420" s="21" t="str">
        <f aca="false">IF($E420&lt;&gt;1,"",DATE(YEAR($D420),MONTH($D420),1))</f>
        <v/>
      </c>
      <c r="K420" s="20" t="str">
        <f aca="false">IF($E420&lt;&gt;1,"",IF($G420="","",IF(AND($D420&gt;='Cohort Report'!$B$5,$D420&lt;='Cohort Report'!$B$6),$G420,"")))</f>
        <v/>
      </c>
    </row>
    <row r="421" customFormat="false" ht="15" hidden="false" customHeight="false" outlineLevel="0" collapsed="false">
      <c r="A421" s="9"/>
      <c r="B421" s="22"/>
      <c r="C421" s="23"/>
      <c r="D421" s="19" t="str">
        <f aca="false">IF($A421="","",_xlfn.MINIFS($B:$B,$A:$A,$A421))</f>
        <v/>
      </c>
      <c r="E421" s="20" t="str">
        <f aca="false">IF($A421="","",IF(AND($B421=$D421,COUNTIFS($A$2:$A421,$A421,$B$2:$B421,$B421)=1),1,0))</f>
        <v/>
      </c>
      <c r="F421" s="19" t="str">
        <f aca="false">IF($E421&lt;&gt;1,"",IF(COUNTIFS($A:$A,$A421,$B:$B,"&gt;"&amp;$D421)=0,"",_xlfn.MINIFS($B:$B,$A:$A,$A421,$B:$B,"&gt;"&amp;$D421)))</f>
        <v/>
      </c>
      <c r="G421" s="20" t="str">
        <f aca="false">IF($F421="","",$F421-$D421)</f>
        <v/>
      </c>
      <c r="H421" s="20" t="str">
        <f aca="false">IF($E421&lt;&gt;1,"",IF($F421="",0,IF($G421&lt;='Cohort Report'!$B$7,1,0)))</f>
        <v/>
      </c>
      <c r="I421" s="20" t="str">
        <f aca="false">IF($E421&lt;&gt;1,"",IF($F421="",0,IF($G421&lt;='Cohort Report'!$B$8,1,0)))</f>
        <v/>
      </c>
      <c r="J421" s="21" t="str">
        <f aca="false">IF($E421&lt;&gt;1,"",DATE(YEAR($D421),MONTH($D421),1))</f>
        <v/>
      </c>
      <c r="K421" s="20" t="str">
        <f aca="false">IF($E421&lt;&gt;1,"",IF($G421="","",IF(AND($D421&gt;='Cohort Report'!$B$5,$D421&lt;='Cohort Report'!$B$6),$G421,"")))</f>
        <v/>
      </c>
    </row>
    <row r="422" customFormat="false" ht="15" hidden="false" customHeight="false" outlineLevel="0" collapsed="false">
      <c r="A422" s="9"/>
      <c r="B422" s="22"/>
      <c r="C422" s="23"/>
      <c r="D422" s="19" t="str">
        <f aca="false">IF($A422="","",_xlfn.MINIFS($B:$B,$A:$A,$A422))</f>
        <v/>
      </c>
      <c r="E422" s="20" t="str">
        <f aca="false">IF($A422="","",IF(AND($B422=$D422,COUNTIFS($A$2:$A422,$A422,$B$2:$B422,$B422)=1),1,0))</f>
        <v/>
      </c>
      <c r="F422" s="19" t="str">
        <f aca="false">IF($E422&lt;&gt;1,"",IF(COUNTIFS($A:$A,$A422,$B:$B,"&gt;"&amp;$D422)=0,"",_xlfn.MINIFS($B:$B,$A:$A,$A422,$B:$B,"&gt;"&amp;$D422)))</f>
        <v/>
      </c>
      <c r="G422" s="20" t="str">
        <f aca="false">IF($F422="","",$F422-$D422)</f>
        <v/>
      </c>
      <c r="H422" s="20" t="str">
        <f aca="false">IF($E422&lt;&gt;1,"",IF($F422="",0,IF($G422&lt;='Cohort Report'!$B$7,1,0)))</f>
        <v/>
      </c>
      <c r="I422" s="20" t="str">
        <f aca="false">IF($E422&lt;&gt;1,"",IF($F422="",0,IF($G422&lt;='Cohort Report'!$B$8,1,0)))</f>
        <v/>
      </c>
      <c r="J422" s="21" t="str">
        <f aca="false">IF($E422&lt;&gt;1,"",DATE(YEAR($D422),MONTH($D422),1))</f>
        <v/>
      </c>
      <c r="K422" s="20" t="str">
        <f aca="false">IF($E422&lt;&gt;1,"",IF($G422="","",IF(AND($D422&gt;='Cohort Report'!$B$5,$D422&lt;='Cohort Report'!$B$6),$G422,"")))</f>
        <v/>
      </c>
    </row>
    <row r="423" customFormat="false" ht="15" hidden="false" customHeight="false" outlineLevel="0" collapsed="false">
      <c r="A423" s="9"/>
      <c r="B423" s="22"/>
      <c r="C423" s="23"/>
      <c r="D423" s="19" t="str">
        <f aca="false">IF($A423="","",_xlfn.MINIFS($B:$B,$A:$A,$A423))</f>
        <v/>
      </c>
      <c r="E423" s="20" t="str">
        <f aca="false">IF($A423="","",IF(AND($B423=$D423,COUNTIFS($A$2:$A423,$A423,$B$2:$B423,$B423)=1),1,0))</f>
        <v/>
      </c>
      <c r="F423" s="19" t="str">
        <f aca="false">IF($E423&lt;&gt;1,"",IF(COUNTIFS($A:$A,$A423,$B:$B,"&gt;"&amp;$D423)=0,"",_xlfn.MINIFS($B:$B,$A:$A,$A423,$B:$B,"&gt;"&amp;$D423)))</f>
        <v/>
      </c>
      <c r="G423" s="20" t="str">
        <f aca="false">IF($F423="","",$F423-$D423)</f>
        <v/>
      </c>
      <c r="H423" s="20" t="str">
        <f aca="false">IF($E423&lt;&gt;1,"",IF($F423="",0,IF($G423&lt;='Cohort Report'!$B$7,1,0)))</f>
        <v/>
      </c>
      <c r="I423" s="20" t="str">
        <f aca="false">IF($E423&lt;&gt;1,"",IF($F423="",0,IF($G423&lt;='Cohort Report'!$B$8,1,0)))</f>
        <v/>
      </c>
      <c r="J423" s="21" t="str">
        <f aca="false">IF($E423&lt;&gt;1,"",DATE(YEAR($D423),MONTH($D423),1))</f>
        <v/>
      </c>
      <c r="K423" s="20" t="str">
        <f aca="false">IF($E423&lt;&gt;1,"",IF($G423="","",IF(AND($D423&gt;='Cohort Report'!$B$5,$D423&lt;='Cohort Report'!$B$6),$G423,"")))</f>
        <v/>
      </c>
    </row>
    <row r="424" customFormat="false" ht="15" hidden="false" customHeight="false" outlineLevel="0" collapsed="false">
      <c r="A424" s="9"/>
      <c r="B424" s="22"/>
      <c r="C424" s="23"/>
      <c r="D424" s="19" t="str">
        <f aca="false">IF($A424="","",_xlfn.MINIFS($B:$B,$A:$A,$A424))</f>
        <v/>
      </c>
      <c r="E424" s="20" t="str">
        <f aca="false">IF($A424="","",IF(AND($B424=$D424,COUNTIFS($A$2:$A424,$A424,$B$2:$B424,$B424)=1),1,0))</f>
        <v/>
      </c>
      <c r="F424" s="19" t="str">
        <f aca="false">IF($E424&lt;&gt;1,"",IF(COUNTIFS($A:$A,$A424,$B:$B,"&gt;"&amp;$D424)=0,"",_xlfn.MINIFS($B:$B,$A:$A,$A424,$B:$B,"&gt;"&amp;$D424)))</f>
        <v/>
      </c>
      <c r="G424" s="20" t="str">
        <f aca="false">IF($F424="","",$F424-$D424)</f>
        <v/>
      </c>
      <c r="H424" s="20" t="str">
        <f aca="false">IF($E424&lt;&gt;1,"",IF($F424="",0,IF($G424&lt;='Cohort Report'!$B$7,1,0)))</f>
        <v/>
      </c>
      <c r="I424" s="20" t="str">
        <f aca="false">IF($E424&lt;&gt;1,"",IF($F424="",0,IF($G424&lt;='Cohort Report'!$B$8,1,0)))</f>
        <v/>
      </c>
      <c r="J424" s="21" t="str">
        <f aca="false">IF($E424&lt;&gt;1,"",DATE(YEAR($D424),MONTH($D424),1))</f>
        <v/>
      </c>
      <c r="K424" s="20" t="str">
        <f aca="false">IF($E424&lt;&gt;1,"",IF($G424="","",IF(AND($D424&gt;='Cohort Report'!$B$5,$D424&lt;='Cohort Report'!$B$6),$G424,"")))</f>
        <v/>
      </c>
    </row>
    <row r="425" customFormat="false" ht="15" hidden="false" customHeight="false" outlineLevel="0" collapsed="false">
      <c r="A425" s="9"/>
      <c r="B425" s="22"/>
      <c r="C425" s="23"/>
      <c r="D425" s="19" t="str">
        <f aca="false">IF($A425="","",_xlfn.MINIFS($B:$B,$A:$A,$A425))</f>
        <v/>
      </c>
      <c r="E425" s="20" t="str">
        <f aca="false">IF($A425="","",IF(AND($B425=$D425,COUNTIFS($A$2:$A425,$A425,$B$2:$B425,$B425)=1),1,0))</f>
        <v/>
      </c>
      <c r="F425" s="19" t="str">
        <f aca="false">IF($E425&lt;&gt;1,"",IF(COUNTIFS($A:$A,$A425,$B:$B,"&gt;"&amp;$D425)=0,"",_xlfn.MINIFS($B:$B,$A:$A,$A425,$B:$B,"&gt;"&amp;$D425)))</f>
        <v/>
      </c>
      <c r="G425" s="20" t="str">
        <f aca="false">IF($F425="","",$F425-$D425)</f>
        <v/>
      </c>
      <c r="H425" s="20" t="str">
        <f aca="false">IF($E425&lt;&gt;1,"",IF($F425="",0,IF($G425&lt;='Cohort Report'!$B$7,1,0)))</f>
        <v/>
      </c>
      <c r="I425" s="20" t="str">
        <f aca="false">IF($E425&lt;&gt;1,"",IF($F425="",0,IF($G425&lt;='Cohort Report'!$B$8,1,0)))</f>
        <v/>
      </c>
      <c r="J425" s="21" t="str">
        <f aca="false">IF($E425&lt;&gt;1,"",DATE(YEAR($D425),MONTH($D425),1))</f>
        <v/>
      </c>
      <c r="K425" s="20" t="str">
        <f aca="false">IF($E425&lt;&gt;1,"",IF($G425="","",IF(AND($D425&gt;='Cohort Report'!$B$5,$D425&lt;='Cohort Report'!$B$6),$G425,"")))</f>
        <v/>
      </c>
    </row>
    <row r="426" customFormat="false" ht="15" hidden="false" customHeight="false" outlineLevel="0" collapsed="false">
      <c r="A426" s="9"/>
      <c r="B426" s="22"/>
      <c r="C426" s="23"/>
      <c r="D426" s="19" t="str">
        <f aca="false">IF($A426="","",_xlfn.MINIFS($B:$B,$A:$A,$A426))</f>
        <v/>
      </c>
      <c r="E426" s="20" t="str">
        <f aca="false">IF($A426="","",IF(AND($B426=$D426,COUNTIFS($A$2:$A426,$A426,$B$2:$B426,$B426)=1),1,0))</f>
        <v/>
      </c>
      <c r="F426" s="19" t="str">
        <f aca="false">IF($E426&lt;&gt;1,"",IF(COUNTIFS($A:$A,$A426,$B:$B,"&gt;"&amp;$D426)=0,"",_xlfn.MINIFS($B:$B,$A:$A,$A426,$B:$B,"&gt;"&amp;$D426)))</f>
        <v/>
      </c>
      <c r="G426" s="20" t="str">
        <f aca="false">IF($F426="","",$F426-$D426)</f>
        <v/>
      </c>
      <c r="H426" s="20" t="str">
        <f aca="false">IF($E426&lt;&gt;1,"",IF($F426="",0,IF($G426&lt;='Cohort Report'!$B$7,1,0)))</f>
        <v/>
      </c>
      <c r="I426" s="20" t="str">
        <f aca="false">IF($E426&lt;&gt;1,"",IF($F426="",0,IF($G426&lt;='Cohort Report'!$B$8,1,0)))</f>
        <v/>
      </c>
      <c r="J426" s="21" t="str">
        <f aca="false">IF($E426&lt;&gt;1,"",DATE(YEAR($D426),MONTH($D426),1))</f>
        <v/>
      </c>
      <c r="K426" s="20" t="str">
        <f aca="false">IF($E426&lt;&gt;1,"",IF($G426="","",IF(AND($D426&gt;='Cohort Report'!$B$5,$D426&lt;='Cohort Report'!$B$6),$G426,"")))</f>
        <v/>
      </c>
    </row>
    <row r="427" customFormat="false" ht="15" hidden="false" customHeight="false" outlineLevel="0" collapsed="false">
      <c r="A427" s="9"/>
      <c r="B427" s="22"/>
      <c r="C427" s="23"/>
      <c r="D427" s="19" t="str">
        <f aca="false">IF($A427="","",_xlfn.MINIFS($B:$B,$A:$A,$A427))</f>
        <v/>
      </c>
      <c r="E427" s="20" t="str">
        <f aca="false">IF($A427="","",IF(AND($B427=$D427,COUNTIFS($A$2:$A427,$A427,$B$2:$B427,$B427)=1),1,0))</f>
        <v/>
      </c>
      <c r="F427" s="19" t="str">
        <f aca="false">IF($E427&lt;&gt;1,"",IF(COUNTIFS($A:$A,$A427,$B:$B,"&gt;"&amp;$D427)=0,"",_xlfn.MINIFS($B:$B,$A:$A,$A427,$B:$B,"&gt;"&amp;$D427)))</f>
        <v/>
      </c>
      <c r="G427" s="20" t="str">
        <f aca="false">IF($F427="","",$F427-$D427)</f>
        <v/>
      </c>
      <c r="H427" s="20" t="str">
        <f aca="false">IF($E427&lt;&gt;1,"",IF($F427="",0,IF($G427&lt;='Cohort Report'!$B$7,1,0)))</f>
        <v/>
      </c>
      <c r="I427" s="20" t="str">
        <f aca="false">IF($E427&lt;&gt;1,"",IF($F427="",0,IF($G427&lt;='Cohort Report'!$B$8,1,0)))</f>
        <v/>
      </c>
      <c r="J427" s="21" t="str">
        <f aca="false">IF($E427&lt;&gt;1,"",DATE(YEAR($D427),MONTH($D427),1))</f>
        <v/>
      </c>
      <c r="K427" s="20" t="str">
        <f aca="false">IF($E427&lt;&gt;1,"",IF($G427="","",IF(AND($D427&gt;='Cohort Report'!$B$5,$D427&lt;='Cohort Report'!$B$6),$G427,"")))</f>
        <v/>
      </c>
    </row>
    <row r="428" customFormat="false" ht="15" hidden="false" customHeight="false" outlineLevel="0" collapsed="false">
      <c r="A428" s="9"/>
      <c r="B428" s="22"/>
      <c r="C428" s="23"/>
      <c r="D428" s="19" t="str">
        <f aca="false">IF($A428="","",_xlfn.MINIFS($B:$B,$A:$A,$A428))</f>
        <v/>
      </c>
      <c r="E428" s="20" t="str">
        <f aca="false">IF($A428="","",IF(AND($B428=$D428,COUNTIFS($A$2:$A428,$A428,$B$2:$B428,$B428)=1),1,0))</f>
        <v/>
      </c>
      <c r="F428" s="19" t="str">
        <f aca="false">IF($E428&lt;&gt;1,"",IF(COUNTIFS($A:$A,$A428,$B:$B,"&gt;"&amp;$D428)=0,"",_xlfn.MINIFS($B:$B,$A:$A,$A428,$B:$B,"&gt;"&amp;$D428)))</f>
        <v/>
      </c>
      <c r="G428" s="20" t="str">
        <f aca="false">IF($F428="","",$F428-$D428)</f>
        <v/>
      </c>
      <c r="H428" s="20" t="str">
        <f aca="false">IF($E428&lt;&gt;1,"",IF($F428="",0,IF($G428&lt;='Cohort Report'!$B$7,1,0)))</f>
        <v/>
      </c>
      <c r="I428" s="20" t="str">
        <f aca="false">IF($E428&lt;&gt;1,"",IF($F428="",0,IF($G428&lt;='Cohort Report'!$B$8,1,0)))</f>
        <v/>
      </c>
      <c r="J428" s="21" t="str">
        <f aca="false">IF($E428&lt;&gt;1,"",DATE(YEAR($D428),MONTH($D428),1))</f>
        <v/>
      </c>
      <c r="K428" s="20" t="str">
        <f aca="false">IF($E428&lt;&gt;1,"",IF($G428="","",IF(AND($D428&gt;='Cohort Report'!$B$5,$D428&lt;='Cohort Report'!$B$6),$G428,"")))</f>
        <v/>
      </c>
    </row>
    <row r="429" customFormat="false" ht="15" hidden="false" customHeight="false" outlineLevel="0" collapsed="false">
      <c r="A429" s="9"/>
      <c r="B429" s="22"/>
      <c r="C429" s="23"/>
      <c r="D429" s="19" t="str">
        <f aca="false">IF($A429="","",_xlfn.MINIFS($B:$B,$A:$A,$A429))</f>
        <v/>
      </c>
      <c r="E429" s="20" t="str">
        <f aca="false">IF($A429="","",IF(AND($B429=$D429,COUNTIFS($A$2:$A429,$A429,$B$2:$B429,$B429)=1),1,0))</f>
        <v/>
      </c>
      <c r="F429" s="19" t="str">
        <f aca="false">IF($E429&lt;&gt;1,"",IF(COUNTIFS($A:$A,$A429,$B:$B,"&gt;"&amp;$D429)=0,"",_xlfn.MINIFS($B:$B,$A:$A,$A429,$B:$B,"&gt;"&amp;$D429)))</f>
        <v/>
      </c>
      <c r="G429" s="20" t="str">
        <f aca="false">IF($F429="","",$F429-$D429)</f>
        <v/>
      </c>
      <c r="H429" s="20" t="str">
        <f aca="false">IF($E429&lt;&gt;1,"",IF($F429="",0,IF($G429&lt;='Cohort Report'!$B$7,1,0)))</f>
        <v/>
      </c>
      <c r="I429" s="20" t="str">
        <f aca="false">IF($E429&lt;&gt;1,"",IF($F429="",0,IF($G429&lt;='Cohort Report'!$B$8,1,0)))</f>
        <v/>
      </c>
      <c r="J429" s="21" t="str">
        <f aca="false">IF($E429&lt;&gt;1,"",DATE(YEAR($D429),MONTH($D429),1))</f>
        <v/>
      </c>
      <c r="K429" s="20" t="str">
        <f aca="false">IF($E429&lt;&gt;1,"",IF($G429="","",IF(AND($D429&gt;='Cohort Report'!$B$5,$D429&lt;='Cohort Report'!$B$6),$G429,"")))</f>
        <v/>
      </c>
    </row>
    <row r="430" customFormat="false" ht="15" hidden="false" customHeight="false" outlineLevel="0" collapsed="false">
      <c r="A430" s="9"/>
      <c r="B430" s="22"/>
      <c r="C430" s="23"/>
      <c r="D430" s="19" t="str">
        <f aca="false">IF($A430="","",_xlfn.MINIFS($B:$B,$A:$A,$A430))</f>
        <v/>
      </c>
      <c r="E430" s="20" t="str">
        <f aca="false">IF($A430="","",IF(AND($B430=$D430,COUNTIFS($A$2:$A430,$A430,$B$2:$B430,$B430)=1),1,0))</f>
        <v/>
      </c>
      <c r="F430" s="19" t="str">
        <f aca="false">IF($E430&lt;&gt;1,"",IF(COUNTIFS($A:$A,$A430,$B:$B,"&gt;"&amp;$D430)=0,"",_xlfn.MINIFS($B:$B,$A:$A,$A430,$B:$B,"&gt;"&amp;$D430)))</f>
        <v/>
      </c>
      <c r="G430" s="20" t="str">
        <f aca="false">IF($F430="","",$F430-$D430)</f>
        <v/>
      </c>
      <c r="H430" s="20" t="str">
        <f aca="false">IF($E430&lt;&gt;1,"",IF($F430="",0,IF($G430&lt;='Cohort Report'!$B$7,1,0)))</f>
        <v/>
      </c>
      <c r="I430" s="20" t="str">
        <f aca="false">IF($E430&lt;&gt;1,"",IF($F430="",0,IF($G430&lt;='Cohort Report'!$B$8,1,0)))</f>
        <v/>
      </c>
      <c r="J430" s="21" t="str">
        <f aca="false">IF($E430&lt;&gt;1,"",DATE(YEAR($D430),MONTH($D430),1))</f>
        <v/>
      </c>
      <c r="K430" s="20" t="str">
        <f aca="false">IF($E430&lt;&gt;1,"",IF($G430="","",IF(AND($D430&gt;='Cohort Report'!$B$5,$D430&lt;='Cohort Report'!$B$6),$G430,"")))</f>
        <v/>
      </c>
    </row>
    <row r="431" customFormat="false" ht="15" hidden="false" customHeight="false" outlineLevel="0" collapsed="false">
      <c r="A431" s="9"/>
      <c r="B431" s="22"/>
      <c r="C431" s="23"/>
      <c r="D431" s="19" t="str">
        <f aca="false">IF($A431="","",_xlfn.MINIFS($B:$B,$A:$A,$A431))</f>
        <v/>
      </c>
      <c r="E431" s="20" t="str">
        <f aca="false">IF($A431="","",IF(AND($B431=$D431,COUNTIFS($A$2:$A431,$A431,$B$2:$B431,$B431)=1),1,0))</f>
        <v/>
      </c>
      <c r="F431" s="19" t="str">
        <f aca="false">IF($E431&lt;&gt;1,"",IF(COUNTIFS($A:$A,$A431,$B:$B,"&gt;"&amp;$D431)=0,"",_xlfn.MINIFS($B:$B,$A:$A,$A431,$B:$B,"&gt;"&amp;$D431)))</f>
        <v/>
      </c>
      <c r="G431" s="20" t="str">
        <f aca="false">IF($F431="","",$F431-$D431)</f>
        <v/>
      </c>
      <c r="H431" s="20" t="str">
        <f aca="false">IF($E431&lt;&gt;1,"",IF($F431="",0,IF($G431&lt;='Cohort Report'!$B$7,1,0)))</f>
        <v/>
      </c>
      <c r="I431" s="20" t="str">
        <f aca="false">IF($E431&lt;&gt;1,"",IF($F431="",0,IF($G431&lt;='Cohort Report'!$B$8,1,0)))</f>
        <v/>
      </c>
      <c r="J431" s="21" t="str">
        <f aca="false">IF($E431&lt;&gt;1,"",DATE(YEAR($D431),MONTH($D431),1))</f>
        <v/>
      </c>
      <c r="K431" s="20" t="str">
        <f aca="false">IF($E431&lt;&gt;1,"",IF($G431="","",IF(AND($D431&gt;='Cohort Report'!$B$5,$D431&lt;='Cohort Report'!$B$6),$G431,"")))</f>
        <v/>
      </c>
    </row>
    <row r="432" customFormat="false" ht="15" hidden="false" customHeight="false" outlineLevel="0" collapsed="false">
      <c r="A432" s="9"/>
      <c r="B432" s="22"/>
      <c r="C432" s="23"/>
      <c r="D432" s="19" t="str">
        <f aca="false">IF($A432="","",_xlfn.MINIFS($B:$B,$A:$A,$A432))</f>
        <v/>
      </c>
      <c r="E432" s="20" t="str">
        <f aca="false">IF($A432="","",IF(AND($B432=$D432,COUNTIFS($A$2:$A432,$A432,$B$2:$B432,$B432)=1),1,0))</f>
        <v/>
      </c>
      <c r="F432" s="19" t="str">
        <f aca="false">IF($E432&lt;&gt;1,"",IF(COUNTIFS($A:$A,$A432,$B:$B,"&gt;"&amp;$D432)=0,"",_xlfn.MINIFS($B:$B,$A:$A,$A432,$B:$B,"&gt;"&amp;$D432)))</f>
        <v/>
      </c>
      <c r="G432" s="20" t="str">
        <f aca="false">IF($F432="","",$F432-$D432)</f>
        <v/>
      </c>
      <c r="H432" s="20" t="str">
        <f aca="false">IF($E432&lt;&gt;1,"",IF($F432="",0,IF($G432&lt;='Cohort Report'!$B$7,1,0)))</f>
        <v/>
      </c>
      <c r="I432" s="20" t="str">
        <f aca="false">IF($E432&lt;&gt;1,"",IF($F432="",0,IF($G432&lt;='Cohort Report'!$B$8,1,0)))</f>
        <v/>
      </c>
      <c r="J432" s="21" t="str">
        <f aca="false">IF($E432&lt;&gt;1,"",DATE(YEAR($D432),MONTH($D432),1))</f>
        <v/>
      </c>
      <c r="K432" s="20" t="str">
        <f aca="false">IF($E432&lt;&gt;1,"",IF($G432="","",IF(AND($D432&gt;='Cohort Report'!$B$5,$D432&lt;='Cohort Report'!$B$6),$G432,"")))</f>
        <v/>
      </c>
    </row>
    <row r="433" customFormat="false" ht="15" hidden="false" customHeight="false" outlineLevel="0" collapsed="false">
      <c r="A433" s="9"/>
      <c r="B433" s="22"/>
      <c r="C433" s="23"/>
      <c r="D433" s="19" t="str">
        <f aca="false">IF($A433="","",_xlfn.MINIFS($B:$B,$A:$A,$A433))</f>
        <v/>
      </c>
      <c r="E433" s="20" t="str">
        <f aca="false">IF($A433="","",IF(AND($B433=$D433,COUNTIFS($A$2:$A433,$A433,$B$2:$B433,$B433)=1),1,0))</f>
        <v/>
      </c>
      <c r="F433" s="19" t="str">
        <f aca="false">IF($E433&lt;&gt;1,"",IF(COUNTIFS($A:$A,$A433,$B:$B,"&gt;"&amp;$D433)=0,"",_xlfn.MINIFS($B:$B,$A:$A,$A433,$B:$B,"&gt;"&amp;$D433)))</f>
        <v/>
      </c>
      <c r="G433" s="20" t="str">
        <f aca="false">IF($F433="","",$F433-$D433)</f>
        <v/>
      </c>
      <c r="H433" s="20" t="str">
        <f aca="false">IF($E433&lt;&gt;1,"",IF($F433="",0,IF($G433&lt;='Cohort Report'!$B$7,1,0)))</f>
        <v/>
      </c>
      <c r="I433" s="20" t="str">
        <f aca="false">IF($E433&lt;&gt;1,"",IF($F433="",0,IF($G433&lt;='Cohort Report'!$B$8,1,0)))</f>
        <v/>
      </c>
      <c r="J433" s="21" t="str">
        <f aca="false">IF($E433&lt;&gt;1,"",DATE(YEAR($D433),MONTH($D433),1))</f>
        <v/>
      </c>
      <c r="K433" s="20" t="str">
        <f aca="false">IF($E433&lt;&gt;1,"",IF($G433="","",IF(AND($D433&gt;='Cohort Report'!$B$5,$D433&lt;='Cohort Report'!$B$6),$G433,"")))</f>
        <v/>
      </c>
    </row>
    <row r="434" customFormat="false" ht="15" hidden="false" customHeight="false" outlineLevel="0" collapsed="false">
      <c r="A434" s="9"/>
      <c r="B434" s="22"/>
      <c r="C434" s="23"/>
      <c r="D434" s="19" t="str">
        <f aca="false">IF($A434="","",_xlfn.MINIFS($B:$B,$A:$A,$A434))</f>
        <v/>
      </c>
      <c r="E434" s="20" t="str">
        <f aca="false">IF($A434="","",IF(AND($B434=$D434,COUNTIFS($A$2:$A434,$A434,$B$2:$B434,$B434)=1),1,0))</f>
        <v/>
      </c>
      <c r="F434" s="19" t="str">
        <f aca="false">IF($E434&lt;&gt;1,"",IF(COUNTIFS($A:$A,$A434,$B:$B,"&gt;"&amp;$D434)=0,"",_xlfn.MINIFS($B:$B,$A:$A,$A434,$B:$B,"&gt;"&amp;$D434)))</f>
        <v/>
      </c>
      <c r="G434" s="20" t="str">
        <f aca="false">IF($F434="","",$F434-$D434)</f>
        <v/>
      </c>
      <c r="H434" s="20" t="str">
        <f aca="false">IF($E434&lt;&gt;1,"",IF($F434="",0,IF($G434&lt;='Cohort Report'!$B$7,1,0)))</f>
        <v/>
      </c>
      <c r="I434" s="20" t="str">
        <f aca="false">IF($E434&lt;&gt;1,"",IF($F434="",0,IF($G434&lt;='Cohort Report'!$B$8,1,0)))</f>
        <v/>
      </c>
      <c r="J434" s="21" t="str">
        <f aca="false">IF($E434&lt;&gt;1,"",DATE(YEAR($D434),MONTH($D434),1))</f>
        <v/>
      </c>
      <c r="K434" s="20" t="str">
        <f aca="false">IF($E434&lt;&gt;1,"",IF($G434="","",IF(AND($D434&gt;='Cohort Report'!$B$5,$D434&lt;='Cohort Report'!$B$6),$G434,"")))</f>
        <v/>
      </c>
    </row>
    <row r="435" customFormat="false" ht="15" hidden="false" customHeight="false" outlineLevel="0" collapsed="false">
      <c r="A435" s="9"/>
      <c r="B435" s="22"/>
      <c r="C435" s="23"/>
      <c r="D435" s="19" t="str">
        <f aca="false">IF($A435="","",_xlfn.MINIFS($B:$B,$A:$A,$A435))</f>
        <v/>
      </c>
      <c r="E435" s="20" t="str">
        <f aca="false">IF($A435="","",IF(AND($B435=$D435,COUNTIFS($A$2:$A435,$A435,$B$2:$B435,$B435)=1),1,0))</f>
        <v/>
      </c>
      <c r="F435" s="19" t="str">
        <f aca="false">IF($E435&lt;&gt;1,"",IF(COUNTIFS($A:$A,$A435,$B:$B,"&gt;"&amp;$D435)=0,"",_xlfn.MINIFS($B:$B,$A:$A,$A435,$B:$B,"&gt;"&amp;$D435)))</f>
        <v/>
      </c>
      <c r="G435" s="20" t="str">
        <f aca="false">IF($F435="","",$F435-$D435)</f>
        <v/>
      </c>
      <c r="H435" s="20" t="str">
        <f aca="false">IF($E435&lt;&gt;1,"",IF($F435="",0,IF($G435&lt;='Cohort Report'!$B$7,1,0)))</f>
        <v/>
      </c>
      <c r="I435" s="20" t="str">
        <f aca="false">IF($E435&lt;&gt;1,"",IF($F435="",0,IF($G435&lt;='Cohort Report'!$B$8,1,0)))</f>
        <v/>
      </c>
      <c r="J435" s="21" t="str">
        <f aca="false">IF($E435&lt;&gt;1,"",DATE(YEAR($D435),MONTH($D435),1))</f>
        <v/>
      </c>
      <c r="K435" s="20" t="str">
        <f aca="false">IF($E435&lt;&gt;1,"",IF($G435="","",IF(AND($D435&gt;='Cohort Report'!$B$5,$D435&lt;='Cohort Report'!$B$6),$G435,"")))</f>
        <v/>
      </c>
    </row>
    <row r="436" customFormat="false" ht="15" hidden="false" customHeight="false" outlineLevel="0" collapsed="false">
      <c r="A436" s="9"/>
      <c r="B436" s="22"/>
      <c r="C436" s="23"/>
      <c r="D436" s="19" t="str">
        <f aca="false">IF($A436="","",_xlfn.MINIFS($B:$B,$A:$A,$A436))</f>
        <v/>
      </c>
      <c r="E436" s="20" t="str">
        <f aca="false">IF($A436="","",IF(AND($B436=$D436,COUNTIFS($A$2:$A436,$A436,$B$2:$B436,$B436)=1),1,0))</f>
        <v/>
      </c>
      <c r="F436" s="19" t="str">
        <f aca="false">IF($E436&lt;&gt;1,"",IF(COUNTIFS($A:$A,$A436,$B:$B,"&gt;"&amp;$D436)=0,"",_xlfn.MINIFS($B:$B,$A:$A,$A436,$B:$B,"&gt;"&amp;$D436)))</f>
        <v/>
      </c>
      <c r="G436" s="20" t="str">
        <f aca="false">IF($F436="","",$F436-$D436)</f>
        <v/>
      </c>
      <c r="H436" s="20" t="str">
        <f aca="false">IF($E436&lt;&gt;1,"",IF($F436="",0,IF($G436&lt;='Cohort Report'!$B$7,1,0)))</f>
        <v/>
      </c>
      <c r="I436" s="20" t="str">
        <f aca="false">IF($E436&lt;&gt;1,"",IF($F436="",0,IF($G436&lt;='Cohort Report'!$B$8,1,0)))</f>
        <v/>
      </c>
      <c r="J436" s="21" t="str">
        <f aca="false">IF($E436&lt;&gt;1,"",DATE(YEAR($D436),MONTH($D436),1))</f>
        <v/>
      </c>
      <c r="K436" s="20" t="str">
        <f aca="false">IF($E436&lt;&gt;1,"",IF($G436="","",IF(AND($D436&gt;='Cohort Report'!$B$5,$D436&lt;='Cohort Report'!$B$6),$G436,"")))</f>
        <v/>
      </c>
    </row>
    <row r="437" customFormat="false" ht="15" hidden="false" customHeight="false" outlineLevel="0" collapsed="false">
      <c r="A437" s="9"/>
      <c r="B437" s="22"/>
      <c r="C437" s="23"/>
      <c r="D437" s="19" t="str">
        <f aca="false">IF($A437="","",_xlfn.MINIFS($B:$B,$A:$A,$A437))</f>
        <v/>
      </c>
      <c r="E437" s="20" t="str">
        <f aca="false">IF($A437="","",IF(AND($B437=$D437,COUNTIFS($A$2:$A437,$A437,$B$2:$B437,$B437)=1),1,0))</f>
        <v/>
      </c>
      <c r="F437" s="19" t="str">
        <f aca="false">IF($E437&lt;&gt;1,"",IF(COUNTIFS($A:$A,$A437,$B:$B,"&gt;"&amp;$D437)=0,"",_xlfn.MINIFS($B:$B,$A:$A,$A437,$B:$B,"&gt;"&amp;$D437)))</f>
        <v/>
      </c>
      <c r="G437" s="20" t="str">
        <f aca="false">IF($F437="","",$F437-$D437)</f>
        <v/>
      </c>
      <c r="H437" s="20" t="str">
        <f aca="false">IF($E437&lt;&gt;1,"",IF($F437="",0,IF($G437&lt;='Cohort Report'!$B$7,1,0)))</f>
        <v/>
      </c>
      <c r="I437" s="20" t="str">
        <f aca="false">IF($E437&lt;&gt;1,"",IF($F437="",0,IF($G437&lt;='Cohort Report'!$B$8,1,0)))</f>
        <v/>
      </c>
      <c r="J437" s="21" t="str">
        <f aca="false">IF($E437&lt;&gt;1,"",DATE(YEAR($D437),MONTH($D437),1))</f>
        <v/>
      </c>
      <c r="K437" s="20" t="str">
        <f aca="false">IF($E437&lt;&gt;1,"",IF($G437="","",IF(AND($D437&gt;='Cohort Report'!$B$5,$D437&lt;='Cohort Report'!$B$6),$G437,"")))</f>
        <v/>
      </c>
    </row>
    <row r="438" customFormat="false" ht="15" hidden="false" customHeight="false" outlineLevel="0" collapsed="false">
      <c r="A438" s="9"/>
      <c r="B438" s="22"/>
      <c r="C438" s="23"/>
      <c r="D438" s="19" t="str">
        <f aca="false">IF($A438="","",_xlfn.MINIFS($B:$B,$A:$A,$A438))</f>
        <v/>
      </c>
      <c r="E438" s="20" t="str">
        <f aca="false">IF($A438="","",IF(AND($B438=$D438,COUNTIFS($A$2:$A438,$A438,$B$2:$B438,$B438)=1),1,0))</f>
        <v/>
      </c>
      <c r="F438" s="19" t="str">
        <f aca="false">IF($E438&lt;&gt;1,"",IF(COUNTIFS($A:$A,$A438,$B:$B,"&gt;"&amp;$D438)=0,"",_xlfn.MINIFS($B:$B,$A:$A,$A438,$B:$B,"&gt;"&amp;$D438)))</f>
        <v/>
      </c>
      <c r="G438" s="20" t="str">
        <f aca="false">IF($F438="","",$F438-$D438)</f>
        <v/>
      </c>
      <c r="H438" s="20" t="str">
        <f aca="false">IF($E438&lt;&gt;1,"",IF($F438="",0,IF($G438&lt;='Cohort Report'!$B$7,1,0)))</f>
        <v/>
      </c>
      <c r="I438" s="20" t="str">
        <f aca="false">IF($E438&lt;&gt;1,"",IF($F438="",0,IF($G438&lt;='Cohort Report'!$B$8,1,0)))</f>
        <v/>
      </c>
      <c r="J438" s="21" t="str">
        <f aca="false">IF($E438&lt;&gt;1,"",DATE(YEAR($D438),MONTH($D438),1))</f>
        <v/>
      </c>
      <c r="K438" s="20" t="str">
        <f aca="false">IF($E438&lt;&gt;1,"",IF($G438="","",IF(AND($D438&gt;='Cohort Report'!$B$5,$D438&lt;='Cohort Report'!$B$6),$G438,"")))</f>
        <v/>
      </c>
    </row>
    <row r="439" customFormat="false" ht="15" hidden="false" customHeight="false" outlineLevel="0" collapsed="false">
      <c r="A439" s="9"/>
      <c r="B439" s="22"/>
      <c r="C439" s="23"/>
      <c r="D439" s="19" t="str">
        <f aca="false">IF($A439="","",_xlfn.MINIFS($B:$B,$A:$A,$A439))</f>
        <v/>
      </c>
      <c r="E439" s="20" t="str">
        <f aca="false">IF($A439="","",IF(AND($B439=$D439,COUNTIFS($A$2:$A439,$A439,$B$2:$B439,$B439)=1),1,0))</f>
        <v/>
      </c>
      <c r="F439" s="19" t="str">
        <f aca="false">IF($E439&lt;&gt;1,"",IF(COUNTIFS($A:$A,$A439,$B:$B,"&gt;"&amp;$D439)=0,"",_xlfn.MINIFS($B:$B,$A:$A,$A439,$B:$B,"&gt;"&amp;$D439)))</f>
        <v/>
      </c>
      <c r="G439" s="20" t="str">
        <f aca="false">IF($F439="","",$F439-$D439)</f>
        <v/>
      </c>
      <c r="H439" s="20" t="str">
        <f aca="false">IF($E439&lt;&gt;1,"",IF($F439="",0,IF($G439&lt;='Cohort Report'!$B$7,1,0)))</f>
        <v/>
      </c>
      <c r="I439" s="20" t="str">
        <f aca="false">IF($E439&lt;&gt;1,"",IF($F439="",0,IF($G439&lt;='Cohort Report'!$B$8,1,0)))</f>
        <v/>
      </c>
      <c r="J439" s="21" t="str">
        <f aca="false">IF($E439&lt;&gt;1,"",DATE(YEAR($D439),MONTH($D439),1))</f>
        <v/>
      </c>
      <c r="K439" s="20" t="str">
        <f aca="false">IF($E439&lt;&gt;1,"",IF($G439="","",IF(AND($D439&gt;='Cohort Report'!$B$5,$D439&lt;='Cohort Report'!$B$6),$G439,"")))</f>
        <v/>
      </c>
    </row>
    <row r="440" customFormat="false" ht="15" hidden="false" customHeight="false" outlineLevel="0" collapsed="false">
      <c r="A440" s="9"/>
      <c r="B440" s="22"/>
      <c r="C440" s="23"/>
      <c r="D440" s="19" t="str">
        <f aca="false">IF($A440="","",_xlfn.MINIFS($B:$B,$A:$A,$A440))</f>
        <v/>
      </c>
      <c r="E440" s="20" t="str">
        <f aca="false">IF($A440="","",IF(AND($B440=$D440,COUNTIFS($A$2:$A440,$A440,$B$2:$B440,$B440)=1),1,0))</f>
        <v/>
      </c>
      <c r="F440" s="19" t="str">
        <f aca="false">IF($E440&lt;&gt;1,"",IF(COUNTIFS($A:$A,$A440,$B:$B,"&gt;"&amp;$D440)=0,"",_xlfn.MINIFS($B:$B,$A:$A,$A440,$B:$B,"&gt;"&amp;$D440)))</f>
        <v/>
      </c>
      <c r="G440" s="20" t="str">
        <f aca="false">IF($F440="","",$F440-$D440)</f>
        <v/>
      </c>
      <c r="H440" s="20" t="str">
        <f aca="false">IF($E440&lt;&gt;1,"",IF($F440="",0,IF($G440&lt;='Cohort Report'!$B$7,1,0)))</f>
        <v/>
      </c>
      <c r="I440" s="20" t="str">
        <f aca="false">IF($E440&lt;&gt;1,"",IF($F440="",0,IF($G440&lt;='Cohort Report'!$B$8,1,0)))</f>
        <v/>
      </c>
      <c r="J440" s="21" t="str">
        <f aca="false">IF($E440&lt;&gt;1,"",DATE(YEAR($D440),MONTH($D440),1))</f>
        <v/>
      </c>
      <c r="K440" s="20" t="str">
        <f aca="false">IF($E440&lt;&gt;1,"",IF($G440="","",IF(AND($D440&gt;='Cohort Report'!$B$5,$D440&lt;='Cohort Report'!$B$6),$G440,"")))</f>
        <v/>
      </c>
    </row>
    <row r="441" customFormat="false" ht="15" hidden="false" customHeight="false" outlineLevel="0" collapsed="false">
      <c r="A441" s="9"/>
      <c r="B441" s="22"/>
      <c r="C441" s="23"/>
      <c r="D441" s="19" t="str">
        <f aca="false">IF($A441="","",_xlfn.MINIFS($B:$B,$A:$A,$A441))</f>
        <v/>
      </c>
      <c r="E441" s="20" t="str">
        <f aca="false">IF($A441="","",IF(AND($B441=$D441,COUNTIFS($A$2:$A441,$A441,$B$2:$B441,$B441)=1),1,0))</f>
        <v/>
      </c>
      <c r="F441" s="19" t="str">
        <f aca="false">IF($E441&lt;&gt;1,"",IF(COUNTIFS($A:$A,$A441,$B:$B,"&gt;"&amp;$D441)=0,"",_xlfn.MINIFS($B:$B,$A:$A,$A441,$B:$B,"&gt;"&amp;$D441)))</f>
        <v/>
      </c>
      <c r="G441" s="20" t="str">
        <f aca="false">IF($F441="","",$F441-$D441)</f>
        <v/>
      </c>
      <c r="H441" s="20" t="str">
        <f aca="false">IF($E441&lt;&gt;1,"",IF($F441="",0,IF($G441&lt;='Cohort Report'!$B$7,1,0)))</f>
        <v/>
      </c>
      <c r="I441" s="20" t="str">
        <f aca="false">IF($E441&lt;&gt;1,"",IF($F441="",0,IF($G441&lt;='Cohort Report'!$B$8,1,0)))</f>
        <v/>
      </c>
      <c r="J441" s="21" t="str">
        <f aca="false">IF($E441&lt;&gt;1,"",DATE(YEAR($D441),MONTH($D441),1))</f>
        <v/>
      </c>
      <c r="K441" s="20" t="str">
        <f aca="false">IF($E441&lt;&gt;1,"",IF($G441="","",IF(AND($D441&gt;='Cohort Report'!$B$5,$D441&lt;='Cohort Report'!$B$6),$G441,"")))</f>
        <v/>
      </c>
    </row>
    <row r="442" customFormat="false" ht="15" hidden="false" customHeight="false" outlineLevel="0" collapsed="false">
      <c r="A442" s="9"/>
      <c r="B442" s="22"/>
      <c r="C442" s="23"/>
      <c r="D442" s="19" t="str">
        <f aca="false">IF($A442="","",_xlfn.MINIFS($B:$B,$A:$A,$A442))</f>
        <v/>
      </c>
      <c r="E442" s="20" t="str">
        <f aca="false">IF($A442="","",IF(AND($B442=$D442,COUNTIFS($A$2:$A442,$A442,$B$2:$B442,$B442)=1),1,0))</f>
        <v/>
      </c>
      <c r="F442" s="19" t="str">
        <f aca="false">IF($E442&lt;&gt;1,"",IF(COUNTIFS($A:$A,$A442,$B:$B,"&gt;"&amp;$D442)=0,"",_xlfn.MINIFS($B:$B,$A:$A,$A442,$B:$B,"&gt;"&amp;$D442)))</f>
        <v/>
      </c>
      <c r="G442" s="20" t="str">
        <f aca="false">IF($F442="","",$F442-$D442)</f>
        <v/>
      </c>
      <c r="H442" s="20" t="str">
        <f aca="false">IF($E442&lt;&gt;1,"",IF($F442="",0,IF($G442&lt;='Cohort Report'!$B$7,1,0)))</f>
        <v/>
      </c>
      <c r="I442" s="20" t="str">
        <f aca="false">IF($E442&lt;&gt;1,"",IF($F442="",0,IF($G442&lt;='Cohort Report'!$B$8,1,0)))</f>
        <v/>
      </c>
      <c r="J442" s="21" t="str">
        <f aca="false">IF($E442&lt;&gt;1,"",DATE(YEAR($D442),MONTH($D442),1))</f>
        <v/>
      </c>
      <c r="K442" s="20" t="str">
        <f aca="false">IF($E442&lt;&gt;1,"",IF($G442="","",IF(AND($D442&gt;='Cohort Report'!$B$5,$D442&lt;='Cohort Report'!$B$6),$G442,"")))</f>
        <v/>
      </c>
    </row>
    <row r="443" customFormat="false" ht="15" hidden="false" customHeight="false" outlineLevel="0" collapsed="false">
      <c r="A443" s="9"/>
      <c r="B443" s="22"/>
      <c r="C443" s="23"/>
      <c r="D443" s="19" t="str">
        <f aca="false">IF($A443="","",_xlfn.MINIFS($B:$B,$A:$A,$A443))</f>
        <v/>
      </c>
      <c r="E443" s="20" t="str">
        <f aca="false">IF($A443="","",IF(AND($B443=$D443,COUNTIFS($A$2:$A443,$A443,$B$2:$B443,$B443)=1),1,0))</f>
        <v/>
      </c>
      <c r="F443" s="19" t="str">
        <f aca="false">IF($E443&lt;&gt;1,"",IF(COUNTIFS($A:$A,$A443,$B:$B,"&gt;"&amp;$D443)=0,"",_xlfn.MINIFS($B:$B,$A:$A,$A443,$B:$B,"&gt;"&amp;$D443)))</f>
        <v/>
      </c>
      <c r="G443" s="20" t="str">
        <f aca="false">IF($F443="","",$F443-$D443)</f>
        <v/>
      </c>
      <c r="H443" s="20" t="str">
        <f aca="false">IF($E443&lt;&gt;1,"",IF($F443="",0,IF($G443&lt;='Cohort Report'!$B$7,1,0)))</f>
        <v/>
      </c>
      <c r="I443" s="20" t="str">
        <f aca="false">IF($E443&lt;&gt;1,"",IF($F443="",0,IF($G443&lt;='Cohort Report'!$B$8,1,0)))</f>
        <v/>
      </c>
      <c r="J443" s="21" t="str">
        <f aca="false">IF($E443&lt;&gt;1,"",DATE(YEAR($D443),MONTH($D443),1))</f>
        <v/>
      </c>
      <c r="K443" s="20" t="str">
        <f aca="false">IF($E443&lt;&gt;1,"",IF($G443="","",IF(AND($D443&gt;='Cohort Report'!$B$5,$D443&lt;='Cohort Report'!$B$6),$G443,"")))</f>
        <v/>
      </c>
    </row>
    <row r="444" customFormat="false" ht="15" hidden="false" customHeight="false" outlineLevel="0" collapsed="false">
      <c r="A444" s="9"/>
      <c r="B444" s="22"/>
      <c r="C444" s="23"/>
      <c r="D444" s="19" t="str">
        <f aca="false">IF($A444="","",_xlfn.MINIFS($B:$B,$A:$A,$A444))</f>
        <v/>
      </c>
      <c r="E444" s="20" t="str">
        <f aca="false">IF($A444="","",IF(AND($B444=$D444,COUNTIFS($A$2:$A444,$A444,$B$2:$B444,$B444)=1),1,0))</f>
        <v/>
      </c>
      <c r="F444" s="19" t="str">
        <f aca="false">IF($E444&lt;&gt;1,"",IF(COUNTIFS($A:$A,$A444,$B:$B,"&gt;"&amp;$D444)=0,"",_xlfn.MINIFS($B:$B,$A:$A,$A444,$B:$B,"&gt;"&amp;$D444)))</f>
        <v/>
      </c>
      <c r="G444" s="20" t="str">
        <f aca="false">IF($F444="","",$F444-$D444)</f>
        <v/>
      </c>
      <c r="H444" s="20" t="str">
        <f aca="false">IF($E444&lt;&gt;1,"",IF($F444="",0,IF($G444&lt;='Cohort Report'!$B$7,1,0)))</f>
        <v/>
      </c>
      <c r="I444" s="20" t="str">
        <f aca="false">IF($E444&lt;&gt;1,"",IF($F444="",0,IF($G444&lt;='Cohort Report'!$B$8,1,0)))</f>
        <v/>
      </c>
      <c r="J444" s="21" t="str">
        <f aca="false">IF($E444&lt;&gt;1,"",DATE(YEAR($D444),MONTH($D444),1))</f>
        <v/>
      </c>
      <c r="K444" s="20" t="str">
        <f aca="false">IF($E444&lt;&gt;1,"",IF($G444="","",IF(AND($D444&gt;='Cohort Report'!$B$5,$D444&lt;='Cohort Report'!$B$6),$G444,"")))</f>
        <v/>
      </c>
    </row>
    <row r="445" customFormat="false" ht="15" hidden="false" customHeight="false" outlineLevel="0" collapsed="false">
      <c r="A445" s="9"/>
      <c r="B445" s="22"/>
      <c r="C445" s="23"/>
      <c r="D445" s="19" t="str">
        <f aca="false">IF($A445="","",_xlfn.MINIFS($B:$B,$A:$A,$A445))</f>
        <v/>
      </c>
      <c r="E445" s="20" t="str">
        <f aca="false">IF($A445="","",IF(AND($B445=$D445,COUNTIFS($A$2:$A445,$A445,$B$2:$B445,$B445)=1),1,0))</f>
        <v/>
      </c>
      <c r="F445" s="19" t="str">
        <f aca="false">IF($E445&lt;&gt;1,"",IF(COUNTIFS($A:$A,$A445,$B:$B,"&gt;"&amp;$D445)=0,"",_xlfn.MINIFS($B:$B,$A:$A,$A445,$B:$B,"&gt;"&amp;$D445)))</f>
        <v/>
      </c>
      <c r="G445" s="20" t="str">
        <f aca="false">IF($F445="","",$F445-$D445)</f>
        <v/>
      </c>
      <c r="H445" s="20" t="str">
        <f aca="false">IF($E445&lt;&gt;1,"",IF($F445="",0,IF($G445&lt;='Cohort Report'!$B$7,1,0)))</f>
        <v/>
      </c>
      <c r="I445" s="20" t="str">
        <f aca="false">IF($E445&lt;&gt;1,"",IF($F445="",0,IF($G445&lt;='Cohort Report'!$B$8,1,0)))</f>
        <v/>
      </c>
      <c r="J445" s="21" t="str">
        <f aca="false">IF($E445&lt;&gt;1,"",DATE(YEAR($D445),MONTH($D445),1))</f>
        <v/>
      </c>
      <c r="K445" s="20" t="str">
        <f aca="false">IF($E445&lt;&gt;1,"",IF($G445="","",IF(AND($D445&gt;='Cohort Report'!$B$5,$D445&lt;='Cohort Report'!$B$6),$G445,"")))</f>
        <v/>
      </c>
    </row>
    <row r="446" customFormat="false" ht="15" hidden="false" customHeight="false" outlineLevel="0" collapsed="false">
      <c r="A446" s="9"/>
      <c r="B446" s="22"/>
      <c r="C446" s="23"/>
      <c r="D446" s="19" t="str">
        <f aca="false">IF($A446="","",_xlfn.MINIFS($B:$B,$A:$A,$A446))</f>
        <v/>
      </c>
      <c r="E446" s="20" t="str">
        <f aca="false">IF($A446="","",IF(AND($B446=$D446,COUNTIFS($A$2:$A446,$A446,$B$2:$B446,$B446)=1),1,0))</f>
        <v/>
      </c>
      <c r="F446" s="19" t="str">
        <f aca="false">IF($E446&lt;&gt;1,"",IF(COUNTIFS($A:$A,$A446,$B:$B,"&gt;"&amp;$D446)=0,"",_xlfn.MINIFS($B:$B,$A:$A,$A446,$B:$B,"&gt;"&amp;$D446)))</f>
        <v/>
      </c>
      <c r="G446" s="20" t="str">
        <f aca="false">IF($F446="","",$F446-$D446)</f>
        <v/>
      </c>
      <c r="H446" s="20" t="str">
        <f aca="false">IF($E446&lt;&gt;1,"",IF($F446="",0,IF($G446&lt;='Cohort Report'!$B$7,1,0)))</f>
        <v/>
      </c>
      <c r="I446" s="20" t="str">
        <f aca="false">IF($E446&lt;&gt;1,"",IF($F446="",0,IF($G446&lt;='Cohort Report'!$B$8,1,0)))</f>
        <v/>
      </c>
      <c r="J446" s="21" t="str">
        <f aca="false">IF($E446&lt;&gt;1,"",DATE(YEAR($D446),MONTH($D446),1))</f>
        <v/>
      </c>
      <c r="K446" s="20" t="str">
        <f aca="false">IF($E446&lt;&gt;1,"",IF($G446="","",IF(AND($D446&gt;='Cohort Report'!$B$5,$D446&lt;='Cohort Report'!$B$6),$G446,"")))</f>
        <v/>
      </c>
    </row>
    <row r="447" customFormat="false" ht="15" hidden="false" customHeight="false" outlineLevel="0" collapsed="false">
      <c r="A447" s="9"/>
      <c r="B447" s="22"/>
      <c r="C447" s="23"/>
      <c r="D447" s="19" t="str">
        <f aca="false">IF($A447="","",_xlfn.MINIFS($B:$B,$A:$A,$A447))</f>
        <v/>
      </c>
      <c r="E447" s="20" t="str">
        <f aca="false">IF($A447="","",IF(AND($B447=$D447,COUNTIFS($A$2:$A447,$A447,$B$2:$B447,$B447)=1),1,0))</f>
        <v/>
      </c>
      <c r="F447" s="19" t="str">
        <f aca="false">IF($E447&lt;&gt;1,"",IF(COUNTIFS($A:$A,$A447,$B:$B,"&gt;"&amp;$D447)=0,"",_xlfn.MINIFS($B:$B,$A:$A,$A447,$B:$B,"&gt;"&amp;$D447)))</f>
        <v/>
      </c>
      <c r="G447" s="20" t="str">
        <f aca="false">IF($F447="","",$F447-$D447)</f>
        <v/>
      </c>
      <c r="H447" s="20" t="str">
        <f aca="false">IF($E447&lt;&gt;1,"",IF($F447="",0,IF($G447&lt;='Cohort Report'!$B$7,1,0)))</f>
        <v/>
      </c>
      <c r="I447" s="20" t="str">
        <f aca="false">IF($E447&lt;&gt;1,"",IF($F447="",0,IF($G447&lt;='Cohort Report'!$B$8,1,0)))</f>
        <v/>
      </c>
      <c r="J447" s="21" t="str">
        <f aca="false">IF($E447&lt;&gt;1,"",DATE(YEAR($D447),MONTH($D447),1))</f>
        <v/>
      </c>
      <c r="K447" s="20" t="str">
        <f aca="false">IF($E447&lt;&gt;1,"",IF($G447="","",IF(AND($D447&gt;='Cohort Report'!$B$5,$D447&lt;='Cohort Report'!$B$6),$G447,"")))</f>
        <v/>
      </c>
    </row>
    <row r="448" customFormat="false" ht="15" hidden="false" customHeight="false" outlineLevel="0" collapsed="false">
      <c r="A448" s="9"/>
      <c r="B448" s="22"/>
      <c r="C448" s="23"/>
      <c r="D448" s="19" t="str">
        <f aca="false">IF($A448="","",_xlfn.MINIFS($B:$B,$A:$A,$A448))</f>
        <v/>
      </c>
      <c r="E448" s="20" t="str">
        <f aca="false">IF($A448="","",IF(AND($B448=$D448,COUNTIFS($A$2:$A448,$A448,$B$2:$B448,$B448)=1),1,0))</f>
        <v/>
      </c>
      <c r="F448" s="19" t="str">
        <f aca="false">IF($E448&lt;&gt;1,"",IF(COUNTIFS($A:$A,$A448,$B:$B,"&gt;"&amp;$D448)=0,"",_xlfn.MINIFS($B:$B,$A:$A,$A448,$B:$B,"&gt;"&amp;$D448)))</f>
        <v/>
      </c>
      <c r="G448" s="20" t="str">
        <f aca="false">IF($F448="","",$F448-$D448)</f>
        <v/>
      </c>
      <c r="H448" s="20" t="str">
        <f aca="false">IF($E448&lt;&gt;1,"",IF($F448="",0,IF($G448&lt;='Cohort Report'!$B$7,1,0)))</f>
        <v/>
      </c>
      <c r="I448" s="20" t="str">
        <f aca="false">IF($E448&lt;&gt;1,"",IF($F448="",0,IF($G448&lt;='Cohort Report'!$B$8,1,0)))</f>
        <v/>
      </c>
      <c r="J448" s="21" t="str">
        <f aca="false">IF($E448&lt;&gt;1,"",DATE(YEAR($D448),MONTH($D448),1))</f>
        <v/>
      </c>
      <c r="K448" s="20" t="str">
        <f aca="false">IF($E448&lt;&gt;1,"",IF($G448="","",IF(AND($D448&gt;='Cohort Report'!$B$5,$D448&lt;='Cohort Report'!$B$6),$G448,"")))</f>
        <v/>
      </c>
    </row>
    <row r="449" customFormat="false" ht="15" hidden="false" customHeight="false" outlineLevel="0" collapsed="false">
      <c r="A449" s="9"/>
      <c r="B449" s="22"/>
      <c r="C449" s="23"/>
      <c r="D449" s="19" t="str">
        <f aca="false">IF($A449="","",_xlfn.MINIFS($B:$B,$A:$A,$A449))</f>
        <v/>
      </c>
      <c r="E449" s="20" t="str">
        <f aca="false">IF($A449="","",IF(AND($B449=$D449,COUNTIFS($A$2:$A449,$A449,$B$2:$B449,$B449)=1),1,0))</f>
        <v/>
      </c>
      <c r="F449" s="19" t="str">
        <f aca="false">IF($E449&lt;&gt;1,"",IF(COUNTIFS($A:$A,$A449,$B:$B,"&gt;"&amp;$D449)=0,"",_xlfn.MINIFS($B:$B,$A:$A,$A449,$B:$B,"&gt;"&amp;$D449)))</f>
        <v/>
      </c>
      <c r="G449" s="20" t="str">
        <f aca="false">IF($F449="","",$F449-$D449)</f>
        <v/>
      </c>
      <c r="H449" s="20" t="str">
        <f aca="false">IF($E449&lt;&gt;1,"",IF($F449="",0,IF($G449&lt;='Cohort Report'!$B$7,1,0)))</f>
        <v/>
      </c>
      <c r="I449" s="20" t="str">
        <f aca="false">IF($E449&lt;&gt;1,"",IF($F449="",0,IF($G449&lt;='Cohort Report'!$B$8,1,0)))</f>
        <v/>
      </c>
      <c r="J449" s="21" t="str">
        <f aca="false">IF($E449&lt;&gt;1,"",DATE(YEAR($D449),MONTH($D449),1))</f>
        <v/>
      </c>
      <c r="K449" s="20" t="str">
        <f aca="false">IF($E449&lt;&gt;1,"",IF($G449="","",IF(AND($D449&gt;='Cohort Report'!$B$5,$D449&lt;='Cohort Report'!$B$6),$G449,"")))</f>
        <v/>
      </c>
    </row>
    <row r="450" customFormat="false" ht="15" hidden="false" customHeight="false" outlineLevel="0" collapsed="false">
      <c r="A450" s="9"/>
      <c r="B450" s="22"/>
      <c r="C450" s="23"/>
      <c r="D450" s="19" t="str">
        <f aca="false">IF($A450="","",_xlfn.MINIFS($B:$B,$A:$A,$A450))</f>
        <v/>
      </c>
      <c r="E450" s="20" t="str">
        <f aca="false">IF($A450="","",IF(AND($B450=$D450,COUNTIFS($A$2:$A450,$A450,$B$2:$B450,$B450)=1),1,0))</f>
        <v/>
      </c>
      <c r="F450" s="19" t="str">
        <f aca="false">IF($E450&lt;&gt;1,"",IF(COUNTIFS($A:$A,$A450,$B:$B,"&gt;"&amp;$D450)=0,"",_xlfn.MINIFS($B:$B,$A:$A,$A450,$B:$B,"&gt;"&amp;$D450)))</f>
        <v/>
      </c>
      <c r="G450" s="20" t="str">
        <f aca="false">IF($F450="","",$F450-$D450)</f>
        <v/>
      </c>
      <c r="H450" s="20" t="str">
        <f aca="false">IF($E450&lt;&gt;1,"",IF($F450="",0,IF($G450&lt;='Cohort Report'!$B$7,1,0)))</f>
        <v/>
      </c>
      <c r="I450" s="20" t="str">
        <f aca="false">IF($E450&lt;&gt;1,"",IF($F450="",0,IF($G450&lt;='Cohort Report'!$B$8,1,0)))</f>
        <v/>
      </c>
      <c r="J450" s="21" t="str">
        <f aca="false">IF($E450&lt;&gt;1,"",DATE(YEAR($D450),MONTH($D450),1))</f>
        <v/>
      </c>
      <c r="K450" s="20" t="str">
        <f aca="false">IF($E450&lt;&gt;1,"",IF($G450="","",IF(AND($D450&gt;='Cohort Report'!$B$5,$D450&lt;='Cohort Report'!$B$6),$G450,"")))</f>
        <v/>
      </c>
    </row>
    <row r="451" customFormat="false" ht="15" hidden="false" customHeight="false" outlineLevel="0" collapsed="false">
      <c r="A451" s="9"/>
      <c r="B451" s="22"/>
      <c r="C451" s="23"/>
      <c r="D451" s="19" t="str">
        <f aca="false">IF($A451="","",_xlfn.MINIFS($B:$B,$A:$A,$A451))</f>
        <v/>
      </c>
      <c r="E451" s="20" t="str">
        <f aca="false">IF($A451="","",IF(AND($B451=$D451,COUNTIFS($A$2:$A451,$A451,$B$2:$B451,$B451)=1),1,0))</f>
        <v/>
      </c>
      <c r="F451" s="19" t="str">
        <f aca="false">IF($E451&lt;&gt;1,"",IF(COUNTIFS($A:$A,$A451,$B:$B,"&gt;"&amp;$D451)=0,"",_xlfn.MINIFS($B:$B,$A:$A,$A451,$B:$B,"&gt;"&amp;$D451)))</f>
        <v/>
      </c>
      <c r="G451" s="20" t="str">
        <f aca="false">IF($F451="","",$F451-$D451)</f>
        <v/>
      </c>
      <c r="H451" s="20" t="str">
        <f aca="false">IF($E451&lt;&gt;1,"",IF($F451="",0,IF($G451&lt;='Cohort Report'!$B$7,1,0)))</f>
        <v/>
      </c>
      <c r="I451" s="20" t="str">
        <f aca="false">IF($E451&lt;&gt;1,"",IF($F451="",0,IF($G451&lt;='Cohort Report'!$B$8,1,0)))</f>
        <v/>
      </c>
      <c r="J451" s="21" t="str">
        <f aca="false">IF($E451&lt;&gt;1,"",DATE(YEAR($D451),MONTH($D451),1))</f>
        <v/>
      </c>
      <c r="K451" s="20" t="str">
        <f aca="false">IF($E451&lt;&gt;1,"",IF($G451="","",IF(AND($D451&gt;='Cohort Report'!$B$5,$D451&lt;='Cohort Report'!$B$6),$G451,"")))</f>
        <v/>
      </c>
    </row>
    <row r="452" customFormat="false" ht="15" hidden="false" customHeight="false" outlineLevel="0" collapsed="false">
      <c r="A452" s="9"/>
      <c r="B452" s="22"/>
      <c r="C452" s="23"/>
      <c r="D452" s="19" t="str">
        <f aca="false">IF($A452="","",_xlfn.MINIFS($B:$B,$A:$A,$A452))</f>
        <v/>
      </c>
      <c r="E452" s="20" t="str">
        <f aca="false">IF($A452="","",IF(AND($B452=$D452,COUNTIFS($A$2:$A452,$A452,$B$2:$B452,$B452)=1),1,0))</f>
        <v/>
      </c>
      <c r="F452" s="19" t="str">
        <f aca="false">IF($E452&lt;&gt;1,"",IF(COUNTIFS($A:$A,$A452,$B:$B,"&gt;"&amp;$D452)=0,"",_xlfn.MINIFS($B:$B,$A:$A,$A452,$B:$B,"&gt;"&amp;$D452)))</f>
        <v/>
      </c>
      <c r="G452" s="20" t="str">
        <f aca="false">IF($F452="","",$F452-$D452)</f>
        <v/>
      </c>
      <c r="H452" s="20" t="str">
        <f aca="false">IF($E452&lt;&gt;1,"",IF($F452="",0,IF($G452&lt;='Cohort Report'!$B$7,1,0)))</f>
        <v/>
      </c>
      <c r="I452" s="20" t="str">
        <f aca="false">IF($E452&lt;&gt;1,"",IF($F452="",0,IF($G452&lt;='Cohort Report'!$B$8,1,0)))</f>
        <v/>
      </c>
      <c r="J452" s="21" t="str">
        <f aca="false">IF($E452&lt;&gt;1,"",DATE(YEAR($D452),MONTH($D452),1))</f>
        <v/>
      </c>
      <c r="K452" s="20" t="str">
        <f aca="false">IF($E452&lt;&gt;1,"",IF($G452="","",IF(AND($D452&gt;='Cohort Report'!$B$5,$D452&lt;='Cohort Report'!$B$6),$G452,"")))</f>
        <v/>
      </c>
    </row>
    <row r="453" customFormat="false" ht="15" hidden="false" customHeight="false" outlineLevel="0" collapsed="false">
      <c r="A453" s="9"/>
      <c r="B453" s="22"/>
      <c r="C453" s="23"/>
      <c r="D453" s="19" t="str">
        <f aca="false">IF($A453="","",_xlfn.MINIFS($B:$B,$A:$A,$A453))</f>
        <v/>
      </c>
      <c r="E453" s="20" t="str">
        <f aca="false">IF($A453="","",IF(AND($B453=$D453,COUNTIFS($A$2:$A453,$A453,$B$2:$B453,$B453)=1),1,0))</f>
        <v/>
      </c>
      <c r="F453" s="19" t="str">
        <f aca="false">IF($E453&lt;&gt;1,"",IF(COUNTIFS($A:$A,$A453,$B:$B,"&gt;"&amp;$D453)=0,"",_xlfn.MINIFS($B:$B,$A:$A,$A453,$B:$B,"&gt;"&amp;$D453)))</f>
        <v/>
      </c>
      <c r="G453" s="20" t="str">
        <f aca="false">IF($F453="","",$F453-$D453)</f>
        <v/>
      </c>
      <c r="H453" s="20" t="str">
        <f aca="false">IF($E453&lt;&gt;1,"",IF($F453="",0,IF($G453&lt;='Cohort Report'!$B$7,1,0)))</f>
        <v/>
      </c>
      <c r="I453" s="20" t="str">
        <f aca="false">IF($E453&lt;&gt;1,"",IF($F453="",0,IF($G453&lt;='Cohort Report'!$B$8,1,0)))</f>
        <v/>
      </c>
      <c r="J453" s="21" t="str">
        <f aca="false">IF($E453&lt;&gt;1,"",DATE(YEAR($D453),MONTH($D453),1))</f>
        <v/>
      </c>
      <c r="K453" s="20" t="str">
        <f aca="false">IF($E453&lt;&gt;1,"",IF($G453="","",IF(AND($D453&gt;='Cohort Report'!$B$5,$D453&lt;='Cohort Report'!$B$6),$G453,"")))</f>
        <v/>
      </c>
    </row>
    <row r="454" customFormat="false" ht="15" hidden="false" customHeight="false" outlineLevel="0" collapsed="false">
      <c r="A454" s="9"/>
      <c r="B454" s="22"/>
      <c r="C454" s="23"/>
      <c r="D454" s="19" t="str">
        <f aca="false">IF($A454="","",_xlfn.MINIFS($B:$B,$A:$A,$A454))</f>
        <v/>
      </c>
      <c r="E454" s="20" t="str">
        <f aca="false">IF($A454="","",IF(AND($B454=$D454,COUNTIFS($A$2:$A454,$A454,$B$2:$B454,$B454)=1),1,0))</f>
        <v/>
      </c>
      <c r="F454" s="19" t="str">
        <f aca="false">IF($E454&lt;&gt;1,"",IF(COUNTIFS($A:$A,$A454,$B:$B,"&gt;"&amp;$D454)=0,"",_xlfn.MINIFS($B:$B,$A:$A,$A454,$B:$B,"&gt;"&amp;$D454)))</f>
        <v/>
      </c>
      <c r="G454" s="20" t="str">
        <f aca="false">IF($F454="","",$F454-$D454)</f>
        <v/>
      </c>
      <c r="H454" s="20" t="str">
        <f aca="false">IF($E454&lt;&gt;1,"",IF($F454="",0,IF($G454&lt;='Cohort Report'!$B$7,1,0)))</f>
        <v/>
      </c>
      <c r="I454" s="20" t="str">
        <f aca="false">IF($E454&lt;&gt;1,"",IF($F454="",0,IF($G454&lt;='Cohort Report'!$B$8,1,0)))</f>
        <v/>
      </c>
      <c r="J454" s="21" t="str">
        <f aca="false">IF($E454&lt;&gt;1,"",DATE(YEAR($D454),MONTH($D454),1))</f>
        <v/>
      </c>
      <c r="K454" s="20" t="str">
        <f aca="false">IF($E454&lt;&gt;1,"",IF($G454="","",IF(AND($D454&gt;='Cohort Report'!$B$5,$D454&lt;='Cohort Report'!$B$6),$G454,"")))</f>
        <v/>
      </c>
    </row>
    <row r="455" customFormat="false" ht="15" hidden="false" customHeight="false" outlineLevel="0" collapsed="false">
      <c r="A455" s="9"/>
      <c r="B455" s="22"/>
      <c r="C455" s="23"/>
      <c r="D455" s="19" t="str">
        <f aca="false">IF($A455="","",_xlfn.MINIFS($B:$B,$A:$A,$A455))</f>
        <v/>
      </c>
      <c r="E455" s="20" t="str">
        <f aca="false">IF($A455="","",IF(AND($B455=$D455,COUNTIFS($A$2:$A455,$A455,$B$2:$B455,$B455)=1),1,0))</f>
        <v/>
      </c>
      <c r="F455" s="19" t="str">
        <f aca="false">IF($E455&lt;&gt;1,"",IF(COUNTIFS($A:$A,$A455,$B:$B,"&gt;"&amp;$D455)=0,"",_xlfn.MINIFS($B:$B,$A:$A,$A455,$B:$B,"&gt;"&amp;$D455)))</f>
        <v/>
      </c>
      <c r="G455" s="20" t="str">
        <f aca="false">IF($F455="","",$F455-$D455)</f>
        <v/>
      </c>
      <c r="H455" s="20" t="str">
        <f aca="false">IF($E455&lt;&gt;1,"",IF($F455="",0,IF($G455&lt;='Cohort Report'!$B$7,1,0)))</f>
        <v/>
      </c>
      <c r="I455" s="20" t="str">
        <f aca="false">IF($E455&lt;&gt;1,"",IF($F455="",0,IF($G455&lt;='Cohort Report'!$B$8,1,0)))</f>
        <v/>
      </c>
      <c r="J455" s="21" t="str">
        <f aca="false">IF($E455&lt;&gt;1,"",DATE(YEAR($D455),MONTH($D455),1))</f>
        <v/>
      </c>
      <c r="K455" s="20" t="str">
        <f aca="false">IF($E455&lt;&gt;1,"",IF($G455="","",IF(AND($D455&gt;='Cohort Report'!$B$5,$D455&lt;='Cohort Report'!$B$6),$G455,"")))</f>
        <v/>
      </c>
    </row>
    <row r="456" customFormat="false" ht="15" hidden="false" customHeight="false" outlineLevel="0" collapsed="false">
      <c r="A456" s="9"/>
      <c r="B456" s="22"/>
      <c r="C456" s="23"/>
      <c r="D456" s="19" t="str">
        <f aca="false">IF($A456="","",_xlfn.MINIFS($B:$B,$A:$A,$A456))</f>
        <v/>
      </c>
      <c r="E456" s="20" t="str">
        <f aca="false">IF($A456="","",IF(AND($B456=$D456,COUNTIFS($A$2:$A456,$A456,$B$2:$B456,$B456)=1),1,0))</f>
        <v/>
      </c>
      <c r="F456" s="19" t="str">
        <f aca="false">IF($E456&lt;&gt;1,"",IF(COUNTIFS($A:$A,$A456,$B:$B,"&gt;"&amp;$D456)=0,"",_xlfn.MINIFS($B:$B,$A:$A,$A456,$B:$B,"&gt;"&amp;$D456)))</f>
        <v/>
      </c>
      <c r="G456" s="20" t="str">
        <f aca="false">IF($F456="","",$F456-$D456)</f>
        <v/>
      </c>
      <c r="H456" s="20" t="str">
        <f aca="false">IF($E456&lt;&gt;1,"",IF($F456="",0,IF($G456&lt;='Cohort Report'!$B$7,1,0)))</f>
        <v/>
      </c>
      <c r="I456" s="20" t="str">
        <f aca="false">IF($E456&lt;&gt;1,"",IF($F456="",0,IF($G456&lt;='Cohort Report'!$B$8,1,0)))</f>
        <v/>
      </c>
      <c r="J456" s="21" t="str">
        <f aca="false">IF($E456&lt;&gt;1,"",DATE(YEAR($D456),MONTH($D456),1))</f>
        <v/>
      </c>
      <c r="K456" s="20" t="str">
        <f aca="false">IF($E456&lt;&gt;1,"",IF($G456="","",IF(AND($D456&gt;='Cohort Report'!$B$5,$D456&lt;='Cohort Report'!$B$6),$G456,"")))</f>
        <v/>
      </c>
    </row>
    <row r="457" customFormat="false" ht="15" hidden="false" customHeight="false" outlineLevel="0" collapsed="false">
      <c r="A457" s="9"/>
      <c r="B457" s="22"/>
      <c r="C457" s="23"/>
      <c r="D457" s="19" t="str">
        <f aca="false">IF($A457="","",_xlfn.MINIFS($B:$B,$A:$A,$A457))</f>
        <v/>
      </c>
      <c r="E457" s="20" t="str">
        <f aca="false">IF($A457="","",IF(AND($B457=$D457,COUNTIFS($A$2:$A457,$A457,$B$2:$B457,$B457)=1),1,0))</f>
        <v/>
      </c>
      <c r="F457" s="19" t="str">
        <f aca="false">IF($E457&lt;&gt;1,"",IF(COUNTIFS($A:$A,$A457,$B:$B,"&gt;"&amp;$D457)=0,"",_xlfn.MINIFS($B:$B,$A:$A,$A457,$B:$B,"&gt;"&amp;$D457)))</f>
        <v/>
      </c>
      <c r="G457" s="20" t="str">
        <f aca="false">IF($F457="","",$F457-$D457)</f>
        <v/>
      </c>
      <c r="H457" s="20" t="str">
        <f aca="false">IF($E457&lt;&gt;1,"",IF($F457="",0,IF($G457&lt;='Cohort Report'!$B$7,1,0)))</f>
        <v/>
      </c>
      <c r="I457" s="20" t="str">
        <f aca="false">IF($E457&lt;&gt;1,"",IF($F457="",0,IF($G457&lt;='Cohort Report'!$B$8,1,0)))</f>
        <v/>
      </c>
      <c r="J457" s="21" t="str">
        <f aca="false">IF($E457&lt;&gt;1,"",DATE(YEAR($D457),MONTH($D457),1))</f>
        <v/>
      </c>
      <c r="K457" s="20" t="str">
        <f aca="false">IF($E457&lt;&gt;1,"",IF($G457="","",IF(AND($D457&gt;='Cohort Report'!$B$5,$D457&lt;='Cohort Report'!$B$6),$G457,"")))</f>
        <v/>
      </c>
    </row>
    <row r="458" customFormat="false" ht="15" hidden="false" customHeight="false" outlineLevel="0" collapsed="false">
      <c r="A458" s="9"/>
      <c r="B458" s="22"/>
      <c r="C458" s="23"/>
      <c r="D458" s="19" t="str">
        <f aca="false">IF($A458="","",_xlfn.MINIFS($B:$B,$A:$A,$A458))</f>
        <v/>
      </c>
      <c r="E458" s="20" t="str">
        <f aca="false">IF($A458="","",IF(AND($B458=$D458,COUNTIFS($A$2:$A458,$A458,$B$2:$B458,$B458)=1),1,0))</f>
        <v/>
      </c>
      <c r="F458" s="19" t="str">
        <f aca="false">IF($E458&lt;&gt;1,"",IF(COUNTIFS($A:$A,$A458,$B:$B,"&gt;"&amp;$D458)=0,"",_xlfn.MINIFS($B:$B,$A:$A,$A458,$B:$B,"&gt;"&amp;$D458)))</f>
        <v/>
      </c>
      <c r="G458" s="20" t="str">
        <f aca="false">IF($F458="","",$F458-$D458)</f>
        <v/>
      </c>
      <c r="H458" s="20" t="str">
        <f aca="false">IF($E458&lt;&gt;1,"",IF($F458="",0,IF($G458&lt;='Cohort Report'!$B$7,1,0)))</f>
        <v/>
      </c>
      <c r="I458" s="20" t="str">
        <f aca="false">IF($E458&lt;&gt;1,"",IF($F458="",0,IF($G458&lt;='Cohort Report'!$B$8,1,0)))</f>
        <v/>
      </c>
      <c r="J458" s="21" t="str">
        <f aca="false">IF($E458&lt;&gt;1,"",DATE(YEAR($D458),MONTH($D458),1))</f>
        <v/>
      </c>
      <c r="K458" s="20" t="str">
        <f aca="false">IF($E458&lt;&gt;1,"",IF($G458="","",IF(AND($D458&gt;='Cohort Report'!$B$5,$D458&lt;='Cohort Report'!$B$6),$G458,"")))</f>
        <v/>
      </c>
    </row>
    <row r="459" customFormat="false" ht="15" hidden="false" customHeight="false" outlineLevel="0" collapsed="false">
      <c r="A459" s="9"/>
      <c r="B459" s="22"/>
      <c r="C459" s="23"/>
      <c r="D459" s="19" t="str">
        <f aca="false">IF($A459="","",_xlfn.MINIFS($B:$B,$A:$A,$A459))</f>
        <v/>
      </c>
      <c r="E459" s="20" t="str">
        <f aca="false">IF($A459="","",IF(AND($B459=$D459,COUNTIFS($A$2:$A459,$A459,$B$2:$B459,$B459)=1),1,0))</f>
        <v/>
      </c>
      <c r="F459" s="19" t="str">
        <f aca="false">IF($E459&lt;&gt;1,"",IF(COUNTIFS($A:$A,$A459,$B:$B,"&gt;"&amp;$D459)=0,"",_xlfn.MINIFS($B:$B,$A:$A,$A459,$B:$B,"&gt;"&amp;$D459)))</f>
        <v/>
      </c>
      <c r="G459" s="20" t="str">
        <f aca="false">IF($F459="","",$F459-$D459)</f>
        <v/>
      </c>
      <c r="H459" s="20" t="str">
        <f aca="false">IF($E459&lt;&gt;1,"",IF($F459="",0,IF($G459&lt;='Cohort Report'!$B$7,1,0)))</f>
        <v/>
      </c>
      <c r="I459" s="20" t="str">
        <f aca="false">IF($E459&lt;&gt;1,"",IF($F459="",0,IF($G459&lt;='Cohort Report'!$B$8,1,0)))</f>
        <v/>
      </c>
      <c r="J459" s="21" t="str">
        <f aca="false">IF($E459&lt;&gt;1,"",DATE(YEAR($D459),MONTH($D459),1))</f>
        <v/>
      </c>
      <c r="K459" s="20" t="str">
        <f aca="false">IF($E459&lt;&gt;1,"",IF($G459="","",IF(AND($D459&gt;='Cohort Report'!$B$5,$D459&lt;='Cohort Report'!$B$6),$G459,"")))</f>
        <v/>
      </c>
    </row>
    <row r="460" customFormat="false" ht="15" hidden="false" customHeight="false" outlineLevel="0" collapsed="false">
      <c r="A460" s="9"/>
      <c r="B460" s="22"/>
      <c r="C460" s="23"/>
      <c r="D460" s="19" t="str">
        <f aca="false">IF($A460="","",_xlfn.MINIFS($B:$B,$A:$A,$A460))</f>
        <v/>
      </c>
      <c r="E460" s="20" t="str">
        <f aca="false">IF($A460="","",IF(AND($B460=$D460,COUNTIFS($A$2:$A460,$A460,$B$2:$B460,$B460)=1),1,0))</f>
        <v/>
      </c>
      <c r="F460" s="19" t="str">
        <f aca="false">IF($E460&lt;&gt;1,"",IF(COUNTIFS($A:$A,$A460,$B:$B,"&gt;"&amp;$D460)=0,"",_xlfn.MINIFS($B:$B,$A:$A,$A460,$B:$B,"&gt;"&amp;$D460)))</f>
        <v/>
      </c>
      <c r="G460" s="20" t="str">
        <f aca="false">IF($F460="","",$F460-$D460)</f>
        <v/>
      </c>
      <c r="H460" s="20" t="str">
        <f aca="false">IF($E460&lt;&gt;1,"",IF($F460="",0,IF($G460&lt;='Cohort Report'!$B$7,1,0)))</f>
        <v/>
      </c>
      <c r="I460" s="20" t="str">
        <f aca="false">IF($E460&lt;&gt;1,"",IF($F460="",0,IF($G460&lt;='Cohort Report'!$B$8,1,0)))</f>
        <v/>
      </c>
      <c r="J460" s="21" t="str">
        <f aca="false">IF($E460&lt;&gt;1,"",DATE(YEAR($D460),MONTH($D460),1))</f>
        <v/>
      </c>
      <c r="K460" s="20" t="str">
        <f aca="false">IF($E460&lt;&gt;1,"",IF($G460="","",IF(AND($D460&gt;='Cohort Report'!$B$5,$D460&lt;='Cohort Report'!$B$6),$G460,"")))</f>
        <v/>
      </c>
    </row>
    <row r="461" customFormat="false" ht="15" hidden="false" customHeight="false" outlineLevel="0" collapsed="false">
      <c r="A461" s="9"/>
      <c r="B461" s="22"/>
      <c r="C461" s="23"/>
      <c r="D461" s="19" t="str">
        <f aca="false">IF($A461="","",_xlfn.MINIFS($B:$B,$A:$A,$A461))</f>
        <v/>
      </c>
      <c r="E461" s="20" t="str">
        <f aca="false">IF($A461="","",IF(AND($B461=$D461,COUNTIFS($A$2:$A461,$A461,$B$2:$B461,$B461)=1),1,0))</f>
        <v/>
      </c>
      <c r="F461" s="19" t="str">
        <f aca="false">IF($E461&lt;&gt;1,"",IF(COUNTIFS($A:$A,$A461,$B:$B,"&gt;"&amp;$D461)=0,"",_xlfn.MINIFS($B:$B,$A:$A,$A461,$B:$B,"&gt;"&amp;$D461)))</f>
        <v/>
      </c>
      <c r="G461" s="20" t="str">
        <f aca="false">IF($F461="","",$F461-$D461)</f>
        <v/>
      </c>
      <c r="H461" s="20" t="str">
        <f aca="false">IF($E461&lt;&gt;1,"",IF($F461="",0,IF($G461&lt;='Cohort Report'!$B$7,1,0)))</f>
        <v/>
      </c>
      <c r="I461" s="20" t="str">
        <f aca="false">IF($E461&lt;&gt;1,"",IF($F461="",0,IF($G461&lt;='Cohort Report'!$B$8,1,0)))</f>
        <v/>
      </c>
      <c r="J461" s="21" t="str">
        <f aca="false">IF($E461&lt;&gt;1,"",DATE(YEAR($D461),MONTH($D461),1))</f>
        <v/>
      </c>
      <c r="K461" s="20" t="str">
        <f aca="false">IF($E461&lt;&gt;1,"",IF($G461="","",IF(AND($D461&gt;='Cohort Report'!$B$5,$D461&lt;='Cohort Report'!$B$6),$G461,"")))</f>
        <v/>
      </c>
    </row>
    <row r="462" customFormat="false" ht="15" hidden="false" customHeight="false" outlineLevel="0" collapsed="false">
      <c r="A462" s="9"/>
      <c r="B462" s="22"/>
      <c r="C462" s="23"/>
      <c r="D462" s="19" t="str">
        <f aca="false">IF($A462="","",_xlfn.MINIFS($B:$B,$A:$A,$A462))</f>
        <v/>
      </c>
      <c r="E462" s="20" t="str">
        <f aca="false">IF($A462="","",IF(AND($B462=$D462,COUNTIFS($A$2:$A462,$A462,$B$2:$B462,$B462)=1),1,0))</f>
        <v/>
      </c>
      <c r="F462" s="19" t="str">
        <f aca="false">IF($E462&lt;&gt;1,"",IF(COUNTIFS($A:$A,$A462,$B:$B,"&gt;"&amp;$D462)=0,"",_xlfn.MINIFS($B:$B,$A:$A,$A462,$B:$B,"&gt;"&amp;$D462)))</f>
        <v/>
      </c>
      <c r="G462" s="20" t="str">
        <f aca="false">IF($F462="","",$F462-$D462)</f>
        <v/>
      </c>
      <c r="H462" s="20" t="str">
        <f aca="false">IF($E462&lt;&gt;1,"",IF($F462="",0,IF($G462&lt;='Cohort Report'!$B$7,1,0)))</f>
        <v/>
      </c>
      <c r="I462" s="20" t="str">
        <f aca="false">IF($E462&lt;&gt;1,"",IF($F462="",0,IF($G462&lt;='Cohort Report'!$B$8,1,0)))</f>
        <v/>
      </c>
      <c r="J462" s="21" t="str">
        <f aca="false">IF($E462&lt;&gt;1,"",DATE(YEAR($D462),MONTH($D462),1))</f>
        <v/>
      </c>
      <c r="K462" s="20" t="str">
        <f aca="false">IF($E462&lt;&gt;1,"",IF($G462="","",IF(AND($D462&gt;='Cohort Report'!$B$5,$D462&lt;='Cohort Report'!$B$6),$G462,"")))</f>
        <v/>
      </c>
    </row>
    <row r="463" customFormat="false" ht="15" hidden="false" customHeight="false" outlineLevel="0" collapsed="false">
      <c r="A463" s="9"/>
      <c r="B463" s="22"/>
      <c r="C463" s="23"/>
      <c r="D463" s="19" t="str">
        <f aca="false">IF($A463="","",_xlfn.MINIFS($B:$B,$A:$A,$A463))</f>
        <v/>
      </c>
      <c r="E463" s="20" t="str">
        <f aca="false">IF($A463="","",IF(AND($B463=$D463,COUNTIFS($A$2:$A463,$A463,$B$2:$B463,$B463)=1),1,0))</f>
        <v/>
      </c>
      <c r="F463" s="19" t="str">
        <f aca="false">IF($E463&lt;&gt;1,"",IF(COUNTIFS($A:$A,$A463,$B:$B,"&gt;"&amp;$D463)=0,"",_xlfn.MINIFS($B:$B,$A:$A,$A463,$B:$B,"&gt;"&amp;$D463)))</f>
        <v/>
      </c>
      <c r="G463" s="20" t="str">
        <f aca="false">IF($F463="","",$F463-$D463)</f>
        <v/>
      </c>
      <c r="H463" s="20" t="str">
        <f aca="false">IF($E463&lt;&gt;1,"",IF($F463="",0,IF($G463&lt;='Cohort Report'!$B$7,1,0)))</f>
        <v/>
      </c>
      <c r="I463" s="20" t="str">
        <f aca="false">IF($E463&lt;&gt;1,"",IF($F463="",0,IF($G463&lt;='Cohort Report'!$B$8,1,0)))</f>
        <v/>
      </c>
      <c r="J463" s="21" t="str">
        <f aca="false">IF($E463&lt;&gt;1,"",DATE(YEAR($D463),MONTH($D463),1))</f>
        <v/>
      </c>
      <c r="K463" s="20" t="str">
        <f aca="false">IF($E463&lt;&gt;1,"",IF($G463="","",IF(AND($D463&gt;='Cohort Report'!$B$5,$D463&lt;='Cohort Report'!$B$6),$G463,"")))</f>
        <v/>
      </c>
    </row>
    <row r="464" customFormat="false" ht="15" hidden="false" customHeight="false" outlineLevel="0" collapsed="false">
      <c r="A464" s="9"/>
      <c r="B464" s="22"/>
      <c r="C464" s="23"/>
      <c r="D464" s="19" t="str">
        <f aca="false">IF($A464="","",_xlfn.MINIFS($B:$B,$A:$A,$A464))</f>
        <v/>
      </c>
      <c r="E464" s="20" t="str">
        <f aca="false">IF($A464="","",IF(AND($B464=$D464,COUNTIFS($A$2:$A464,$A464,$B$2:$B464,$B464)=1),1,0))</f>
        <v/>
      </c>
      <c r="F464" s="19" t="str">
        <f aca="false">IF($E464&lt;&gt;1,"",IF(COUNTIFS($A:$A,$A464,$B:$B,"&gt;"&amp;$D464)=0,"",_xlfn.MINIFS($B:$B,$A:$A,$A464,$B:$B,"&gt;"&amp;$D464)))</f>
        <v/>
      </c>
      <c r="G464" s="20" t="str">
        <f aca="false">IF($F464="","",$F464-$D464)</f>
        <v/>
      </c>
      <c r="H464" s="20" t="str">
        <f aca="false">IF($E464&lt;&gt;1,"",IF($F464="",0,IF($G464&lt;='Cohort Report'!$B$7,1,0)))</f>
        <v/>
      </c>
      <c r="I464" s="20" t="str">
        <f aca="false">IF($E464&lt;&gt;1,"",IF($F464="",0,IF($G464&lt;='Cohort Report'!$B$8,1,0)))</f>
        <v/>
      </c>
      <c r="J464" s="21" t="str">
        <f aca="false">IF($E464&lt;&gt;1,"",DATE(YEAR($D464),MONTH($D464),1))</f>
        <v/>
      </c>
      <c r="K464" s="20" t="str">
        <f aca="false">IF($E464&lt;&gt;1,"",IF($G464="","",IF(AND($D464&gt;='Cohort Report'!$B$5,$D464&lt;='Cohort Report'!$B$6),$G464,"")))</f>
        <v/>
      </c>
    </row>
    <row r="465" customFormat="false" ht="15" hidden="false" customHeight="false" outlineLevel="0" collapsed="false">
      <c r="A465" s="9"/>
      <c r="B465" s="22"/>
      <c r="C465" s="23"/>
      <c r="D465" s="19" t="str">
        <f aca="false">IF($A465="","",_xlfn.MINIFS($B:$B,$A:$A,$A465))</f>
        <v/>
      </c>
      <c r="E465" s="20" t="str">
        <f aca="false">IF($A465="","",IF(AND($B465=$D465,COUNTIFS($A$2:$A465,$A465,$B$2:$B465,$B465)=1),1,0))</f>
        <v/>
      </c>
      <c r="F465" s="19" t="str">
        <f aca="false">IF($E465&lt;&gt;1,"",IF(COUNTIFS($A:$A,$A465,$B:$B,"&gt;"&amp;$D465)=0,"",_xlfn.MINIFS($B:$B,$A:$A,$A465,$B:$B,"&gt;"&amp;$D465)))</f>
        <v/>
      </c>
      <c r="G465" s="20" t="str">
        <f aca="false">IF($F465="","",$F465-$D465)</f>
        <v/>
      </c>
      <c r="H465" s="20" t="str">
        <f aca="false">IF($E465&lt;&gt;1,"",IF($F465="",0,IF($G465&lt;='Cohort Report'!$B$7,1,0)))</f>
        <v/>
      </c>
      <c r="I465" s="20" t="str">
        <f aca="false">IF($E465&lt;&gt;1,"",IF($F465="",0,IF($G465&lt;='Cohort Report'!$B$8,1,0)))</f>
        <v/>
      </c>
      <c r="J465" s="21" t="str">
        <f aca="false">IF($E465&lt;&gt;1,"",DATE(YEAR($D465),MONTH($D465),1))</f>
        <v/>
      </c>
      <c r="K465" s="20" t="str">
        <f aca="false">IF($E465&lt;&gt;1,"",IF($G465="","",IF(AND($D465&gt;='Cohort Report'!$B$5,$D465&lt;='Cohort Report'!$B$6),$G465,"")))</f>
        <v/>
      </c>
    </row>
    <row r="466" customFormat="false" ht="15" hidden="false" customHeight="false" outlineLevel="0" collapsed="false">
      <c r="A466" s="9"/>
      <c r="B466" s="22"/>
      <c r="C466" s="23"/>
      <c r="D466" s="19" t="str">
        <f aca="false">IF($A466="","",_xlfn.MINIFS($B:$B,$A:$A,$A466))</f>
        <v/>
      </c>
      <c r="E466" s="20" t="str">
        <f aca="false">IF($A466="","",IF(AND($B466=$D466,COUNTIFS($A$2:$A466,$A466,$B$2:$B466,$B466)=1),1,0))</f>
        <v/>
      </c>
      <c r="F466" s="19" t="str">
        <f aca="false">IF($E466&lt;&gt;1,"",IF(COUNTIFS($A:$A,$A466,$B:$B,"&gt;"&amp;$D466)=0,"",_xlfn.MINIFS($B:$B,$A:$A,$A466,$B:$B,"&gt;"&amp;$D466)))</f>
        <v/>
      </c>
      <c r="G466" s="20" t="str">
        <f aca="false">IF($F466="","",$F466-$D466)</f>
        <v/>
      </c>
      <c r="H466" s="20" t="str">
        <f aca="false">IF($E466&lt;&gt;1,"",IF($F466="",0,IF($G466&lt;='Cohort Report'!$B$7,1,0)))</f>
        <v/>
      </c>
      <c r="I466" s="20" t="str">
        <f aca="false">IF($E466&lt;&gt;1,"",IF($F466="",0,IF($G466&lt;='Cohort Report'!$B$8,1,0)))</f>
        <v/>
      </c>
      <c r="J466" s="21" t="str">
        <f aca="false">IF($E466&lt;&gt;1,"",DATE(YEAR($D466),MONTH($D466),1))</f>
        <v/>
      </c>
      <c r="K466" s="20" t="str">
        <f aca="false">IF($E466&lt;&gt;1,"",IF($G466="","",IF(AND($D466&gt;='Cohort Report'!$B$5,$D466&lt;='Cohort Report'!$B$6),$G466,"")))</f>
        <v/>
      </c>
    </row>
    <row r="467" customFormat="false" ht="15" hidden="false" customHeight="false" outlineLevel="0" collapsed="false">
      <c r="A467" s="9"/>
      <c r="B467" s="22"/>
      <c r="C467" s="23"/>
      <c r="D467" s="19" t="str">
        <f aca="false">IF($A467="","",_xlfn.MINIFS($B:$B,$A:$A,$A467))</f>
        <v/>
      </c>
      <c r="E467" s="20" t="str">
        <f aca="false">IF($A467="","",IF(AND($B467=$D467,COUNTIFS($A$2:$A467,$A467,$B$2:$B467,$B467)=1),1,0))</f>
        <v/>
      </c>
      <c r="F467" s="19" t="str">
        <f aca="false">IF($E467&lt;&gt;1,"",IF(COUNTIFS($A:$A,$A467,$B:$B,"&gt;"&amp;$D467)=0,"",_xlfn.MINIFS($B:$B,$A:$A,$A467,$B:$B,"&gt;"&amp;$D467)))</f>
        <v/>
      </c>
      <c r="G467" s="20" t="str">
        <f aca="false">IF($F467="","",$F467-$D467)</f>
        <v/>
      </c>
      <c r="H467" s="20" t="str">
        <f aca="false">IF($E467&lt;&gt;1,"",IF($F467="",0,IF($G467&lt;='Cohort Report'!$B$7,1,0)))</f>
        <v/>
      </c>
      <c r="I467" s="20" t="str">
        <f aca="false">IF($E467&lt;&gt;1,"",IF($F467="",0,IF($G467&lt;='Cohort Report'!$B$8,1,0)))</f>
        <v/>
      </c>
      <c r="J467" s="21" t="str">
        <f aca="false">IF($E467&lt;&gt;1,"",DATE(YEAR($D467),MONTH($D467),1))</f>
        <v/>
      </c>
      <c r="K467" s="20" t="str">
        <f aca="false">IF($E467&lt;&gt;1,"",IF($G467="","",IF(AND($D467&gt;='Cohort Report'!$B$5,$D467&lt;='Cohort Report'!$B$6),$G467,"")))</f>
        <v/>
      </c>
    </row>
    <row r="468" customFormat="false" ht="15" hidden="false" customHeight="false" outlineLevel="0" collapsed="false">
      <c r="A468" s="9"/>
      <c r="B468" s="22"/>
      <c r="C468" s="23"/>
      <c r="D468" s="19" t="str">
        <f aca="false">IF($A468="","",_xlfn.MINIFS($B:$B,$A:$A,$A468))</f>
        <v/>
      </c>
      <c r="E468" s="20" t="str">
        <f aca="false">IF($A468="","",IF(AND($B468=$D468,COUNTIFS($A$2:$A468,$A468,$B$2:$B468,$B468)=1),1,0))</f>
        <v/>
      </c>
      <c r="F468" s="19" t="str">
        <f aca="false">IF($E468&lt;&gt;1,"",IF(COUNTIFS($A:$A,$A468,$B:$B,"&gt;"&amp;$D468)=0,"",_xlfn.MINIFS($B:$B,$A:$A,$A468,$B:$B,"&gt;"&amp;$D468)))</f>
        <v/>
      </c>
      <c r="G468" s="20" t="str">
        <f aca="false">IF($F468="","",$F468-$D468)</f>
        <v/>
      </c>
      <c r="H468" s="20" t="str">
        <f aca="false">IF($E468&lt;&gt;1,"",IF($F468="",0,IF($G468&lt;='Cohort Report'!$B$7,1,0)))</f>
        <v/>
      </c>
      <c r="I468" s="20" t="str">
        <f aca="false">IF($E468&lt;&gt;1,"",IF($F468="",0,IF($G468&lt;='Cohort Report'!$B$8,1,0)))</f>
        <v/>
      </c>
      <c r="J468" s="21" t="str">
        <f aca="false">IF($E468&lt;&gt;1,"",DATE(YEAR($D468),MONTH($D468),1))</f>
        <v/>
      </c>
      <c r="K468" s="20" t="str">
        <f aca="false">IF($E468&lt;&gt;1,"",IF($G468="","",IF(AND($D468&gt;='Cohort Report'!$B$5,$D468&lt;='Cohort Report'!$B$6),$G468,"")))</f>
        <v/>
      </c>
    </row>
    <row r="469" customFormat="false" ht="15" hidden="false" customHeight="false" outlineLevel="0" collapsed="false">
      <c r="A469" s="9"/>
      <c r="B469" s="22"/>
      <c r="C469" s="23"/>
      <c r="D469" s="19" t="str">
        <f aca="false">IF($A469="","",_xlfn.MINIFS($B:$B,$A:$A,$A469))</f>
        <v/>
      </c>
      <c r="E469" s="20" t="str">
        <f aca="false">IF($A469="","",IF(AND($B469=$D469,COUNTIFS($A$2:$A469,$A469,$B$2:$B469,$B469)=1),1,0))</f>
        <v/>
      </c>
      <c r="F469" s="19" t="str">
        <f aca="false">IF($E469&lt;&gt;1,"",IF(COUNTIFS($A:$A,$A469,$B:$B,"&gt;"&amp;$D469)=0,"",_xlfn.MINIFS($B:$B,$A:$A,$A469,$B:$B,"&gt;"&amp;$D469)))</f>
        <v/>
      </c>
      <c r="G469" s="20" t="str">
        <f aca="false">IF($F469="","",$F469-$D469)</f>
        <v/>
      </c>
      <c r="H469" s="20" t="str">
        <f aca="false">IF($E469&lt;&gt;1,"",IF($F469="",0,IF($G469&lt;='Cohort Report'!$B$7,1,0)))</f>
        <v/>
      </c>
      <c r="I469" s="20" t="str">
        <f aca="false">IF($E469&lt;&gt;1,"",IF($F469="",0,IF($G469&lt;='Cohort Report'!$B$8,1,0)))</f>
        <v/>
      </c>
      <c r="J469" s="21" t="str">
        <f aca="false">IF($E469&lt;&gt;1,"",DATE(YEAR($D469),MONTH($D469),1))</f>
        <v/>
      </c>
      <c r="K469" s="20" t="str">
        <f aca="false">IF($E469&lt;&gt;1,"",IF($G469="","",IF(AND($D469&gt;='Cohort Report'!$B$5,$D469&lt;='Cohort Report'!$B$6),$G469,"")))</f>
        <v/>
      </c>
    </row>
    <row r="470" customFormat="false" ht="15" hidden="false" customHeight="false" outlineLevel="0" collapsed="false">
      <c r="A470" s="9"/>
      <c r="B470" s="22"/>
      <c r="C470" s="23"/>
      <c r="D470" s="19" t="str">
        <f aca="false">IF($A470="","",_xlfn.MINIFS($B:$B,$A:$A,$A470))</f>
        <v/>
      </c>
      <c r="E470" s="20" t="str">
        <f aca="false">IF($A470="","",IF(AND($B470=$D470,COUNTIFS($A$2:$A470,$A470,$B$2:$B470,$B470)=1),1,0))</f>
        <v/>
      </c>
      <c r="F470" s="19" t="str">
        <f aca="false">IF($E470&lt;&gt;1,"",IF(COUNTIFS($A:$A,$A470,$B:$B,"&gt;"&amp;$D470)=0,"",_xlfn.MINIFS($B:$B,$A:$A,$A470,$B:$B,"&gt;"&amp;$D470)))</f>
        <v/>
      </c>
      <c r="G470" s="20" t="str">
        <f aca="false">IF($F470="","",$F470-$D470)</f>
        <v/>
      </c>
      <c r="H470" s="20" t="str">
        <f aca="false">IF($E470&lt;&gt;1,"",IF($F470="",0,IF($G470&lt;='Cohort Report'!$B$7,1,0)))</f>
        <v/>
      </c>
      <c r="I470" s="20" t="str">
        <f aca="false">IF($E470&lt;&gt;1,"",IF($F470="",0,IF($G470&lt;='Cohort Report'!$B$8,1,0)))</f>
        <v/>
      </c>
      <c r="J470" s="21" t="str">
        <f aca="false">IF($E470&lt;&gt;1,"",DATE(YEAR($D470),MONTH($D470),1))</f>
        <v/>
      </c>
      <c r="K470" s="20" t="str">
        <f aca="false">IF($E470&lt;&gt;1,"",IF($G470="","",IF(AND($D470&gt;='Cohort Report'!$B$5,$D470&lt;='Cohort Report'!$B$6),$G470,"")))</f>
        <v/>
      </c>
    </row>
    <row r="471" customFormat="false" ht="15" hidden="false" customHeight="false" outlineLevel="0" collapsed="false">
      <c r="A471" s="9"/>
      <c r="B471" s="22"/>
      <c r="C471" s="23"/>
      <c r="D471" s="19" t="str">
        <f aca="false">IF($A471="","",_xlfn.MINIFS($B:$B,$A:$A,$A471))</f>
        <v/>
      </c>
      <c r="E471" s="20" t="str">
        <f aca="false">IF($A471="","",IF(AND($B471=$D471,COUNTIFS($A$2:$A471,$A471,$B$2:$B471,$B471)=1),1,0))</f>
        <v/>
      </c>
      <c r="F471" s="19" t="str">
        <f aca="false">IF($E471&lt;&gt;1,"",IF(COUNTIFS($A:$A,$A471,$B:$B,"&gt;"&amp;$D471)=0,"",_xlfn.MINIFS($B:$B,$A:$A,$A471,$B:$B,"&gt;"&amp;$D471)))</f>
        <v/>
      </c>
      <c r="G471" s="20" t="str">
        <f aca="false">IF($F471="","",$F471-$D471)</f>
        <v/>
      </c>
      <c r="H471" s="20" t="str">
        <f aca="false">IF($E471&lt;&gt;1,"",IF($F471="",0,IF($G471&lt;='Cohort Report'!$B$7,1,0)))</f>
        <v/>
      </c>
      <c r="I471" s="20" t="str">
        <f aca="false">IF($E471&lt;&gt;1,"",IF($F471="",0,IF($G471&lt;='Cohort Report'!$B$8,1,0)))</f>
        <v/>
      </c>
      <c r="J471" s="21" t="str">
        <f aca="false">IF($E471&lt;&gt;1,"",DATE(YEAR($D471),MONTH($D471),1))</f>
        <v/>
      </c>
      <c r="K471" s="20" t="str">
        <f aca="false">IF($E471&lt;&gt;1,"",IF($G471="","",IF(AND($D471&gt;='Cohort Report'!$B$5,$D471&lt;='Cohort Report'!$B$6),$G471,"")))</f>
        <v/>
      </c>
    </row>
    <row r="472" customFormat="false" ht="15" hidden="false" customHeight="false" outlineLevel="0" collapsed="false">
      <c r="A472" s="9"/>
      <c r="B472" s="22"/>
      <c r="C472" s="23"/>
      <c r="D472" s="19" t="str">
        <f aca="false">IF($A472="","",_xlfn.MINIFS($B:$B,$A:$A,$A472))</f>
        <v/>
      </c>
      <c r="E472" s="20" t="str">
        <f aca="false">IF($A472="","",IF(AND($B472=$D472,COUNTIFS($A$2:$A472,$A472,$B$2:$B472,$B472)=1),1,0))</f>
        <v/>
      </c>
      <c r="F472" s="19" t="str">
        <f aca="false">IF($E472&lt;&gt;1,"",IF(COUNTIFS($A:$A,$A472,$B:$B,"&gt;"&amp;$D472)=0,"",_xlfn.MINIFS($B:$B,$A:$A,$A472,$B:$B,"&gt;"&amp;$D472)))</f>
        <v/>
      </c>
      <c r="G472" s="20" t="str">
        <f aca="false">IF($F472="","",$F472-$D472)</f>
        <v/>
      </c>
      <c r="H472" s="20" t="str">
        <f aca="false">IF($E472&lt;&gt;1,"",IF($F472="",0,IF($G472&lt;='Cohort Report'!$B$7,1,0)))</f>
        <v/>
      </c>
      <c r="I472" s="20" t="str">
        <f aca="false">IF($E472&lt;&gt;1,"",IF($F472="",0,IF($G472&lt;='Cohort Report'!$B$8,1,0)))</f>
        <v/>
      </c>
      <c r="J472" s="21" t="str">
        <f aca="false">IF($E472&lt;&gt;1,"",DATE(YEAR($D472),MONTH($D472),1))</f>
        <v/>
      </c>
      <c r="K472" s="20" t="str">
        <f aca="false">IF($E472&lt;&gt;1,"",IF($G472="","",IF(AND($D472&gt;='Cohort Report'!$B$5,$D472&lt;='Cohort Report'!$B$6),$G472,"")))</f>
        <v/>
      </c>
    </row>
    <row r="473" customFormat="false" ht="15" hidden="false" customHeight="false" outlineLevel="0" collapsed="false">
      <c r="A473" s="9"/>
      <c r="B473" s="22"/>
      <c r="C473" s="23"/>
      <c r="D473" s="19" t="str">
        <f aca="false">IF($A473="","",_xlfn.MINIFS($B:$B,$A:$A,$A473))</f>
        <v/>
      </c>
      <c r="E473" s="20" t="str">
        <f aca="false">IF($A473="","",IF(AND($B473=$D473,COUNTIFS($A$2:$A473,$A473,$B$2:$B473,$B473)=1),1,0))</f>
        <v/>
      </c>
      <c r="F473" s="19" t="str">
        <f aca="false">IF($E473&lt;&gt;1,"",IF(COUNTIFS($A:$A,$A473,$B:$B,"&gt;"&amp;$D473)=0,"",_xlfn.MINIFS($B:$B,$A:$A,$A473,$B:$B,"&gt;"&amp;$D473)))</f>
        <v/>
      </c>
      <c r="G473" s="20" t="str">
        <f aca="false">IF($F473="","",$F473-$D473)</f>
        <v/>
      </c>
      <c r="H473" s="20" t="str">
        <f aca="false">IF($E473&lt;&gt;1,"",IF($F473="",0,IF($G473&lt;='Cohort Report'!$B$7,1,0)))</f>
        <v/>
      </c>
      <c r="I473" s="20" t="str">
        <f aca="false">IF($E473&lt;&gt;1,"",IF($F473="",0,IF($G473&lt;='Cohort Report'!$B$8,1,0)))</f>
        <v/>
      </c>
      <c r="J473" s="21" t="str">
        <f aca="false">IF($E473&lt;&gt;1,"",DATE(YEAR($D473),MONTH($D473),1))</f>
        <v/>
      </c>
      <c r="K473" s="20" t="str">
        <f aca="false">IF($E473&lt;&gt;1,"",IF($G473="","",IF(AND($D473&gt;='Cohort Report'!$B$5,$D473&lt;='Cohort Report'!$B$6),$G473,"")))</f>
        <v/>
      </c>
    </row>
    <row r="474" customFormat="false" ht="15" hidden="false" customHeight="false" outlineLevel="0" collapsed="false">
      <c r="A474" s="9"/>
      <c r="B474" s="22"/>
      <c r="C474" s="23"/>
      <c r="D474" s="19" t="str">
        <f aca="false">IF($A474="","",_xlfn.MINIFS($B:$B,$A:$A,$A474))</f>
        <v/>
      </c>
      <c r="E474" s="20" t="str">
        <f aca="false">IF($A474="","",IF(AND($B474=$D474,COUNTIFS($A$2:$A474,$A474,$B$2:$B474,$B474)=1),1,0))</f>
        <v/>
      </c>
      <c r="F474" s="19" t="str">
        <f aca="false">IF($E474&lt;&gt;1,"",IF(COUNTIFS($A:$A,$A474,$B:$B,"&gt;"&amp;$D474)=0,"",_xlfn.MINIFS($B:$B,$A:$A,$A474,$B:$B,"&gt;"&amp;$D474)))</f>
        <v/>
      </c>
      <c r="G474" s="20" t="str">
        <f aca="false">IF($F474="","",$F474-$D474)</f>
        <v/>
      </c>
      <c r="H474" s="20" t="str">
        <f aca="false">IF($E474&lt;&gt;1,"",IF($F474="",0,IF($G474&lt;='Cohort Report'!$B$7,1,0)))</f>
        <v/>
      </c>
      <c r="I474" s="20" t="str">
        <f aca="false">IF($E474&lt;&gt;1,"",IF($F474="",0,IF($G474&lt;='Cohort Report'!$B$8,1,0)))</f>
        <v/>
      </c>
      <c r="J474" s="21" t="str">
        <f aca="false">IF($E474&lt;&gt;1,"",DATE(YEAR($D474),MONTH($D474),1))</f>
        <v/>
      </c>
      <c r="K474" s="20" t="str">
        <f aca="false">IF($E474&lt;&gt;1,"",IF($G474="","",IF(AND($D474&gt;='Cohort Report'!$B$5,$D474&lt;='Cohort Report'!$B$6),$G474,"")))</f>
        <v/>
      </c>
    </row>
    <row r="475" customFormat="false" ht="15" hidden="false" customHeight="false" outlineLevel="0" collapsed="false">
      <c r="A475" s="9"/>
      <c r="B475" s="22"/>
      <c r="C475" s="23"/>
      <c r="D475" s="19" t="str">
        <f aca="false">IF($A475="","",_xlfn.MINIFS($B:$B,$A:$A,$A475))</f>
        <v/>
      </c>
      <c r="E475" s="20" t="str">
        <f aca="false">IF($A475="","",IF(AND($B475=$D475,COUNTIFS($A$2:$A475,$A475,$B$2:$B475,$B475)=1),1,0))</f>
        <v/>
      </c>
      <c r="F475" s="19" t="str">
        <f aca="false">IF($E475&lt;&gt;1,"",IF(COUNTIFS($A:$A,$A475,$B:$B,"&gt;"&amp;$D475)=0,"",_xlfn.MINIFS($B:$B,$A:$A,$A475,$B:$B,"&gt;"&amp;$D475)))</f>
        <v/>
      </c>
      <c r="G475" s="20" t="str">
        <f aca="false">IF($F475="","",$F475-$D475)</f>
        <v/>
      </c>
      <c r="H475" s="20" t="str">
        <f aca="false">IF($E475&lt;&gt;1,"",IF($F475="",0,IF($G475&lt;='Cohort Report'!$B$7,1,0)))</f>
        <v/>
      </c>
      <c r="I475" s="20" t="str">
        <f aca="false">IF($E475&lt;&gt;1,"",IF($F475="",0,IF($G475&lt;='Cohort Report'!$B$8,1,0)))</f>
        <v/>
      </c>
      <c r="J475" s="21" t="str">
        <f aca="false">IF($E475&lt;&gt;1,"",DATE(YEAR($D475),MONTH($D475),1))</f>
        <v/>
      </c>
      <c r="K475" s="20" t="str">
        <f aca="false">IF($E475&lt;&gt;1,"",IF($G475="","",IF(AND($D475&gt;='Cohort Report'!$B$5,$D475&lt;='Cohort Report'!$B$6),$G475,"")))</f>
        <v/>
      </c>
    </row>
    <row r="476" customFormat="false" ht="15" hidden="false" customHeight="false" outlineLevel="0" collapsed="false">
      <c r="A476" s="9"/>
      <c r="B476" s="22"/>
      <c r="C476" s="23"/>
      <c r="D476" s="19" t="str">
        <f aca="false">IF($A476="","",_xlfn.MINIFS($B:$B,$A:$A,$A476))</f>
        <v/>
      </c>
      <c r="E476" s="20" t="str">
        <f aca="false">IF($A476="","",IF(AND($B476=$D476,COUNTIFS($A$2:$A476,$A476,$B$2:$B476,$B476)=1),1,0))</f>
        <v/>
      </c>
      <c r="F476" s="19" t="str">
        <f aca="false">IF($E476&lt;&gt;1,"",IF(COUNTIFS($A:$A,$A476,$B:$B,"&gt;"&amp;$D476)=0,"",_xlfn.MINIFS($B:$B,$A:$A,$A476,$B:$B,"&gt;"&amp;$D476)))</f>
        <v/>
      </c>
      <c r="G476" s="20" t="str">
        <f aca="false">IF($F476="","",$F476-$D476)</f>
        <v/>
      </c>
      <c r="H476" s="20" t="str">
        <f aca="false">IF($E476&lt;&gt;1,"",IF($F476="",0,IF($G476&lt;='Cohort Report'!$B$7,1,0)))</f>
        <v/>
      </c>
      <c r="I476" s="20" t="str">
        <f aca="false">IF($E476&lt;&gt;1,"",IF($F476="",0,IF($G476&lt;='Cohort Report'!$B$8,1,0)))</f>
        <v/>
      </c>
      <c r="J476" s="21" t="str">
        <f aca="false">IF($E476&lt;&gt;1,"",DATE(YEAR($D476),MONTH($D476),1))</f>
        <v/>
      </c>
      <c r="K476" s="20" t="str">
        <f aca="false">IF($E476&lt;&gt;1,"",IF($G476="","",IF(AND($D476&gt;='Cohort Report'!$B$5,$D476&lt;='Cohort Report'!$B$6),$G476,"")))</f>
        <v/>
      </c>
    </row>
    <row r="477" customFormat="false" ht="15" hidden="false" customHeight="false" outlineLevel="0" collapsed="false">
      <c r="A477" s="9"/>
      <c r="B477" s="22"/>
      <c r="C477" s="23"/>
      <c r="D477" s="19" t="str">
        <f aca="false">IF($A477="","",_xlfn.MINIFS($B:$B,$A:$A,$A477))</f>
        <v/>
      </c>
      <c r="E477" s="20" t="str">
        <f aca="false">IF($A477="","",IF(AND($B477=$D477,COUNTIFS($A$2:$A477,$A477,$B$2:$B477,$B477)=1),1,0))</f>
        <v/>
      </c>
      <c r="F477" s="19" t="str">
        <f aca="false">IF($E477&lt;&gt;1,"",IF(COUNTIFS($A:$A,$A477,$B:$B,"&gt;"&amp;$D477)=0,"",_xlfn.MINIFS($B:$B,$A:$A,$A477,$B:$B,"&gt;"&amp;$D477)))</f>
        <v/>
      </c>
      <c r="G477" s="20" t="str">
        <f aca="false">IF($F477="","",$F477-$D477)</f>
        <v/>
      </c>
      <c r="H477" s="20" t="str">
        <f aca="false">IF($E477&lt;&gt;1,"",IF($F477="",0,IF($G477&lt;='Cohort Report'!$B$7,1,0)))</f>
        <v/>
      </c>
      <c r="I477" s="20" t="str">
        <f aca="false">IF($E477&lt;&gt;1,"",IF($F477="",0,IF($G477&lt;='Cohort Report'!$B$8,1,0)))</f>
        <v/>
      </c>
      <c r="J477" s="21" t="str">
        <f aca="false">IF($E477&lt;&gt;1,"",DATE(YEAR($D477),MONTH($D477),1))</f>
        <v/>
      </c>
      <c r="K477" s="20" t="str">
        <f aca="false">IF($E477&lt;&gt;1,"",IF($G477="","",IF(AND($D477&gt;='Cohort Report'!$B$5,$D477&lt;='Cohort Report'!$B$6),$G477,"")))</f>
        <v/>
      </c>
    </row>
    <row r="478" customFormat="false" ht="15" hidden="false" customHeight="false" outlineLevel="0" collapsed="false">
      <c r="A478" s="9"/>
      <c r="B478" s="22"/>
      <c r="C478" s="23"/>
      <c r="D478" s="19" t="str">
        <f aca="false">IF($A478="","",_xlfn.MINIFS($B:$B,$A:$A,$A478))</f>
        <v/>
      </c>
      <c r="E478" s="20" t="str">
        <f aca="false">IF($A478="","",IF(AND($B478=$D478,COUNTIFS($A$2:$A478,$A478,$B$2:$B478,$B478)=1),1,0))</f>
        <v/>
      </c>
      <c r="F478" s="19" t="str">
        <f aca="false">IF($E478&lt;&gt;1,"",IF(COUNTIFS($A:$A,$A478,$B:$B,"&gt;"&amp;$D478)=0,"",_xlfn.MINIFS($B:$B,$A:$A,$A478,$B:$B,"&gt;"&amp;$D478)))</f>
        <v/>
      </c>
      <c r="G478" s="20" t="str">
        <f aca="false">IF($F478="","",$F478-$D478)</f>
        <v/>
      </c>
      <c r="H478" s="20" t="str">
        <f aca="false">IF($E478&lt;&gt;1,"",IF($F478="",0,IF($G478&lt;='Cohort Report'!$B$7,1,0)))</f>
        <v/>
      </c>
      <c r="I478" s="20" t="str">
        <f aca="false">IF($E478&lt;&gt;1,"",IF($F478="",0,IF($G478&lt;='Cohort Report'!$B$8,1,0)))</f>
        <v/>
      </c>
      <c r="J478" s="21" t="str">
        <f aca="false">IF($E478&lt;&gt;1,"",DATE(YEAR($D478),MONTH($D478),1))</f>
        <v/>
      </c>
      <c r="K478" s="20" t="str">
        <f aca="false">IF($E478&lt;&gt;1,"",IF($G478="","",IF(AND($D478&gt;='Cohort Report'!$B$5,$D478&lt;='Cohort Report'!$B$6),$G478,"")))</f>
        <v/>
      </c>
    </row>
    <row r="479" customFormat="false" ht="15" hidden="false" customHeight="false" outlineLevel="0" collapsed="false">
      <c r="A479" s="9"/>
      <c r="B479" s="22"/>
      <c r="C479" s="23"/>
      <c r="D479" s="19" t="str">
        <f aca="false">IF($A479="","",_xlfn.MINIFS($B:$B,$A:$A,$A479))</f>
        <v/>
      </c>
      <c r="E479" s="20" t="str">
        <f aca="false">IF($A479="","",IF(AND($B479=$D479,COUNTIFS($A$2:$A479,$A479,$B$2:$B479,$B479)=1),1,0))</f>
        <v/>
      </c>
      <c r="F479" s="19" t="str">
        <f aca="false">IF($E479&lt;&gt;1,"",IF(COUNTIFS($A:$A,$A479,$B:$B,"&gt;"&amp;$D479)=0,"",_xlfn.MINIFS($B:$B,$A:$A,$A479,$B:$B,"&gt;"&amp;$D479)))</f>
        <v/>
      </c>
      <c r="G479" s="20" t="str">
        <f aca="false">IF($F479="","",$F479-$D479)</f>
        <v/>
      </c>
      <c r="H479" s="20" t="str">
        <f aca="false">IF($E479&lt;&gt;1,"",IF($F479="",0,IF($G479&lt;='Cohort Report'!$B$7,1,0)))</f>
        <v/>
      </c>
      <c r="I479" s="20" t="str">
        <f aca="false">IF($E479&lt;&gt;1,"",IF($F479="",0,IF($G479&lt;='Cohort Report'!$B$8,1,0)))</f>
        <v/>
      </c>
      <c r="J479" s="21" t="str">
        <f aca="false">IF($E479&lt;&gt;1,"",DATE(YEAR($D479),MONTH($D479),1))</f>
        <v/>
      </c>
      <c r="K479" s="20" t="str">
        <f aca="false">IF($E479&lt;&gt;1,"",IF($G479="","",IF(AND($D479&gt;='Cohort Report'!$B$5,$D479&lt;='Cohort Report'!$B$6),$G479,"")))</f>
        <v/>
      </c>
    </row>
    <row r="480" customFormat="false" ht="15" hidden="false" customHeight="false" outlineLevel="0" collapsed="false">
      <c r="A480" s="9"/>
      <c r="B480" s="22"/>
      <c r="C480" s="23"/>
      <c r="D480" s="19" t="str">
        <f aca="false">IF($A480="","",_xlfn.MINIFS($B:$B,$A:$A,$A480))</f>
        <v/>
      </c>
      <c r="E480" s="20" t="str">
        <f aca="false">IF($A480="","",IF(AND($B480=$D480,COUNTIFS($A$2:$A480,$A480,$B$2:$B480,$B480)=1),1,0))</f>
        <v/>
      </c>
      <c r="F480" s="19" t="str">
        <f aca="false">IF($E480&lt;&gt;1,"",IF(COUNTIFS($A:$A,$A480,$B:$B,"&gt;"&amp;$D480)=0,"",_xlfn.MINIFS($B:$B,$A:$A,$A480,$B:$B,"&gt;"&amp;$D480)))</f>
        <v/>
      </c>
      <c r="G480" s="20" t="str">
        <f aca="false">IF($F480="","",$F480-$D480)</f>
        <v/>
      </c>
      <c r="H480" s="20" t="str">
        <f aca="false">IF($E480&lt;&gt;1,"",IF($F480="",0,IF($G480&lt;='Cohort Report'!$B$7,1,0)))</f>
        <v/>
      </c>
      <c r="I480" s="20" t="str">
        <f aca="false">IF($E480&lt;&gt;1,"",IF($F480="",0,IF($G480&lt;='Cohort Report'!$B$8,1,0)))</f>
        <v/>
      </c>
      <c r="J480" s="21" t="str">
        <f aca="false">IF($E480&lt;&gt;1,"",DATE(YEAR($D480),MONTH($D480),1))</f>
        <v/>
      </c>
      <c r="K480" s="20" t="str">
        <f aca="false">IF($E480&lt;&gt;1,"",IF($G480="","",IF(AND($D480&gt;='Cohort Report'!$B$5,$D480&lt;='Cohort Report'!$B$6),$G480,"")))</f>
        <v/>
      </c>
    </row>
    <row r="481" customFormat="false" ht="15" hidden="false" customHeight="false" outlineLevel="0" collapsed="false">
      <c r="A481" s="9"/>
      <c r="B481" s="22"/>
      <c r="C481" s="23"/>
      <c r="D481" s="19" t="str">
        <f aca="false">IF($A481="","",_xlfn.MINIFS($B:$B,$A:$A,$A481))</f>
        <v/>
      </c>
      <c r="E481" s="20" t="str">
        <f aca="false">IF($A481="","",IF(AND($B481=$D481,COUNTIFS($A$2:$A481,$A481,$B$2:$B481,$B481)=1),1,0))</f>
        <v/>
      </c>
      <c r="F481" s="19" t="str">
        <f aca="false">IF($E481&lt;&gt;1,"",IF(COUNTIFS($A:$A,$A481,$B:$B,"&gt;"&amp;$D481)=0,"",_xlfn.MINIFS($B:$B,$A:$A,$A481,$B:$B,"&gt;"&amp;$D481)))</f>
        <v/>
      </c>
      <c r="G481" s="20" t="str">
        <f aca="false">IF($F481="","",$F481-$D481)</f>
        <v/>
      </c>
      <c r="H481" s="20" t="str">
        <f aca="false">IF($E481&lt;&gt;1,"",IF($F481="",0,IF($G481&lt;='Cohort Report'!$B$7,1,0)))</f>
        <v/>
      </c>
      <c r="I481" s="20" t="str">
        <f aca="false">IF($E481&lt;&gt;1,"",IF($F481="",0,IF($G481&lt;='Cohort Report'!$B$8,1,0)))</f>
        <v/>
      </c>
      <c r="J481" s="21" t="str">
        <f aca="false">IF($E481&lt;&gt;1,"",DATE(YEAR($D481),MONTH($D481),1))</f>
        <v/>
      </c>
      <c r="K481" s="20" t="str">
        <f aca="false">IF($E481&lt;&gt;1,"",IF($G481="","",IF(AND($D481&gt;='Cohort Report'!$B$5,$D481&lt;='Cohort Report'!$B$6),$G481,"")))</f>
        <v/>
      </c>
    </row>
    <row r="482" customFormat="false" ht="15" hidden="false" customHeight="false" outlineLevel="0" collapsed="false">
      <c r="A482" s="9"/>
      <c r="B482" s="22"/>
      <c r="C482" s="23"/>
      <c r="D482" s="19" t="str">
        <f aca="false">IF($A482="","",_xlfn.MINIFS($B:$B,$A:$A,$A482))</f>
        <v/>
      </c>
      <c r="E482" s="20" t="str">
        <f aca="false">IF($A482="","",IF(AND($B482=$D482,COUNTIFS($A$2:$A482,$A482,$B$2:$B482,$B482)=1),1,0))</f>
        <v/>
      </c>
      <c r="F482" s="19" t="str">
        <f aca="false">IF($E482&lt;&gt;1,"",IF(COUNTIFS($A:$A,$A482,$B:$B,"&gt;"&amp;$D482)=0,"",_xlfn.MINIFS($B:$B,$A:$A,$A482,$B:$B,"&gt;"&amp;$D482)))</f>
        <v/>
      </c>
      <c r="G482" s="20" t="str">
        <f aca="false">IF($F482="","",$F482-$D482)</f>
        <v/>
      </c>
      <c r="H482" s="20" t="str">
        <f aca="false">IF($E482&lt;&gt;1,"",IF($F482="",0,IF($G482&lt;='Cohort Report'!$B$7,1,0)))</f>
        <v/>
      </c>
      <c r="I482" s="20" t="str">
        <f aca="false">IF($E482&lt;&gt;1,"",IF($F482="",0,IF($G482&lt;='Cohort Report'!$B$8,1,0)))</f>
        <v/>
      </c>
      <c r="J482" s="21" t="str">
        <f aca="false">IF($E482&lt;&gt;1,"",DATE(YEAR($D482),MONTH($D482),1))</f>
        <v/>
      </c>
      <c r="K482" s="20" t="str">
        <f aca="false">IF($E482&lt;&gt;1,"",IF($G482="","",IF(AND($D482&gt;='Cohort Report'!$B$5,$D482&lt;='Cohort Report'!$B$6),$G482,"")))</f>
        <v/>
      </c>
    </row>
    <row r="483" customFormat="false" ht="15" hidden="false" customHeight="false" outlineLevel="0" collapsed="false">
      <c r="A483" s="9"/>
      <c r="B483" s="22"/>
      <c r="C483" s="23"/>
      <c r="D483" s="19" t="str">
        <f aca="false">IF($A483="","",_xlfn.MINIFS($B:$B,$A:$A,$A483))</f>
        <v/>
      </c>
      <c r="E483" s="20" t="str">
        <f aca="false">IF($A483="","",IF(AND($B483=$D483,COUNTIFS($A$2:$A483,$A483,$B$2:$B483,$B483)=1),1,0))</f>
        <v/>
      </c>
      <c r="F483" s="19" t="str">
        <f aca="false">IF($E483&lt;&gt;1,"",IF(COUNTIFS($A:$A,$A483,$B:$B,"&gt;"&amp;$D483)=0,"",_xlfn.MINIFS($B:$B,$A:$A,$A483,$B:$B,"&gt;"&amp;$D483)))</f>
        <v/>
      </c>
      <c r="G483" s="20" t="str">
        <f aca="false">IF($F483="","",$F483-$D483)</f>
        <v/>
      </c>
      <c r="H483" s="20" t="str">
        <f aca="false">IF($E483&lt;&gt;1,"",IF($F483="",0,IF($G483&lt;='Cohort Report'!$B$7,1,0)))</f>
        <v/>
      </c>
      <c r="I483" s="20" t="str">
        <f aca="false">IF($E483&lt;&gt;1,"",IF($F483="",0,IF($G483&lt;='Cohort Report'!$B$8,1,0)))</f>
        <v/>
      </c>
      <c r="J483" s="21" t="str">
        <f aca="false">IF($E483&lt;&gt;1,"",DATE(YEAR($D483),MONTH($D483),1))</f>
        <v/>
      </c>
      <c r="K483" s="20" t="str">
        <f aca="false">IF($E483&lt;&gt;1,"",IF($G483="","",IF(AND($D483&gt;='Cohort Report'!$B$5,$D483&lt;='Cohort Report'!$B$6),$G483,"")))</f>
        <v/>
      </c>
    </row>
    <row r="484" customFormat="false" ht="15" hidden="false" customHeight="false" outlineLevel="0" collapsed="false">
      <c r="A484" s="9"/>
      <c r="B484" s="22"/>
      <c r="C484" s="23"/>
      <c r="D484" s="19" t="str">
        <f aca="false">IF($A484="","",_xlfn.MINIFS($B:$B,$A:$A,$A484))</f>
        <v/>
      </c>
      <c r="E484" s="20" t="str">
        <f aca="false">IF($A484="","",IF(AND($B484=$D484,COUNTIFS($A$2:$A484,$A484,$B$2:$B484,$B484)=1),1,0))</f>
        <v/>
      </c>
      <c r="F484" s="19" t="str">
        <f aca="false">IF($E484&lt;&gt;1,"",IF(COUNTIFS($A:$A,$A484,$B:$B,"&gt;"&amp;$D484)=0,"",_xlfn.MINIFS($B:$B,$A:$A,$A484,$B:$B,"&gt;"&amp;$D484)))</f>
        <v/>
      </c>
      <c r="G484" s="20" t="str">
        <f aca="false">IF($F484="","",$F484-$D484)</f>
        <v/>
      </c>
      <c r="H484" s="20" t="str">
        <f aca="false">IF($E484&lt;&gt;1,"",IF($F484="",0,IF($G484&lt;='Cohort Report'!$B$7,1,0)))</f>
        <v/>
      </c>
      <c r="I484" s="20" t="str">
        <f aca="false">IF($E484&lt;&gt;1,"",IF($F484="",0,IF($G484&lt;='Cohort Report'!$B$8,1,0)))</f>
        <v/>
      </c>
      <c r="J484" s="21" t="str">
        <f aca="false">IF($E484&lt;&gt;1,"",DATE(YEAR($D484),MONTH($D484),1))</f>
        <v/>
      </c>
      <c r="K484" s="20" t="str">
        <f aca="false">IF($E484&lt;&gt;1,"",IF($G484="","",IF(AND($D484&gt;='Cohort Report'!$B$5,$D484&lt;='Cohort Report'!$B$6),$G484,"")))</f>
        <v/>
      </c>
    </row>
    <row r="485" customFormat="false" ht="15" hidden="false" customHeight="false" outlineLevel="0" collapsed="false">
      <c r="A485" s="9"/>
      <c r="B485" s="22"/>
      <c r="C485" s="23"/>
      <c r="D485" s="19" t="str">
        <f aca="false">IF($A485="","",_xlfn.MINIFS($B:$B,$A:$A,$A485))</f>
        <v/>
      </c>
      <c r="E485" s="20" t="str">
        <f aca="false">IF($A485="","",IF(AND($B485=$D485,COUNTIFS($A$2:$A485,$A485,$B$2:$B485,$B485)=1),1,0))</f>
        <v/>
      </c>
      <c r="F485" s="19" t="str">
        <f aca="false">IF($E485&lt;&gt;1,"",IF(COUNTIFS($A:$A,$A485,$B:$B,"&gt;"&amp;$D485)=0,"",_xlfn.MINIFS($B:$B,$A:$A,$A485,$B:$B,"&gt;"&amp;$D485)))</f>
        <v/>
      </c>
      <c r="G485" s="20" t="str">
        <f aca="false">IF($F485="","",$F485-$D485)</f>
        <v/>
      </c>
      <c r="H485" s="20" t="str">
        <f aca="false">IF($E485&lt;&gt;1,"",IF($F485="",0,IF($G485&lt;='Cohort Report'!$B$7,1,0)))</f>
        <v/>
      </c>
      <c r="I485" s="20" t="str">
        <f aca="false">IF($E485&lt;&gt;1,"",IF($F485="",0,IF($G485&lt;='Cohort Report'!$B$8,1,0)))</f>
        <v/>
      </c>
      <c r="J485" s="21" t="str">
        <f aca="false">IF($E485&lt;&gt;1,"",DATE(YEAR($D485),MONTH($D485),1))</f>
        <v/>
      </c>
      <c r="K485" s="20" t="str">
        <f aca="false">IF($E485&lt;&gt;1,"",IF($G485="","",IF(AND($D485&gt;='Cohort Report'!$B$5,$D485&lt;='Cohort Report'!$B$6),$G485,"")))</f>
        <v/>
      </c>
    </row>
    <row r="486" customFormat="false" ht="15" hidden="false" customHeight="false" outlineLevel="0" collapsed="false">
      <c r="A486" s="9"/>
      <c r="B486" s="22"/>
      <c r="C486" s="23"/>
      <c r="D486" s="19" t="str">
        <f aca="false">IF($A486="","",_xlfn.MINIFS($B:$B,$A:$A,$A486))</f>
        <v/>
      </c>
      <c r="E486" s="20" t="str">
        <f aca="false">IF($A486="","",IF(AND($B486=$D486,COUNTIFS($A$2:$A486,$A486,$B$2:$B486,$B486)=1),1,0))</f>
        <v/>
      </c>
      <c r="F486" s="19" t="str">
        <f aca="false">IF($E486&lt;&gt;1,"",IF(COUNTIFS($A:$A,$A486,$B:$B,"&gt;"&amp;$D486)=0,"",_xlfn.MINIFS($B:$B,$A:$A,$A486,$B:$B,"&gt;"&amp;$D486)))</f>
        <v/>
      </c>
      <c r="G486" s="20" t="str">
        <f aca="false">IF($F486="","",$F486-$D486)</f>
        <v/>
      </c>
      <c r="H486" s="20" t="str">
        <f aca="false">IF($E486&lt;&gt;1,"",IF($F486="",0,IF($G486&lt;='Cohort Report'!$B$7,1,0)))</f>
        <v/>
      </c>
      <c r="I486" s="20" t="str">
        <f aca="false">IF($E486&lt;&gt;1,"",IF($F486="",0,IF($G486&lt;='Cohort Report'!$B$8,1,0)))</f>
        <v/>
      </c>
      <c r="J486" s="21" t="str">
        <f aca="false">IF($E486&lt;&gt;1,"",DATE(YEAR($D486),MONTH($D486),1))</f>
        <v/>
      </c>
      <c r="K486" s="20" t="str">
        <f aca="false">IF($E486&lt;&gt;1,"",IF($G486="","",IF(AND($D486&gt;='Cohort Report'!$B$5,$D486&lt;='Cohort Report'!$B$6),$G486,"")))</f>
        <v/>
      </c>
    </row>
    <row r="487" customFormat="false" ht="15" hidden="false" customHeight="false" outlineLevel="0" collapsed="false">
      <c r="A487" s="9"/>
      <c r="B487" s="22"/>
      <c r="C487" s="23"/>
      <c r="D487" s="19" t="str">
        <f aca="false">IF($A487="","",_xlfn.MINIFS($B:$B,$A:$A,$A487))</f>
        <v/>
      </c>
      <c r="E487" s="20" t="str">
        <f aca="false">IF($A487="","",IF(AND($B487=$D487,COUNTIFS($A$2:$A487,$A487,$B$2:$B487,$B487)=1),1,0))</f>
        <v/>
      </c>
      <c r="F487" s="19" t="str">
        <f aca="false">IF($E487&lt;&gt;1,"",IF(COUNTIFS($A:$A,$A487,$B:$B,"&gt;"&amp;$D487)=0,"",_xlfn.MINIFS($B:$B,$A:$A,$A487,$B:$B,"&gt;"&amp;$D487)))</f>
        <v/>
      </c>
      <c r="G487" s="20" t="str">
        <f aca="false">IF($F487="","",$F487-$D487)</f>
        <v/>
      </c>
      <c r="H487" s="20" t="str">
        <f aca="false">IF($E487&lt;&gt;1,"",IF($F487="",0,IF($G487&lt;='Cohort Report'!$B$7,1,0)))</f>
        <v/>
      </c>
      <c r="I487" s="20" t="str">
        <f aca="false">IF($E487&lt;&gt;1,"",IF($F487="",0,IF($G487&lt;='Cohort Report'!$B$8,1,0)))</f>
        <v/>
      </c>
      <c r="J487" s="21" t="str">
        <f aca="false">IF($E487&lt;&gt;1,"",DATE(YEAR($D487),MONTH($D487),1))</f>
        <v/>
      </c>
      <c r="K487" s="20" t="str">
        <f aca="false">IF($E487&lt;&gt;1,"",IF($G487="","",IF(AND($D487&gt;='Cohort Report'!$B$5,$D487&lt;='Cohort Report'!$B$6),$G487,"")))</f>
        <v/>
      </c>
    </row>
    <row r="488" customFormat="false" ht="15" hidden="false" customHeight="false" outlineLevel="0" collapsed="false">
      <c r="A488" s="9"/>
      <c r="B488" s="22"/>
      <c r="C488" s="23"/>
      <c r="D488" s="19" t="str">
        <f aca="false">IF($A488="","",_xlfn.MINIFS($B:$B,$A:$A,$A488))</f>
        <v/>
      </c>
      <c r="E488" s="20" t="str">
        <f aca="false">IF($A488="","",IF(AND($B488=$D488,COUNTIFS($A$2:$A488,$A488,$B$2:$B488,$B488)=1),1,0))</f>
        <v/>
      </c>
      <c r="F488" s="19" t="str">
        <f aca="false">IF($E488&lt;&gt;1,"",IF(COUNTIFS($A:$A,$A488,$B:$B,"&gt;"&amp;$D488)=0,"",_xlfn.MINIFS($B:$B,$A:$A,$A488,$B:$B,"&gt;"&amp;$D488)))</f>
        <v/>
      </c>
      <c r="G488" s="20" t="str">
        <f aca="false">IF($F488="","",$F488-$D488)</f>
        <v/>
      </c>
      <c r="H488" s="20" t="str">
        <f aca="false">IF($E488&lt;&gt;1,"",IF($F488="",0,IF($G488&lt;='Cohort Report'!$B$7,1,0)))</f>
        <v/>
      </c>
      <c r="I488" s="20" t="str">
        <f aca="false">IF($E488&lt;&gt;1,"",IF($F488="",0,IF($G488&lt;='Cohort Report'!$B$8,1,0)))</f>
        <v/>
      </c>
      <c r="J488" s="21" t="str">
        <f aca="false">IF($E488&lt;&gt;1,"",DATE(YEAR($D488),MONTH($D488),1))</f>
        <v/>
      </c>
      <c r="K488" s="20" t="str">
        <f aca="false">IF($E488&lt;&gt;1,"",IF($G488="","",IF(AND($D488&gt;='Cohort Report'!$B$5,$D488&lt;='Cohort Report'!$B$6),$G488,"")))</f>
        <v/>
      </c>
    </row>
    <row r="489" customFormat="false" ht="15" hidden="false" customHeight="false" outlineLevel="0" collapsed="false">
      <c r="A489" s="9"/>
      <c r="B489" s="22"/>
      <c r="C489" s="23"/>
      <c r="D489" s="19" t="str">
        <f aca="false">IF($A489="","",_xlfn.MINIFS($B:$B,$A:$A,$A489))</f>
        <v/>
      </c>
      <c r="E489" s="20" t="str">
        <f aca="false">IF($A489="","",IF(AND($B489=$D489,COUNTIFS($A$2:$A489,$A489,$B$2:$B489,$B489)=1),1,0))</f>
        <v/>
      </c>
      <c r="F489" s="19" t="str">
        <f aca="false">IF($E489&lt;&gt;1,"",IF(COUNTIFS($A:$A,$A489,$B:$B,"&gt;"&amp;$D489)=0,"",_xlfn.MINIFS($B:$B,$A:$A,$A489,$B:$B,"&gt;"&amp;$D489)))</f>
        <v/>
      </c>
      <c r="G489" s="20" t="str">
        <f aca="false">IF($F489="","",$F489-$D489)</f>
        <v/>
      </c>
      <c r="H489" s="20" t="str">
        <f aca="false">IF($E489&lt;&gt;1,"",IF($F489="",0,IF($G489&lt;='Cohort Report'!$B$7,1,0)))</f>
        <v/>
      </c>
      <c r="I489" s="20" t="str">
        <f aca="false">IF($E489&lt;&gt;1,"",IF($F489="",0,IF($G489&lt;='Cohort Report'!$B$8,1,0)))</f>
        <v/>
      </c>
      <c r="J489" s="21" t="str">
        <f aca="false">IF($E489&lt;&gt;1,"",DATE(YEAR($D489),MONTH($D489),1))</f>
        <v/>
      </c>
      <c r="K489" s="20" t="str">
        <f aca="false">IF($E489&lt;&gt;1,"",IF($G489="","",IF(AND($D489&gt;='Cohort Report'!$B$5,$D489&lt;='Cohort Report'!$B$6),$G489,"")))</f>
        <v/>
      </c>
    </row>
    <row r="490" customFormat="false" ht="15" hidden="false" customHeight="false" outlineLevel="0" collapsed="false">
      <c r="A490" s="9"/>
      <c r="B490" s="22"/>
      <c r="C490" s="23"/>
      <c r="D490" s="19" t="str">
        <f aca="false">IF($A490="","",_xlfn.MINIFS($B:$B,$A:$A,$A490))</f>
        <v/>
      </c>
      <c r="E490" s="20" t="str">
        <f aca="false">IF($A490="","",IF(AND($B490=$D490,COUNTIFS($A$2:$A490,$A490,$B$2:$B490,$B490)=1),1,0))</f>
        <v/>
      </c>
      <c r="F490" s="19" t="str">
        <f aca="false">IF($E490&lt;&gt;1,"",IF(COUNTIFS($A:$A,$A490,$B:$B,"&gt;"&amp;$D490)=0,"",_xlfn.MINIFS($B:$B,$A:$A,$A490,$B:$B,"&gt;"&amp;$D490)))</f>
        <v/>
      </c>
      <c r="G490" s="20" t="str">
        <f aca="false">IF($F490="","",$F490-$D490)</f>
        <v/>
      </c>
      <c r="H490" s="20" t="str">
        <f aca="false">IF($E490&lt;&gt;1,"",IF($F490="",0,IF($G490&lt;='Cohort Report'!$B$7,1,0)))</f>
        <v/>
      </c>
      <c r="I490" s="20" t="str">
        <f aca="false">IF($E490&lt;&gt;1,"",IF($F490="",0,IF($G490&lt;='Cohort Report'!$B$8,1,0)))</f>
        <v/>
      </c>
      <c r="J490" s="21" t="str">
        <f aca="false">IF($E490&lt;&gt;1,"",DATE(YEAR($D490),MONTH($D490),1))</f>
        <v/>
      </c>
      <c r="K490" s="20" t="str">
        <f aca="false">IF($E490&lt;&gt;1,"",IF($G490="","",IF(AND($D490&gt;='Cohort Report'!$B$5,$D490&lt;='Cohort Report'!$B$6),$G490,"")))</f>
        <v/>
      </c>
    </row>
    <row r="491" customFormat="false" ht="15" hidden="false" customHeight="false" outlineLevel="0" collapsed="false">
      <c r="A491" s="9"/>
      <c r="B491" s="22"/>
      <c r="C491" s="23"/>
      <c r="D491" s="19" t="str">
        <f aca="false">IF($A491="","",_xlfn.MINIFS($B:$B,$A:$A,$A491))</f>
        <v/>
      </c>
      <c r="E491" s="20" t="str">
        <f aca="false">IF($A491="","",IF(AND($B491=$D491,COUNTIFS($A$2:$A491,$A491,$B$2:$B491,$B491)=1),1,0))</f>
        <v/>
      </c>
      <c r="F491" s="19" t="str">
        <f aca="false">IF($E491&lt;&gt;1,"",IF(COUNTIFS($A:$A,$A491,$B:$B,"&gt;"&amp;$D491)=0,"",_xlfn.MINIFS($B:$B,$A:$A,$A491,$B:$B,"&gt;"&amp;$D491)))</f>
        <v/>
      </c>
      <c r="G491" s="20" t="str">
        <f aca="false">IF($F491="","",$F491-$D491)</f>
        <v/>
      </c>
      <c r="H491" s="20" t="str">
        <f aca="false">IF($E491&lt;&gt;1,"",IF($F491="",0,IF($G491&lt;='Cohort Report'!$B$7,1,0)))</f>
        <v/>
      </c>
      <c r="I491" s="20" t="str">
        <f aca="false">IF($E491&lt;&gt;1,"",IF($F491="",0,IF($G491&lt;='Cohort Report'!$B$8,1,0)))</f>
        <v/>
      </c>
      <c r="J491" s="21" t="str">
        <f aca="false">IF($E491&lt;&gt;1,"",DATE(YEAR($D491),MONTH($D491),1))</f>
        <v/>
      </c>
      <c r="K491" s="20" t="str">
        <f aca="false">IF($E491&lt;&gt;1,"",IF($G491="","",IF(AND($D491&gt;='Cohort Report'!$B$5,$D491&lt;='Cohort Report'!$B$6),$G491,"")))</f>
        <v/>
      </c>
    </row>
    <row r="492" customFormat="false" ht="15" hidden="false" customHeight="false" outlineLevel="0" collapsed="false">
      <c r="A492" s="9"/>
      <c r="B492" s="22"/>
      <c r="C492" s="23"/>
      <c r="D492" s="19" t="str">
        <f aca="false">IF($A492="","",_xlfn.MINIFS($B:$B,$A:$A,$A492))</f>
        <v/>
      </c>
      <c r="E492" s="20" t="str">
        <f aca="false">IF($A492="","",IF(AND($B492=$D492,COUNTIFS($A$2:$A492,$A492,$B$2:$B492,$B492)=1),1,0))</f>
        <v/>
      </c>
      <c r="F492" s="19" t="str">
        <f aca="false">IF($E492&lt;&gt;1,"",IF(COUNTIFS($A:$A,$A492,$B:$B,"&gt;"&amp;$D492)=0,"",_xlfn.MINIFS($B:$B,$A:$A,$A492,$B:$B,"&gt;"&amp;$D492)))</f>
        <v/>
      </c>
      <c r="G492" s="20" t="str">
        <f aca="false">IF($F492="","",$F492-$D492)</f>
        <v/>
      </c>
      <c r="H492" s="20" t="str">
        <f aca="false">IF($E492&lt;&gt;1,"",IF($F492="",0,IF($G492&lt;='Cohort Report'!$B$7,1,0)))</f>
        <v/>
      </c>
      <c r="I492" s="20" t="str">
        <f aca="false">IF($E492&lt;&gt;1,"",IF($F492="",0,IF($G492&lt;='Cohort Report'!$B$8,1,0)))</f>
        <v/>
      </c>
      <c r="J492" s="21" t="str">
        <f aca="false">IF($E492&lt;&gt;1,"",DATE(YEAR($D492),MONTH($D492),1))</f>
        <v/>
      </c>
      <c r="K492" s="20" t="str">
        <f aca="false">IF($E492&lt;&gt;1,"",IF($G492="","",IF(AND($D492&gt;='Cohort Report'!$B$5,$D492&lt;='Cohort Report'!$B$6),$G492,"")))</f>
        <v/>
      </c>
    </row>
    <row r="493" customFormat="false" ht="15" hidden="false" customHeight="false" outlineLevel="0" collapsed="false">
      <c r="A493" s="9"/>
      <c r="B493" s="22"/>
      <c r="C493" s="23"/>
      <c r="D493" s="19" t="str">
        <f aca="false">IF($A493="","",_xlfn.MINIFS($B:$B,$A:$A,$A493))</f>
        <v/>
      </c>
      <c r="E493" s="20" t="str">
        <f aca="false">IF($A493="","",IF(AND($B493=$D493,COUNTIFS($A$2:$A493,$A493,$B$2:$B493,$B493)=1),1,0))</f>
        <v/>
      </c>
      <c r="F493" s="19" t="str">
        <f aca="false">IF($E493&lt;&gt;1,"",IF(COUNTIFS($A:$A,$A493,$B:$B,"&gt;"&amp;$D493)=0,"",_xlfn.MINIFS($B:$B,$A:$A,$A493,$B:$B,"&gt;"&amp;$D493)))</f>
        <v/>
      </c>
      <c r="G493" s="20" t="str">
        <f aca="false">IF($F493="","",$F493-$D493)</f>
        <v/>
      </c>
      <c r="H493" s="20" t="str">
        <f aca="false">IF($E493&lt;&gt;1,"",IF($F493="",0,IF($G493&lt;='Cohort Report'!$B$7,1,0)))</f>
        <v/>
      </c>
      <c r="I493" s="20" t="str">
        <f aca="false">IF($E493&lt;&gt;1,"",IF($F493="",0,IF($G493&lt;='Cohort Report'!$B$8,1,0)))</f>
        <v/>
      </c>
      <c r="J493" s="21" t="str">
        <f aca="false">IF($E493&lt;&gt;1,"",DATE(YEAR($D493),MONTH($D493),1))</f>
        <v/>
      </c>
      <c r="K493" s="20" t="str">
        <f aca="false">IF($E493&lt;&gt;1,"",IF($G493="","",IF(AND($D493&gt;='Cohort Report'!$B$5,$D493&lt;='Cohort Report'!$B$6),$G493,"")))</f>
        <v/>
      </c>
    </row>
    <row r="494" customFormat="false" ht="15" hidden="false" customHeight="false" outlineLevel="0" collapsed="false">
      <c r="A494" s="9"/>
      <c r="B494" s="22"/>
      <c r="C494" s="23"/>
      <c r="D494" s="19" t="str">
        <f aca="false">IF($A494="","",_xlfn.MINIFS($B:$B,$A:$A,$A494))</f>
        <v/>
      </c>
      <c r="E494" s="20" t="str">
        <f aca="false">IF($A494="","",IF(AND($B494=$D494,COUNTIFS($A$2:$A494,$A494,$B$2:$B494,$B494)=1),1,0))</f>
        <v/>
      </c>
      <c r="F494" s="19" t="str">
        <f aca="false">IF($E494&lt;&gt;1,"",IF(COUNTIFS($A:$A,$A494,$B:$B,"&gt;"&amp;$D494)=0,"",_xlfn.MINIFS($B:$B,$A:$A,$A494,$B:$B,"&gt;"&amp;$D494)))</f>
        <v/>
      </c>
      <c r="G494" s="20" t="str">
        <f aca="false">IF($F494="","",$F494-$D494)</f>
        <v/>
      </c>
      <c r="H494" s="20" t="str">
        <f aca="false">IF($E494&lt;&gt;1,"",IF($F494="",0,IF($G494&lt;='Cohort Report'!$B$7,1,0)))</f>
        <v/>
      </c>
      <c r="I494" s="20" t="str">
        <f aca="false">IF($E494&lt;&gt;1,"",IF($F494="",0,IF($G494&lt;='Cohort Report'!$B$8,1,0)))</f>
        <v/>
      </c>
      <c r="J494" s="21" t="str">
        <f aca="false">IF($E494&lt;&gt;1,"",DATE(YEAR($D494),MONTH($D494),1))</f>
        <v/>
      </c>
      <c r="K494" s="20" t="str">
        <f aca="false">IF($E494&lt;&gt;1,"",IF($G494="","",IF(AND($D494&gt;='Cohort Report'!$B$5,$D494&lt;='Cohort Report'!$B$6),$G494,"")))</f>
        <v/>
      </c>
    </row>
    <row r="495" customFormat="false" ht="15" hidden="false" customHeight="false" outlineLevel="0" collapsed="false">
      <c r="A495" s="9"/>
      <c r="B495" s="22"/>
      <c r="C495" s="23"/>
      <c r="D495" s="19" t="str">
        <f aca="false">IF($A495="","",_xlfn.MINIFS($B:$B,$A:$A,$A495))</f>
        <v/>
      </c>
      <c r="E495" s="20" t="str">
        <f aca="false">IF($A495="","",IF(AND($B495=$D495,COUNTIFS($A$2:$A495,$A495,$B$2:$B495,$B495)=1),1,0))</f>
        <v/>
      </c>
      <c r="F495" s="19" t="str">
        <f aca="false">IF($E495&lt;&gt;1,"",IF(COUNTIFS($A:$A,$A495,$B:$B,"&gt;"&amp;$D495)=0,"",_xlfn.MINIFS($B:$B,$A:$A,$A495,$B:$B,"&gt;"&amp;$D495)))</f>
        <v/>
      </c>
      <c r="G495" s="20" t="str">
        <f aca="false">IF($F495="","",$F495-$D495)</f>
        <v/>
      </c>
      <c r="H495" s="20" t="str">
        <f aca="false">IF($E495&lt;&gt;1,"",IF($F495="",0,IF($G495&lt;='Cohort Report'!$B$7,1,0)))</f>
        <v/>
      </c>
      <c r="I495" s="20" t="str">
        <f aca="false">IF($E495&lt;&gt;1,"",IF($F495="",0,IF($G495&lt;='Cohort Report'!$B$8,1,0)))</f>
        <v/>
      </c>
      <c r="J495" s="21" t="str">
        <f aca="false">IF($E495&lt;&gt;1,"",DATE(YEAR($D495),MONTH($D495),1))</f>
        <v/>
      </c>
      <c r="K495" s="20" t="str">
        <f aca="false">IF($E495&lt;&gt;1,"",IF($G495="","",IF(AND($D495&gt;='Cohort Report'!$B$5,$D495&lt;='Cohort Report'!$B$6),$G495,"")))</f>
        <v/>
      </c>
    </row>
    <row r="496" customFormat="false" ht="15" hidden="false" customHeight="false" outlineLevel="0" collapsed="false">
      <c r="A496" s="9"/>
      <c r="B496" s="22"/>
      <c r="C496" s="23"/>
      <c r="D496" s="19" t="str">
        <f aca="false">IF($A496="","",_xlfn.MINIFS($B:$B,$A:$A,$A496))</f>
        <v/>
      </c>
      <c r="E496" s="20" t="str">
        <f aca="false">IF($A496="","",IF(AND($B496=$D496,COUNTIFS($A$2:$A496,$A496,$B$2:$B496,$B496)=1),1,0))</f>
        <v/>
      </c>
      <c r="F496" s="19" t="str">
        <f aca="false">IF($E496&lt;&gt;1,"",IF(COUNTIFS($A:$A,$A496,$B:$B,"&gt;"&amp;$D496)=0,"",_xlfn.MINIFS($B:$B,$A:$A,$A496,$B:$B,"&gt;"&amp;$D496)))</f>
        <v/>
      </c>
      <c r="G496" s="20" t="str">
        <f aca="false">IF($F496="","",$F496-$D496)</f>
        <v/>
      </c>
      <c r="H496" s="20" t="str">
        <f aca="false">IF($E496&lt;&gt;1,"",IF($F496="",0,IF($G496&lt;='Cohort Report'!$B$7,1,0)))</f>
        <v/>
      </c>
      <c r="I496" s="20" t="str">
        <f aca="false">IF($E496&lt;&gt;1,"",IF($F496="",0,IF($G496&lt;='Cohort Report'!$B$8,1,0)))</f>
        <v/>
      </c>
      <c r="J496" s="21" t="str">
        <f aca="false">IF($E496&lt;&gt;1,"",DATE(YEAR($D496),MONTH($D496),1))</f>
        <v/>
      </c>
      <c r="K496" s="20" t="str">
        <f aca="false">IF($E496&lt;&gt;1,"",IF($G496="","",IF(AND($D496&gt;='Cohort Report'!$B$5,$D496&lt;='Cohort Report'!$B$6),$G496,"")))</f>
        <v/>
      </c>
    </row>
    <row r="497" customFormat="false" ht="15" hidden="false" customHeight="false" outlineLevel="0" collapsed="false">
      <c r="A497" s="9"/>
      <c r="B497" s="22"/>
      <c r="C497" s="23"/>
      <c r="D497" s="19" t="str">
        <f aca="false">IF($A497="","",_xlfn.MINIFS($B:$B,$A:$A,$A497))</f>
        <v/>
      </c>
      <c r="E497" s="20" t="str">
        <f aca="false">IF($A497="","",IF(AND($B497=$D497,COUNTIFS($A$2:$A497,$A497,$B$2:$B497,$B497)=1),1,0))</f>
        <v/>
      </c>
      <c r="F497" s="19" t="str">
        <f aca="false">IF($E497&lt;&gt;1,"",IF(COUNTIFS($A:$A,$A497,$B:$B,"&gt;"&amp;$D497)=0,"",_xlfn.MINIFS($B:$B,$A:$A,$A497,$B:$B,"&gt;"&amp;$D497)))</f>
        <v/>
      </c>
      <c r="G497" s="20" t="str">
        <f aca="false">IF($F497="","",$F497-$D497)</f>
        <v/>
      </c>
      <c r="H497" s="20" t="str">
        <f aca="false">IF($E497&lt;&gt;1,"",IF($F497="",0,IF($G497&lt;='Cohort Report'!$B$7,1,0)))</f>
        <v/>
      </c>
      <c r="I497" s="20" t="str">
        <f aca="false">IF($E497&lt;&gt;1,"",IF($F497="",0,IF($G497&lt;='Cohort Report'!$B$8,1,0)))</f>
        <v/>
      </c>
      <c r="J497" s="21" t="str">
        <f aca="false">IF($E497&lt;&gt;1,"",DATE(YEAR($D497),MONTH($D497),1))</f>
        <v/>
      </c>
      <c r="K497" s="20" t="str">
        <f aca="false">IF($E497&lt;&gt;1,"",IF($G497="","",IF(AND($D497&gt;='Cohort Report'!$B$5,$D497&lt;='Cohort Report'!$B$6),$G497,"")))</f>
        <v/>
      </c>
    </row>
    <row r="498" customFormat="false" ht="15" hidden="false" customHeight="false" outlineLevel="0" collapsed="false">
      <c r="A498" s="9"/>
      <c r="B498" s="22"/>
      <c r="C498" s="23"/>
      <c r="D498" s="19" t="str">
        <f aca="false">IF($A498="","",_xlfn.MINIFS($B:$B,$A:$A,$A498))</f>
        <v/>
      </c>
      <c r="E498" s="20" t="str">
        <f aca="false">IF($A498="","",IF(AND($B498=$D498,COUNTIFS($A$2:$A498,$A498,$B$2:$B498,$B498)=1),1,0))</f>
        <v/>
      </c>
      <c r="F498" s="19" t="str">
        <f aca="false">IF($E498&lt;&gt;1,"",IF(COUNTIFS($A:$A,$A498,$B:$B,"&gt;"&amp;$D498)=0,"",_xlfn.MINIFS($B:$B,$A:$A,$A498,$B:$B,"&gt;"&amp;$D498)))</f>
        <v/>
      </c>
      <c r="G498" s="20" t="str">
        <f aca="false">IF($F498="","",$F498-$D498)</f>
        <v/>
      </c>
      <c r="H498" s="20" t="str">
        <f aca="false">IF($E498&lt;&gt;1,"",IF($F498="",0,IF($G498&lt;='Cohort Report'!$B$7,1,0)))</f>
        <v/>
      </c>
      <c r="I498" s="20" t="str">
        <f aca="false">IF($E498&lt;&gt;1,"",IF($F498="",0,IF($G498&lt;='Cohort Report'!$B$8,1,0)))</f>
        <v/>
      </c>
      <c r="J498" s="21" t="str">
        <f aca="false">IF($E498&lt;&gt;1,"",DATE(YEAR($D498),MONTH($D498),1))</f>
        <v/>
      </c>
      <c r="K498" s="20" t="str">
        <f aca="false">IF($E498&lt;&gt;1,"",IF($G498="","",IF(AND($D498&gt;='Cohort Report'!$B$5,$D498&lt;='Cohort Report'!$B$6),$G498,"")))</f>
        <v/>
      </c>
    </row>
    <row r="499" customFormat="false" ht="15" hidden="false" customHeight="false" outlineLevel="0" collapsed="false">
      <c r="A499" s="9"/>
      <c r="B499" s="22"/>
      <c r="C499" s="23"/>
      <c r="D499" s="19" t="str">
        <f aca="false">IF($A499="","",_xlfn.MINIFS($B:$B,$A:$A,$A499))</f>
        <v/>
      </c>
      <c r="E499" s="20" t="str">
        <f aca="false">IF($A499="","",IF(AND($B499=$D499,COUNTIFS($A$2:$A499,$A499,$B$2:$B499,$B499)=1),1,0))</f>
        <v/>
      </c>
      <c r="F499" s="19" t="str">
        <f aca="false">IF($E499&lt;&gt;1,"",IF(COUNTIFS($A:$A,$A499,$B:$B,"&gt;"&amp;$D499)=0,"",_xlfn.MINIFS($B:$B,$A:$A,$A499,$B:$B,"&gt;"&amp;$D499)))</f>
        <v/>
      </c>
      <c r="G499" s="20" t="str">
        <f aca="false">IF($F499="","",$F499-$D499)</f>
        <v/>
      </c>
      <c r="H499" s="20" t="str">
        <f aca="false">IF($E499&lt;&gt;1,"",IF($F499="",0,IF($G499&lt;='Cohort Report'!$B$7,1,0)))</f>
        <v/>
      </c>
      <c r="I499" s="20" t="str">
        <f aca="false">IF($E499&lt;&gt;1,"",IF($F499="",0,IF($G499&lt;='Cohort Report'!$B$8,1,0)))</f>
        <v/>
      </c>
      <c r="J499" s="21" t="str">
        <f aca="false">IF($E499&lt;&gt;1,"",DATE(YEAR($D499),MONTH($D499),1))</f>
        <v/>
      </c>
      <c r="K499" s="20" t="str">
        <f aca="false">IF($E499&lt;&gt;1,"",IF($G499="","",IF(AND($D499&gt;='Cohort Report'!$B$5,$D499&lt;='Cohort Report'!$B$6),$G499,"")))</f>
        <v/>
      </c>
    </row>
    <row r="500" customFormat="false" ht="15" hidden="false" customHeight="false" outlineLevel="0" collapsed="false">
      <c r="A500" s="9"/>
      <c r="B500" s="22"/>
      <c r="C500" s="23"/>
      <c r="D500" s="19" t="str">
        <f aca="false">IF($A500="","",_xlfn.MINIFS($B:$B,$A:$A,$A500))</f>
        <v/>
      </c>
      <c r="E500" s="20" t="str">
        <f aca="false">IF($A500="","",IF(AND($B500=$D500,COUNTIFS($A$2:$A500,$A500,$B$2:$B500,$B500)=1),1,0))</f>
        <v/>
      </c>
      <c r="F500" s="19" t="str">
        <f aca="false">IF($E500&lt;&gt;1,"",IF(COUNTIFS($A:$A,$A500,$B:$B,"&gt;"&amp;$D500)=0,"",_xlfn.MINIFS($B:$B,$A:$A,$A500,$B:$B,"&gt;"&amp;$D500)))</f>
        <v/>
      </c>
      <c r="G500" s="20" t="str">
        <f aca="false">IF($F500="","",$F500-$D500)</f>
        <v/>
      </c>
      <c r="H500" s="20" t="str">
        <f aca="false">IF($E500&lt;&gt;1,"",IF($F500="",0,IF($G500&lt;='Cohort Report'!$B$7,1,0)))</f>
        <v/>
      </c>
      <c r="I500" s="20" t="str">
        <f aca="false">IF($E500&lt;&gt;1,"",IF($F500="",0,IF($G500&lt;='Cohort Report'!$B$8,1,0)))</f>
        <v/>
      </c>
      <c r="J500" s="21" t="str">
        <f aca="false">IF($E500&lt;&gt;1,"",DATE(YEAR($D500),MONTH($D500),1))</f>
        <v/>
      </c>
      <c r="K500" s="20" t="str">
        <f aca="false">IF($E500&lt;&gt;1,"",IF($G500="","",IF(AND($D500&gt;='Cohort Report'!$B$5,$D500&lt;='Cohort Report'!$B$6),$G500,"")))</f>
        <v/>
      </c>
    </row>
    <row r="501" customFormat="false" ht="15" hidden="false" customHeight="false" outlineLevel="0" collapsed="false">
      <c r="A501" s="9"/>
      <c r="B501" s="22"/>
      <c r="C501" s="23"/>
      <c r="D501" s="19" t="str">
        <f aca="false">IF($A501="","",_xlfn.MINIFS($B:$B,$A:$A,$A501))</f>
        <v/>
      </c>
      <c r="E501" s="20" t="str">
        <f aca="false">IF($A501="","",IF(AND($B501=$D501,COUNTIFS($A$2:$A501,$A501,$B$2:$B501,$B501)=1),1,0))</f>
        <v/>
      </c>
      <c r="F501" s="19" t="str">
        <f aca="false">IF($E501&lt;&gt;1,"",IF(COUNTIFS($A:$A,$A501,$B:$B,"&gt;"&amp;$D501)=0,"",_xlfn.MINIFS($B:$B,$A:$A,$A501,$B:$B,"&gt;"&amp;$D501)))</f>
        <v/>
      </c>
      <c r="G501" s="20" t="str">
        <f aca="false">IF($F501="","",$F501-$D501)</f>
        <v/>
      </c>
      <c r="H501" s="20" t="str">
        <f aca="false">IF($E501&lt;&gt;1,"",IF($F501="",0,IF($G501&lt;='Cohort Report'!$B$7,1,0)))</f>
        <v/>
      </c>
      <c r="I501" s="20" t="str">
        <f aca="false">IF($E501&lt;&gt;1,"",IF($F501="",0,IF($G501&lt;='Cohort Report'!$B$8,1,0)))</f>
        <v/>
      </c>
      <c r="J501" s="21" t="str">
        <f aca="false">IF($E501&lt;&gt;1,"",DATE(YEAR($D501),MONTH($D501),1))</f>
        <v/>
      </c>
      <c r="K501" s="20" t="str">
        <f aca="false">IF($E501&lt;&gt;1,"",IF($G501="","",IF(AND($D501&gt;='Cohort Report'!$B$5,$D501&lt;='Cohort Report'!$B$6),$G501,"")))</f>
        <v/>
      </c>
    </row>
    <row r="502" customFormat="false" ht="15" hidden="false" customHeight="false" outlineLevel="0" collapsed="false">
      <c r="A502" s="9"/>
      <c r="B502" s="22"/>
      <c r="C502" s="23"/>
      <c r="D502" s="19" t="str">
        <f aca="false">IF($A502="","",_xlfn.MINIFS($B:$B,$A:$A,$A502))</f>
        <v/>
      </c>
      <c r="E502" s="20" t="str">
        <f aca="false">IF($A502="","",IF(AND($B502=$D502,COUNTIFS($A$2:$A502,$A502,$B$2:$B502,$B502)=1),1,0))</f>
        <v/>
      </c>
      <c r="F502" s="19" t="str">
        <f aca="false">IF($E502&lt;&gt;1,"",IF(COUNTIFS($A:$A,$A502,$B:$B,"&gt;"&amp;$D502)=0,"",_xlfn.MINIFS($B:$B,$A:$A,$A502,$B:$B,"&gt;"&amp;$D502)))</f>
        <v/>
      </c>
      <c r="G502" s="20" t="str">
        <f aca="false">IF($F502="","",$F502-$D502)</f>
        <v/>
      </c>
      <c r="H502" s="20" t="str">
        <f aca="false">IF($E502&lt;&gt;1,"",IF($F502="",0,IF($G502&lt;='Cohort Report'!$B$7,1,0)))</f>
        <v/>
      </c>
      <c r="I502" s="20" t="str">
        <f aca="false">IF($E502&lt;&gt;1,"",IF($F502="",0,IF($G502&lt;='Cohort Report'!$B$8,1,0)))</f>
        <v/>
      </c>
      <c r="J502" s="21" t="str">
        <f aca="false">IF($E502&lt;&gt;1,"",DATE(YEAR($D502),MONTH($D502),1))</f>
        <v/>
      </c>
      <c r="K502" s="20" t="str">
        <f aca="false">IF($E502&lt;&gt;1,"",IF($G502="","",IF(AND($D502&gt;='Cohort Report'!$B$5,$D502&lt;='Cohort Report'!$B$6),$G502,"")))</f>
        <v/>
      </c>
    </row>
    <row r="503" customFormat="false" ht="15" hidden="false" customHeight="false" outlineLevel="0" collapsed="false">
      <c r="A503" s="9"/>
      <c r="B503" s="22"/>
      <c r="C503" s="23"/>
      <c r="D503" s="19" t="str">
        <f aca="false">IF($A503="","",_xlfn.MINIFS($B:$B,$A:$A,$A503))</f>
        <v/>
      </c>
      <c r="E503" s="20" t="str">
        <f aca="false">IF($A503="","",IF(AND($B503=$D503,COUNTIFS($A$2:$A503,$A503,$B$2:$B503,$B503)=1),1,0))</f>
        <v/>
      </c>
      <c r="F503" s="19" t="str">
        <f aca="false">IF($E503&lt;&gt;1,"",IF(COUNTIFS($A:$A,$A503,$B:$B,"&gt;"&amp;$D503)=0,"",_xlfn.MINIFS($B:$B,$A:$A,$A503,$B:$B,"&gt;"&amp;$D503)))</f>
        <v/>
      </c>
      <c r="G503" s="20" t="str">
        <f aca="false">IF($F503="","",$F503-$D503)</f>
        <v/>
      </c>
      <c r="H503" s="20" t="str">
        <f aca="false">IF($E503&lt;&gt;1,"",IF($F503="",0,IF($G503&lt;='Cohort Report'!$B$7,1,0)))</f>
        <v/>
      </c>
      <c r="I503" s="20" t="str">
        <f aca="false">IF($E503&lt;&gt;1,"",IF($F503="",0,IF($G503&lt;='Cohort Report'!$B$8,1,0)))</f>
        <v/>
      </c>
      <c r="J503" s="21" t="str">
        <f aca="false">IF($E503&lt;&gt;1,"",DATE(YEAR($D503),MONTH($D503),1))</f>
        <v/>
      </c>
      <c r="K503" s="20" t="str">
        <f aca="false">IF($E503&lt;&gt;1,"",IF($G503="","",IF(AND($D503&gt;='Cohort Report'!$B$5,$D503&lt;='Cohort Report'!$B$6),$G503,"")))</f>
        <v/>
      </c>
    </row>
    <row r="504" customFormat="false" ht="15" hidden="false" customHeight="false" outlineLevel="0" collapsed="false">
      <c r="A504" s="9"/>
      <c r="B504" s="22"/>
      <c r="C504" s="23"/>
      <c r="D504" s="19" t="str">
        <f aca="false">IF($A504="","",_xlfn.MINIFS($B:$B,$A:$A,$A504))</f>
        <v/>
      </c>
      <c r="E504" s="20" t="str">
        <f aca="false">IF($A504="","",IF(AND($B504=$D504,COUNTIFS($A$2:$A504,$A504,$B$2:$B504,$B504)=1),1,0))</f>
        <v/>
      </c>
      <c r="F504" s="19" t="str">
        <f aca="false">IF($E504&lt;&gt;1,"",IF(COUNTIFS($A:$A,$A504,$B:$B,"&gt;"&amp;$D504)=0,"",_xlfn.MINIFS($B:$B,$A:$A,$A504,$B:$B,"&gt;"&amp;$D504)))</f>
        <v/>
      </c>
      <c r="G504" s="20" t="str">
        <f aca="false">IF($F504="","",$F504-$D504)</f>
        <v/>
      </c>
      <c r="H504" s="20" t="str">
        <f aca="false">IF($E504&lt;&gt;1,"",IF($F504="",0,IF($G504&lt;='Cohort Report'!$B$7,1,0)))</f>
        <v/>
      </c>
      <c r="I504" s="20" t="str">
        <f aca="false">IF($E504&lt;&gt;1,"",IF($F504="",0,IF($G504&lt;='Cohort Report'!$B$8,1,0)))</f>
        <v/>
      </c>
      <c r="J504" s="21" t="str">
        <f aca="false">IF($E504&lt;&gt;1,"",DATE(YEAR($D504),MONTH($D504),1))</f>
        <v/>
      </c>
      <c r="K504" s="20" t="str">
        <f aca="false">IF($E504&lt;&gt;1,"",IF($G504="","",IF(AND($D504&gt;='Cohort Report'!$B$5,$D504&lt;='Cohort Report'!$B$6),$G504,"")))</f>
        <v/>
      </c>
    </row>
    <row r="505" customFormat="false" ht="15" hidden="false" customHeight="false" outlineLevel="0" collapsed="false">
      <c r="A505" s="9"/>
      <c r="B505" s="22"/>
      <c r="C505" s="23"/>
      <c r="D505" s="19" t="str">
        <f aca="false">IF($A505="","",_xlfn.MINIFS($B:$B,$A:$A,$A505))</f>
        <v/>
      </c>
      <c r="E505" s="20" t="str">
        <f aca="false">IF($A505="","",IF(AND($B505=$D505,COUNTIFS($A$2:$A505,$A505,$B$2:$B505,$B505)=1),1,0))</f>
        <v/>
      </c>
      <c r="F505" s="19" t="str">
        <f aca="false">IF($E505&lt;&gt;1,"",IF(COUNTIFS($A:$A,$A505,$B:$B,"&gt;"&amp;$D505)=0,"",_xlfn.MINIFS($B:$B,$A:$A,$A505,$B:$B,"&gt;"&amp;$D505)))</f>
        <v/>
      </c>
      <c r="G505" s="20" t="str">
        <f aca="false">IF($F505="","",$F505-$D505)</f>
        <v/>
      </c>
      <c r="H505" s="20" t="str">
        <f aca="false">IF($E505&lt;&gt;1,"",IF($F505="",0,IF($G505&lt;='Cohort Report'!$B$7,1,0)))</f>
        <v/>
      </c>
      <c r="I505" s="20" t="str">
        <f aca="false">IF($E505&lt;&gt;1,"",IF($F505="",0,IF($G505&lt;='Cohort Report'!$B$8,1,0)))</f>
        <v/>
      </c>
      <c r="J505" s="21" t="str">
        <f aca="false">IF($E505&lt;&gt;1,"",DATE(YEAR($D505),MONTH($D505),1))</f>
        <v/>
      </c>
      <c r="K505" s="20" t="str">
        <f aca="false">IF($E505&lt;&gt;1,"",IF($G505="","",IF(AND($D505&gt;='Cohort Report'!$B$5,$D505&lt;='Cohort Report'!$B$6),$G505,"")))</f>
        <v/>
      </c>
    </row>
    <row r="506" customFormat="false" ht="15" hidden="false" customHeight="false" outlineLevel="0" collapsed="false">
      <c r="A506" s="9"/>
      <c r="B506" s="22"/>
      <c r="C506" s="23"/>
      <c r="D506" s="19" t="str">
        <f aca="false">IF($A506="","",_xlfn.MINIFS($B:$B,$A:$A,$A506))</f>
        <v/>
      </c>
      <c r="E506" s="20" t="str">
        <f aca="false">IF($A506="","",IF(AND($B506=$D506,COUNTIFS($A$2:$A506,$A506,$B$2:$B506,$B506)=1),1,0))</f>
        <v/>
      </c>
      <c r="F506" s="19" t="str">
        <f aca="false">IF($E506&lt;&gt;1,"",IF(COUNTIFS($A:$A,$A506,$B:$B,"&gt;"&amp;$D506)=0,"",_xlfn.MINIFS($B:$B,$A:$A,$A506,$B:$B,"&gt;"&amp;$D506)))</f>
        <v/>
      </c>
      <c r="G506" s="20" t="str">
        <f aca="false">IF($F506="","",$F506-$D506)</f>
        <v/>
      </c>
      <c r="H506" s="20" t="str">
        <f aca="false">IF($E506&lt;&gt;1,"",IF($F506="",0,IF($G506&lt;='Cohort Report'!$B$7,1,0)))</f>
        <v/>
      </c>
      <c r="I506" s="20" t="str">
        <f aca="false">IF($E506&lt;&gt;1,"",IF($F506="",0,IF($G506&lt;='Cohort Report'!$B$8,1,0)))</f>
        <v/>
      </c>
      <c r="J506" s="21" t="str">
        <f aca="false">IF($E506&lt;&gt;1,"",DATE(YEAR($D506),MONTH($D506),1))</f>
        <v/>
      </c>
      <c r="K506" s="20" t="str">
        <f aca="false">IF($E506&lt;&gt;1,"",IF($G506="","",IF(AND($D506&gt;='Cohort Report'!$B$5,$D506&lt;='Cohort Report'!$B$6),$G506,"")))</f>
        <v/>
      </c>
    </row>
    <row r="507" customFormat="false" ht="15" hidden="false" customHeight="false" outlineLevel="0" collapsed="false">
      <c r="A507" s="9"/>
      <c r="B507" s="22"/>
      <c r="C507" s="23"/>
      <c r="D507" s="19" t="str">
        <f aca="false">IF($A507="","",_xlfn.MINIFS($B:$B,$A:$A,$A507))</f>
        <v/>
      </c>
      <c r="E507" s="20" t="str">
        <f aca="false">IF($A507="","",IF(AND($B507=$D507,COUNTIFS($A$2:$A507,$A507,$B$2:$B507,$B507)=1),1,0))</f>
        <v/>
      </c>
      <c r="F507" s="19" t="str">
        <f aca="false">IF($E507&lt;&gt;1,"",IF(COUNTIFS($A:$A,$A507,$B:$B,"&gt;"&amp;$D507)=0,"",_xlfn.MINIFS($B:$B,$A:$A,$A507,$B:$B,"&gt;"&amp;$D507)))</f>
        <v/>
      </c>
      <c r="G507" s="20" t="str">
        <f aca="false">IF($F507="","",$F507-$D507)</f>
        <v/>
      </c>
      <c r="H507" s="20" t="str">
        <f aca="false">IF($E507&lt;&gt;1,"",IF($F507="",0,IF($G507&lt;='Cohort Report'!$B$7,1,0)))</f>
        <v/>
      </c>
      <c r="I507" s="20" t="str">
        <f aca="false">IF($E507&lt;&gt;1,"",IF($F507="",0,IF($G507&lt;='Cohort Report'!$B$8,1,0)))</f>
        <v/>
      </c>
      <c r="J507" s="21" t="str">
        <f aca="false">IF($E507&lt;&gt;1,"",DATE(YEAR($D507),MONTH($D507),1))</f>
        <v/>
      </c>
      <c r="K507" s="20" t="str">
        <f aca="false">IF($E507&lt;&gt;1,"",IF($G507="","",IF(AND($D507&gt;='Cohort Report'!$B$5,$D507&lt;='Cohort Report'!$B$6),$G507,"")))</f>
        <v/>
      </c>
    </row>
    <row r="508" customFormat="false" ht="15" hidden="false" customHeight="false" outlineLevel="0" collapsed="false">
      <c r="A508" s="9"/>
      <c r="B508" s="22"/>
      <c r="C508" s="23"/>
      <c r="D508" s="19" t="str">
        <f aca="false">IF($A508="","",_xlfn.MINIFS($B:$B,$A:$A,$A508))</f>
        <v/>
      </c>
      <c r="E508" s="20" t="str">
        <f aca="false">IF($A508="","",IF(AND($B508=$D508,COUNTIFS($A$2:$A508,$A508,$B$2:$B508,$B508)=1),1,0))</f>
        <v/>
      </c>
      <c r="F508" s="19" t="str">
        <f aca="false">IF($E508&lt;&gt;1,"",IF(COUNTIFS($A:$A,$A508,$B:$B,"&gt;"&amp;$D508)=0,"",_xlfn.MINIFS($B:$B,$A:$A,$A508,$B:$B,"&gt;"&amp;$D508)))</f>
        <v/>
      </c>
      <c r="G508" s="20" t="str">
        <f aca="false">IF($F508="","",$F508-$D508)</f>
        <v/>
      </c>
      <c r="H508" s="20" t="str">
        <f aca="false">IF($E508&lt;&gt;1,"",IF($F508="",0,IF($G508&lt;='Cohort Report'!$B$7,1,0)))</f>
        <v/>
      </c>
      <c r="I508" s="20" t="str">
        <f aca="false">IF($E508&lt;&gt;1,"",IF($F508="",0,IF($G508&lt;='Cohort Report'!$B$8,1,0)))</f>
        <v/>
      </c>
      <c r="J508" s="21" t="str">
        <f aca="false">IF($E508&lt;&gt;1,"",DATE(YEAR($D508),MONTH($D508),1))</f>
        <v/>
      </c>
      <c r="K508" s="20" t="str">
        <f aca="false">IF($E508&lt;&gt;1,"",IF($G508="","",IF(AND($D508&gt;='Cohort Report'!$B$5,$D508&lt;='Cohort Report'!$B$6),$G508,"")))</f>
        <v/>
      </c>
    </row>
    <row r="509" customFormat="false" ht="15" hidden="false" customHeight="false" outlineLevel="0" collapsed="false">
      <c r="A509" s="9"/>
      <c r="B509" s="22"/>
      <c r="C509" s="23"/>
      <c r="D509" s="19" t="str">
        <f aca="false">IF($A509="","",_xlfn.MINIFS($B:$B,$A:$A,$A509))</f>
        <v/>
      </c>
      <c r="E509" s="20" t="str">
        <f aca="false">IF($A509="","",IF(AND($B509=$D509,COUNTIFS($A$2:$A509,$A509,$B$2:$B509,$B509)=1),1,0))</f>
        <v/>
      </c>
      <c r="F509" s="19" t="str">
        <f aca="false">IF($E509&lt;&gt;1,"",IF(COUNTIFS($A:$A,$A509,$B:$B,"&gt;"&amp;$D509)=0,"",_xlfn.MINIFS($B:$B,$A:$A,$A509,$B:$B,"&gt;"&amp;$D509)))</f>
        <v/>
      </c>
      <c r="G509" s="20" t="str">
        <f aca="false">IF($F509="","",$F509-$D509)</f>
        <v/>
      </c>
      <c r="H509" s="20" t="str">
        <f aca="false">IF($E509&lt;&gt;1,"",IF($F509="",0,IF($G509&lt;='Cohort Report'!$B$7,1,0)))</f>
        <v/>
      </c>
      <c r="I509" s="20" t="str">
        <f aca="false">IF($E509&lt;&gt;1,"",IF($F509="",0,IF($G509&lt;='Cohort Report'!$B$8,1,0)))</f>
        <v/>
      </c>
      <c r="J509" s="21" t="str">
        <f aca="false">IF($E509&lt;&gt;1,"",DATE(YEAR($D509),MONTH($D509),1))</f>
        <v/>
      </c>
      <c r="K509" s="20" t="str">
        <f aca="false">IF($E509&lt;&gt;1,"",IF($G509="","",IF(AND($D509&gt;='Cohort Report'!$B$5,$D509&lt;='Cohort Report'!$B$6),$G509,"")))</f>
        <v/>
      </c>
    </row>
    <row r="510" customFormat="false" ht="15" hidden="false" customHeight="false" outlineLevel="0" collapsed="false">
      <c r="A510" s="9"/>
      <c r="B510" s="22"/>
      <c r="C510" s="23"/>
      <c r="D510" s="19" t="str">
        <f aca="false">IF($A510="","",_xlfn.MINIFS($B:$B,$A:$A,$A510))</f>
        <v/>
      </c>
      <c r="E510" s="20" t="str">
        <f aca="false">IF($A510="","",IF(AND($B510=$D510,COUNTIFS($A$2:$A510,$A510,$B$2:$B510,$B510)=1),1,0))</f>
        <v/>
      </c>
      <c r="F510" s="19" t="str">
        <f aca="false">IF($E510&lt;&gt;1,"",IF(COUNTIFS($A:$A,$A510,$B:$B,"&gt;"&amp;$D510)=0,"",_xlfn.MINIFS($B:$B,$A:$A,$A510,$B:$B,"&gt;"&amp;$D510)))</f>
        <v/>
      </c>
      <c r="G510" s="20" t="str">
        <f aca="false">IF($F510="","",$F510-$D510)</f>
        <v/>
      </c>
      <c r="H510" s="20" t="str">
        <f aca="false">IF($E510&lt;&gt;1,"",IF($F510="",0,IF($G510&lt;='Cohort Report'!$B$7,1,0)))</f>
        <v/>
      </c>
      <c r="I510" s="20" t="str">
        <f aca="false">IF($E510&lt;&gt;1,"",IF($F510="",0,IF($G510&lt;='Cohort Report'!$B$8,1,0)))</f>
        <v/>
      </c>
      <c r="J510" s="21" t="str">
        <f aca="false">IF($E510&lt;&gt;1,"",DATE(YEAR($D510),MONTH($D510),1))</f>
        <v/>
      </c>
      <c r="K510" s="20" t="str">
        <f aca="false">IF($E510&lt;&gt;1,"",IF($G510="","",IF(AND($D510&gt;='Cohort Report'!$B$5,$D510&lt;='Cohort Report'!$B$6),$G510,"")))</f>
        <v/>
      </c>
    </row>
    <row r="511" customFormat="false" ht="15" hidden="false" customHeight="false" outlineLevel="0" collapsed="false">
      <c r="A511" s="9"/>
      <c r="B511" s="22"/>
      <c r="C511" s="23"/>
      <c r="D511" s="19" t="str">
        <f aca="false">IF($A511="","",_xlfn.MINIFS($B:$B,$A:$A,$A511))</f>
        <v/>
      </c>
      <c r="E511" s="20" t="str">
        <f aca="false">IF($A511="","",IF(AND($B511=$D511,COUNTIFS($A$2:$A511,$A511,$B$2:$B511,$B511)=1),1,0))</f>
        <v/>
      </c>
      <c r="F511" s="19" t="str">
        <f aca="false">IF($E511&lt;&gt;1,"",IF(COUNTIFS($A:$A,$A511,$B:$B,"&gt;"&amp;$D511)=0,"",_xlfn.MINIFS($B:$B,$A:$A,$A511,$B:$B,"&gt;"&amp;$D511)))</f>
        <v/>
      </c>
      <c r="G511" s="20" t="str">
        <f aca="false">IF($F511="","",$F511-$D511)</f>
        <v/>
      </c>
      <c r="H511" s="20" t="str">
        <f aca="false">IF($E511&lt;&gt;1,"",IF($F511="",0,IF($G511&lt;='Cohort Report'!$B$7,1,0)))</f>
        <v/>
      </c>
      <c r="I511" s="20" t="str">
        <f aca="false">IF($E511&lt;&gt;1,"",IF($F511="",0,IF($G511&lt;='Cohort Report'!$B$8,1,0)))</f>
        <v/>
      </c>
      <c r="J511" s="21" t="str">
        <f aca="false">IF($E511&lt;&gt;1,"",DATE(YEAR($D511),MONTH($D511),1))</f>
        <v/>
      </c>
      <c r="K511" s="20" t="str">
        <f aca="false">IF($E511&lt;&gt;1,"",IF($G511="","",IF(AND($D511&gt;='Cohort Report'!$B$5,$D511&lt;='Cohort Report'!$B$6),$G511,"")))</f>
        <v/>
      </c>
    </row>
    <row r="512" customFormat="false" ht="15" hidden="false" customHeight="false" outlineLevel="0" collapsed="false">
      <c r="A512" s="9"/>
      <c r="B512" s="22"/>
      <c r="C512" s="23"/>
      <c r="D512" s="19" t="str">
        <f aca="false">IF($A512="","",_xlfn.MINIFS($B:$B,$A:$A,$A512))</f>
        <v/>
      </c>
      <c r="E512" s="20" t="str">
        <f aca="false">IF($A512="","",IF(AND($B512=$D512,COUNTIFS($A$2:$A512,$A512,$B$2:$B512,$B512)=1),1,0))</f>
        <v/>
      </c>
      <c r="F512" s="19" t="str">
        <f aca="false">IF($E512&lt;&gt;1,"",IF(COUNTIFS($A:$A,$A512,$B:$B,"&gt;"&amp;$D512)=0,"",_xlfn.MINIFS($B:$B,$A:$A,$A512,$B:$B,"&gt;"&amp;$D512)))</f>
        <v/>
      </c>
      <c r="G512" s="20" t="str">
        <f aca="false">IF($F512="","",$F512-$D512)</f>
        <v/>
      </c>
      <c r="H512" s="20" t="str">
        <f aca="false">IF($E512&lt;&gt;1,"",IF($F512="",0,IF($G512&lt;='Cohort Report'!$B$7,1,0)))</f>
        <v/>
      </c>
      <c r="I512" s="20" t="str">
        <f aca="false">IF($E512&lt;&gt;1,"",IF($F512="",0,IF($G512&lt;='Cohort Report'!$B$8,1,0)))</f>
        <v/>
      </c>
      <c r="J512" s="21" t="str">
        <f aca="false">IF($E512&lt;&gt;1,"",DATE(YEAR($D512),MONTH($D512),1))</f>
        <v/>
      </c>
      <c r="K512" s="20" t="str">
        <f aca="false">IF($E512&lt;&gt;1,"",IF($G512="","",IF(AND($D512&gt;='Cohort Report'!$B$5,$D512&lt;='Cohort Report'!$B$6),$G512,"")))</f>
        <v/>
      </c>
    </row>
    <row r="513" customFormat="false" ht="15" hidden="false" customHeight="false" outlineLevel="0" collapsed="false">
      <c r="A513" s="9"/>
      <c r="B513" s="22"/>
      <c r="C513" s="23"/>
      <c r="D513" s="19" t="str">
        <f aca="false">IF($A513="","",_xlfn.MINIFS($B:$B,$A:$A,$A513))</f>
        <v/>
      </c>
      <c r="E513" s="20" t="str">
        <f aca="false">IF($A513="","",IF(AND($B513=$D513,COUNTIFS($A$2:$A513,$A513,$B$2:$B513,$B513)=1),1,0))</f>
        <v/>
      </c>
      <c r="F513" s="19" t="str">
        <f aca="false">IF($E513&lt;&gt;1,"",IF(COUNTIFS($A:$A,$A513,$B:$B,"&gt;"&amp;$D513)=0,"",_xlfn.MINIFS($B:$B,$A:$A,$A513,$B:$B,"&gt;"&amp;$D513)))</f>
        <v/>
      </c>
      <c r="G513" s="20" t="str">
        <f aca="false">IF($F513="","",$F513-$D513)</f>
        <v/>
      </c>
      <c r="H513" s="20" t="str">
        <f aca="false">IF($E513&lt;&gt;1,"",IF($F513="",0,IF($G513&lt;='Cohort Report'!$B$7,1,0)))</f>
        <v/>
      </c>
      <c r="I513" s="20" t="str">
        <f aca="false">IF($E513&lt;&gt;1,"",IF($F513="",0,IF($G513&lt;='Cohort Report'!$B$8,1,0)))</f>
        <v/>
      </c>
      <c r="J513" s="21" t="str">
        <f aca="false">IF($E513&lt;&gt;1,"",DATE(YEAR($D513),MONTH($D513),1))</f>
        <v/>
      </c>
      <c r="K513" s="20" t="str">
        <f aca="false">IF($E513&lt;&gt;1,"",IF($G513="","",IF(AND($D513&gt;='Cohort Report'!$B$5,$D513&lt;='Cohort Report'!$B$6),$G513,"")))</f>
        <v/>
      </c>
    </row>
    <row r="514" customFormat="false" ht="15" hidden="false" customHeight="false" outlineLevel="0" collapsed="false">
      <c r="A514" s="9"/>
      <c r="B514" s="22"/>
      <c r="C514" s="23"/>
      <c r="D514" s="19" t="str">
        <f aca="false">IF($A514="","",_xlfn.MINIFS($B:$B,$A:$A,$A514))</f>
        <v/>
      </c>
      <c r="E514" s="20" t="str">
        <f aca="false">IF($A514="","",IF(AND($B514=$D514,COUNTIFS($A$2:$A514,$A514,$B$2:$B514,$B514)=1),1,0))</f>
        <v/>
      </c>
      <c r="F514" s="19" t="str">
        <f aca="false">IF($E514&lt;&gt;1,"",IF(COUNTIFS($A:$A,$A514,$B:$B,"&gt;"&amp;$D514)=0,"",_xlfn.MINIFS($B:$B,$A:$A,$A514,$B:$B,"&gt;"&amp;$D514)))</f>
        <v/>
      </c>
      <c r="G514" s="20" t="str">
        <f aca="false">IF($F514="","",$F514-$D514)</f>
        <v/>
      </c>
      <c r="H514" s="20" t="str">
        <f aca="false">IF($E514&lt;&gt;1,"",IF($F514="",0,IF($G514&lt;='Cohort Report'!$B$7,1,0)))</f>
        <v/>
      </c>
      <c r="I514" s="20" t="str">
        <f aca="false">IF($E514&lt;&gt;1,"",IF($F514="",0,IF($G514&lt;='Cohort Report'!$B$8,1,0)))</f>
        <v/>
      </c>
      <c r="J514" s="21" t="str">
        <f aca="false">IF($E514&lt;&gt;1,"",DATE(YEAR($D514),MONTH($D514),1))</f>
        <v/>
      </c>
      <c r="K514" s="20" t="str">
        <f aca="false">IF($E514&lt;&gt;1,"",IF($G514="","",IF(AND($D514&gt;='Cohort Report'!$B$5,$D514&lt;='Cohort Report'!$B$6),$G514,"")))</f>
        <v/>
      </c>
    </row>
    <row r="515" customFormat="false" ht="15" hidden="false" customHeight="false" outlineLevel="0" collapsed="false">
      <c r="A515" s="9"/>
      <c r="B515" s="22"/>
      <c r="C515" s="23"/>
      <c r="D515" s="19" t="str">
        <f aca="false">IF($A515="","",_xlfn.MINIFS($B:$B,$A:$A,$A515))</f>
        <v/>
      </c>
      <c r="E515" s="20" t="str">
        <f aca="false">IF($A515="","",IF(AND($B515=$D515,COUNTIFS($A$2:$A515,$A515,$B$2:$B515,$B515)=1),1,0))</f>
        <v/>
      </c>
      <c r="F515" s="19" t="str">
        <f aca="false">IF($E515&lt;&gt;1,"",IF(COUNTIFS($A:$A,$A515,$B:$B,"&gt;"&amp;$D515)=0,"",_xlfn.MINIFS($B:$B,$A:$A,$A515,$B:$B,"&gt;"&amp;$D515)))</f>
        <v/>
      </c>
      <c r="G515" s="20" t="str">
        <f aca="false">IF($F515="","",$F515-$D515)</f>
        <v/>
      </c>
      <c r="H515" s="20" t="str">
        <f aca="false">IF($E515&lt;&gt;1,"",IF($F515="",0,IF($G515&lt;='Cohort Report'!$B$7,1,0)))</f>
        <v/>
      </c>
      <c r="I515" s="20" t="str">
        <f aca="false">IF($E515&lt;&gt;1,"",IF($F515="",0,IF($G515&lt;='Cohort Report'!$B$8,1,0)))</f>
        <v/>
      </c>
      <c r="J515" s="21" t="str">
        <f aca="false">IF($E515&lt;&gt;1,"",DATE(YEAR($D515),MONTH($D515),1))</f>
        <v/>
      </c>
      <c r="K515" s="20" t="str">
        <f aca="false">IF($E515&lt;&gt;1,"",IF($G515="","",IF(AND($D515&gt;='Cohort Report'!$B$5,$D515&lt;='Cohort Report'!$B$6),$G515,"")))</f>
        <v/>
      </c>
    </row>
    <row r="516" customFormat="false" ht="15" hidden="false" customHeight="false" outlineLevel="0" collapsed="false">
      <c r="A516" s="9"/>
      <c r="B516" s="22"/>
      <c r="C516" s="23"/>
      <c r="D516" s="19" t="str">
        <f aca="false">IF($A516="","",_xlfn.MINIFS($B:$B,$A:$A,$A516))</f>
        <v/>
      </c>
      <c r="E516" s="20" t="str">
        <f aca="false">IF($A516="","",IF(AND($B516=$D516,COUNTIFS($A$2:$A516,$A516,$B$2:$B516,$B516)=1),1,0))</f>
        <v/>
      </c>
      <c r="F516" s="19" t="str">
        <f aca="false">IF($E516&lt;&gt;1,"",IF(COUNTIFS($A:$A,$A516,$B:$B,"&gt;"&amp;$D516)=0,"",_xlfn.MINIFS($B:$B,$A:$A,$A516,$B:$B,"&gt;"&amp;$D516)))</f>
        <v/>
      </c>
      <c r="G516" s="20" t="str">
        <f aca="false">IF($F516="","",$F516-$D516)</f>
        <v/>
      </c>
      <c r="H516" s="20" t="str">
        <f aca="false">IF($E516&lt;&gt;1,"",IF($F516="",0,IF($G516&lt;='Cohort Report'!$B$7,1,0)))</f>
        <v/>
      </c>
      <c r="I516" s="20" t="str">
        <f aca="false">IF($E516&lt;&gt;1,"",IF($F516="",0,IF($G516&lt;='Cohort Report'!$B$8,1,0)))</f>
        <v/>
      </c>
      <c r="J516" s="21" t="str">
        <f aca="false">IF($E516&lt;&gt;1,"",DATE(YEAR($D516),MONTH($D516),1))</f>
        <v/>
      </c>
      <c r="K516" s="20" t="str">
        <f aca="false">IF($E516&lt;&gt;1,"",IF($G516="","",IF(AND($D516&gt;='Cohort Report'!$B$5,$D516&lt;='Cohort Report'!$B$6),$G516,"")))</f>
        <v/>
      </c>
    </row>
    <row r="517" customFormat="false" ht="15" hidden="false" customHeight="false" outlineLevel="0" collapsed="false">
      <c r="A517" s="9"/>
      <c r="B517" s="22"/>
      <c r="C517" s="23"/>
      <c r="D517" s="19" t="str">
        <f aca="false">IF($A517="","",_xlfn.MINIFS($B:$B,$A:$A,$A517))</f>
        <v/>
      </c>
      <c r="E517" s="20" t="str">
        <f aca="false">IF($A517="","",IF(AND($B517=$D517,COUNTIFS($A$2:$A517,$A517,$B$2:$B517,$B517)=1),1,0))</f>
        <v/>
      </c>
      <c r="F517" s="19" t="str">
        <f aca="false">IF($E517&lt;&gt;1,"",IF(COUNTIFS($A:$A,$A517,$B:$B,"&gt;"&amp;$D517)=0,"",_xlfn.MINIFS($B:$B,$A:$A,$A517,$B:$B,"&gt;"&amp;$D517)))</f>
        <v/>
      </c>
      <c r="G517" s="20" t="str">
        <f aca="false">IF($F517="","",$F517-$D517)</f>
        <v/>
      </c>
      <c r="H517" s="20" t="str">
        <f aca="false">IF($E517&lt;&gt;1,"",IF($F517="",0,IF($G517&lt;='Cohort Report'!$B$7,1,0)))</f>
        <v/>
      </c>
      <c r="I517" s="20" t="str">
        <f aca="false">IF($E517&lt;&gt;1,"",IF($F517="",0,IF($G517&lt;='Cohort Report'!$B$8,1,0)))</f>
        <v/>
      </c>
      <c r="J517" s="21" t="str">
        <f aca="false">IF($E517&lt;&gt;1,"",DATE(YEAR($D517),MONTH($D517),1))</f>
        <v/>
      </c>
      <c r="K517" s="20" t="str">
        <f aca="false">IF($E517&lt;&gt;1,"",IF($G517="","",IF(AND($D517&gt;='Cohort Report'!$B$5,$D517&lt;='Cohort Report'!$B$6),$G517,"")))</f>
        <v/>
      </c>
    </row>
    <row r="518" customFormat="false" ht="15" hidden="false" customHeight="false" outlineLevel="0" collapsed="false">
      <c r="A518" s="9"/>
      <c r="B518" s="22"/>
      <c r="C518" s="23"/>
      <c r="D518" s="19" t="str">
        <f aca="false">IF($A518="","",_xlfn.MINIFS($B:$B,$A:$A,$A518))</f>
        <v/>
      </c>
      <c r="E518" s="20" t="str">
        <f aca="false">IF($A518="","",IF(AND($B518=$D518,COUNTIFS($A$2:$A518,$A518,$B$2:$B518,$B518)=1),1,0))</f>
        <v/>
      </c>
      <c r="F518" s="19" t="str">
        <f aca="false">IF($E518&lt;&gt;1,"",IF(COUNTIFS($A:$A,$A518,$B:$B,"&gt;"&amp;$D518)=0,"",_xlfn.MINIFS($B:$B,$A:$A,$A518,$B:$B,"&gt;"&amp;$D518)))</f>
        <v/>
      </c>
      <c r="G518" s="20" t="str">
        <f aca="false">IF($F518="","",$F518-$D518)</f>
        <v/>
      </c>
      <c r="H518" s="20" t="str">
        <f aca="false">IF($E518&lt;&gt;1,"",IF($F518="",0,IF($G518&lt;='Cohort Report'!$B$7,1,0)))</f>
        <v/>
      </c>
      <c r="I518" s="20" t="str">
        <f aca="false">IF($E518&lt;&gt;1,"",IF($F518="",0,IF($G518&lt;='Cohort Report'!$B$8,1,0)))</f>
        <v/>
      </c>
      <c r="J518" s="21" t="str">
        <f aca="false">IF($E518&lt;&gt;1,"",DATE(YEAR($D518),MONTH($D518),1))</f>
        <v/>
      </c>
      <c r="K518" s="20" t="str">
        <f aca="false">IF($E518&lt;&gt;1,"",IF($G518="","",IF(AND($D518&gt;='Cohort Report'!$B$5,$D518&lt;='Cohort Report'!$B$6),$G518,"")))</f>
        <v/>
      </c>
    </row>
    <row r="519" customFormat="false" ht="15" hidden="false" customHeight="false" outlineLevel="0" collapsed="false">
      <c r="A519" s="9"/>
      <c r="B519" s="22"/>
      <c r="C519" s="23"/>
      <c r="D519" s="19" t="str">
        <f aca="false">IF($A519="","",_xlfn.MINIFS($B:$B,$A:$A,$A519))</f>
        <v/>
      </c>
      <c r="E519" s="20" t="str">
        <f aca="false">IF($A519="","",IF(AND($B519=$D519,COUNTIFS($A$2:$A519,$A519,$B$2:$B519,$B519)=1),1,0))</f>
        <v/>
      </c>
      <c r="F519" s="19" t="str">
        <f aca="false">IF($E519&lt;&gt;1,"",IF(COUNTIFS($A:$A,$A519,$B:$B,"&gt;"&amp;$D519)=0,"",_xlfn.MINIFS($B:$B,$A:$A,$A519,$B:$B,"&gt;"&amp;$D519)))</f>
        <v/>
      </c>
      <c r="G519" s="20" t="str">
        <f aca="false">IF($F519="","",$F519-$D519)</f>
        <v/>
      </c>
      <c r="H519" s="20" t="str">
        <f aca="false">IF($E519&lt;&gt;1,"",IF($F519="",0,IF($G519&lt;='Cohort Report'!$B$7,1,0)))</f>
        <v/>
      </c>
      <c r="I519" s="20" t="str">
        <f aca="false">IF($E519&lt;&gt;1,"",IF($F519="",0,IF($G519&lt;='Cohort Report'!$B$8,1,0)))</f>
        <v/>
      </c>
      <c r="J519" s="21" t="str">
        <f aca="false">IF($E519&lt;&gt;1,"",DATE(YEAR($D519),MONTH($D519),1))</f>
        <v/>
      </c>
      <c r="K519" s="20" t="str">
        <f aca="false">IF($E519&lt;&gt;1,"",IF($G519="","",IF(AND($D519&gt;='Cohort Report'!$B$5,$D519&lt;='Cohort Report'!$B$6),$G519,"")))</f>
        <v/>
      </c>
    </row>
    <row r="520" customFormat="false" ht="15" hidden="false" customHeight="false" outlineLevel="0" collapsed="false">
      <c r="A520" s="9"/>
      <c r="B520" s="22"/>
      <c r="C520" s="23"/>
      <c r="D520" s="19" t="str">
        <f aca="false">IF($A520="","",_xlfn.MINIFS($B:$B,$A:$A,$A520))</f>
        <v/>
      </c>
      <c r="E520" s="20" t="str">
        <f aca="false">IF($A520="","",IF(AND($B520=$D520,COUNTIFS($A$2:$A520,$A520,$B$2:$B520,$B520)=1),1,0))</f>
        <v/>
      </c>
      <c r="F520" s="19" t="str">
        <f aca="false">IF($E520&lt;&gt;1,"",IF(COUNTIFS($A:$A,$A520,$B:$B,"&gt;"&amp;$D520)=0,"",_xlfn.MINIFS($B:$B,$A:$A,$A520,$B:$B,"&gt;"&amp;$D520)))</f>
        <v/>
      </c>
      <c r="G520" s="20" t="str">
        <f aca="false">IF($F520="","",$F520-$D520)</f>
        <v/>
      </c>
      <c r="H520" s="20" t="str">
        <f aca="false">IF($E520&lt;&gt;1,"",IF($F520="",0,IF($G520&lt;='Cohort Report'!$B$7,1,0)))</f>
        <v/>
      </c>
      <c r="I520" s="20" t="str">
        <f aca="false">IF($E520&lt;&gt;1,"",IF($F520="",0,IF($G520&lt;='Cohort Report'!$B$8,1,0)))</f>
        <v/>
      </c>
      <c r="J520" s="21" t="str">
        <f aca="false">IF($E520&lt;&gt;1,"",DATE(YEAR($D520),MONTH($D520),1))</f>
        <v/>
      </c>
      <c r="K520" s="20" t="str">
        <f aca="false">IF($E520&lt;&gt;1,"",IF($G520="","",IF(AND($D520&gt;='Cohort Report'!$B$5,$D520&lt;='Cohort Report'!$B$6),$G520,"")))</f>
        <v/>
      </c>
    </row>
    <row r="521" customFormat="false" ht="15" hidden="false" customHeight="false" outlineLevel="0" collapsed="false">
      <c r="A521" s="9"/>
      <c r="B521" s="22"/>
      <c r="C521" s="23"/>
      <c r="D521" s="19" t="str">
        <f aca="false">IF($A521="","",_xlfn.MINIFS($B:$B,$A:$A,$A521))</f>
        <v/>
      </c>
      <c r="E521" s="20" t="str">
        <f aca="false">IF($A521="","",IF(AND($B521=$D521,COUNTIFS($A$2:$A521,$A521,$B$2:$B521,$B521)=1),1,0))</f>
        <v/>
      </c>
      <c r="F521" s="19" t="str">
        <f aca="false">IF($E521&lt;&gt;1,"",IF(COUNTIFS($A:$A,$A521,$B:$B,"&gt;"&amp;$D521)=0,"",_xlfn.MINIFS($B:$B,$A:$A,$A521,$B:$B,"&gt;"&amp;$D521)))</f>
        <v/>
      </c>
      <c r="G521" s="20" t="str">
        <f aca="false">IF($F521="","",$F521-$D521)</f>
        <v/>
      </c>
      <c r="H521" s="20" t="str">
        <f aca="false">IF($E521&lt;&gt;1,"",IF($F521="",0,IF($G521&lt;='Cohort Report'!$B$7,1,0)))</f>
        <v/>
      </c>
      <c r="I521" s="20" t="str">
        <f aca="false">IF($E521&lt;&gt;1,"",IF($F521="",0,IF($G521&lt;='Cohort Report'!$B$8,1,0)))</f>
        <v/>
      </c>
      <c r="J521" s="21" t="str">
        <f aca="false">IF($E521&lt;&gt;1,"",DATE(YEAR($D521),MONTH($D521),1))</f>
        <v/>
      </c>
      <c r="K521" s="20" t="str">
        <f aca="false">IF($E521&lt;&gt;1,"",IF($G521="","",IF(AND($D521&gt;='Cohort Report'!$B$5,$D521&lt;='Cohort Report'!$B$6),$G521,"")))</f>
        <v/>
      </c>
    </row>
    <row r="522" customFormat="false" ht="15" hidden="false" customHeight="false" outlineLevel="0" collapsed="false">
      <c r="A522" s="9"/>
      <c r="B522" s="22"/>
      <c r="C522" s="23"/>
      <c r="D522" s="19" t="str">
        <f aca="false">IF($A522="","",_xlfn.MINIFS($B:$B,$A:$A,$A522))</f>
        <v/>
      </c>
      <c r="E522" s="20" t="str">
        <f aca="false">IF($A522="","",IF(AND($B522=$D522,COUNTIFS($A$2:$A522,$A522,$B$2:$B522,$B522)=1),1,0))</f>
        <v/>
      </c>
      <c r="F522" s="19" t="str">
        <f aca="false">IF($E522&lt;&gt;1,"",IF(COUNTIFS($A:$A,$A522,$B:$B,"&gt;"&amp;$D522)=0,"",_xlfn.MINIFS($B:$B,$A:$A,$A522,$B:$B,"&gt;"&amp;$D522)))</f>
        <v/>
      </c>
      <c r="G522" s="20" t="str">
        <f aca="false">IF($F522="","",$F522-$D522)</f>
        <v/>
      </c>
      <c r="H522" s="20" t="str">
        <f aca="false">IF($E522&lt;&gt;1,"",IF($F522="",0,IF($G522&lt;='Cohort Report'!$B$7,1,0)))</f>
        <v/>
      </c>
      <c r="I522" s="20" t="str">
        <f aca="false">IF($E522&lt;&gt;1,"",IF($F522="",0,IF($G522&lt;='Cohort Report'!$B$8,1,0)))</f>
        <v/>
      </c>
      <c r="J522" s="21" t="str">
        <f aca="false">IF($E522&lt;&gt;1,"",DATE(YEAR($D522),MONTH($D522),1))</f>
        <v/>
      </c>
      <c r="K522" s="20" t="str">
        <f aca="false">IF($E522&lt;&gt;1,"",IF($G522="","",IF(AND($D522&gt;='Cohort Report'!$B$5,$D522&lt;='Cohort Report'!$B$6),$G522,"")))</f>
        <v/>
      </c>
    </row>
    <row r="523" customFormat="false" ht="15" hidden="false" customHeight="false" outlineLevel="0" collapsed="false">
      <c r="A523" s="9"/>
      <c r="B523" s="22"/>
      <c r="C523" s="23"/>
      <c r="D523" s="19" t="str">
        <f aca="false">IF($A523="","",_xlfn.MINIFS($B:$B,$A:$A,$A523))</f>
        <v/>
      </c>
      <c r="E523" s="20" t="str">
        <f aca="false">IF($A523="","",IF(AND($B523=$D523,COUNTIFS($A$2:$A523,$A523,$B$2:$B523,$B523)=1),1,0))</f>
        <v/>
      </c>
      <c r="F523" s="19" t="str">
        <f aca="false">IF($E523&lt;&gt;1,"",IF(COUNTIFS($A:$A,$A523,$B:$B,"&gt;"&amp;$D523)=0,"",_xlfn.MINIFS($B:$B,$A:$A,$A523,$B:$B,"&gt;"&amp;$D523)))</f>
        <v/>
      </c>
      <c r="G523" s="20" t="str">
        <f aca="false">IF($F523="","",$F523-$D523)</f>
        <v/>
      </c>
      <c r="H523" s="20" t="str">
        <f aca="false">IF($E523&lt;&gt;1,"",IF($F523="",0,IF($G523&lt;='Cohort Report'!$B$7,1,0)))</f>
        <v/>
      </c>
      <c r="I523" s="20" t="str">
        <f aca="false">IF($E523&lt;&gt;1,"",IF($F523="",0,IF($G523&lt;='Cohort Report'!$B$8,1,0)))</f>
        <v/>
      </c>
      <c r="J523" s="21" t="str">
        <f aca="false">IF($E523&lt;&gt;1,"",DATE(YEAR($D523),MONTH($D523),1))</f>
        <v/>
      </c>
      <c r="K523" s="20" t="str">
        <f aca="false">IF($E523&lt;&gt;1,"",IF($G523="","",IF(AND($D523&gt;='Cohort Report'!$B$5,$D523&lt;='Cohort Report'!$B$6),$G523,"")))</f>
        <v/>
      </c>
    </row>
    <row r="524" customFormat="false" ht="15" hidden="false" customHeight="false" outlineLevel="0" collapsed="false">
      <c r="A524" s="9"/>
      <c r="B524" s="22"/>
      <c r="C524" s="23"/>
      <c r="D524" s="19" t="str">
        <f aca="false">IF($A524="","",_xlfn.MINIFS($B:$B,$A:$A,$A524))</f>
        <v/>
      </c>
      <c r="E524" s="20" t="str">
        <f aca="false">IF($A524="","",IF(AND($B524=$D524,COUNTIFS($A$2:$A524,$A524,$B$2:$B524,$B524)=1),1,0))</f>
        <v/>
      </c>
      <c r="F524" s="19" t="str">
        <f aca="false">IF($E524&lt;&gt;1,"",IF(COUNTIFS($A:$A,$A524,$B:$B,"&gt;"&amp;$D524)=0,"",_xlfn.MINIFS($B:$B,$A:$A,$A524,$B:$B,"&gt;"&amp;$D524)))</f>
        <v/>
      </c>
      <c r="G524" s="20" t="str">
        <f aca="false">IF($F524="","",$F524-$D524)</f>
        <v/>
      </c>
      <c r="H524" s="20" t="str">
        <f aca="false">IF($E524&lt;&gt;1,"",IF($F524="",0,IF($G524&lt;='Cohort Report'!$B$7,1,0)))</f>
        <v/>
      </c>
      <c r="I524" s="20" t="str">
        <f aca="false">IF($E524&lt;&gt;1,"",IF($F524="",0,IF($G524&lt;='Cohort Report'!$B$8,1,0)))</f>
        <v/>
      </c>
      <c r="J524" s="21" t="str">
        <f aca="false">IF($E524&lt;&gt;1,"",DATE(YEAR($D524),MONTH($D524),1))</f>
        <v/>
      </c>
      <c r="K524" s="20" t="str">
        <f aca="false">IF($E524&lt;&gt;1,"",IF($G524="","",IF(AND($D524&gt;='Cohort Report'!$B$5,$D524&lt;='Cohort Report'!$B$6),$G524,"")))</f>
        <v/>
      </c>
    </row>
    <row r="525" customFormat="false" ht="15" hidden="false" customHeight="false" outlineLevel="0" collapsed="false">
      <c r="A525" s="9"/>
      <c r="B525" s="22"/>
      <c r="C525" s="23"/>
      <c r="D525" s="19" t="str">
        <f aca="false">IF($A525="","",_xlfn.MINIFS($B:$B,$A:$A,$A525))</f>
        <v/>
      </c>
      <c r="E525" s="20" t="str">
        <f aca="false">IF($A525="","",IF(AND($B525=$D525,COUNTIFS($A$2:$A525,$A525,$B$2:$B525,$B525)=1),1,0))</f>
        <v/>
      </c>
      <c r="F525" s="19" t="str">
        <f aca="false">IF($E525&lt;&gt;1,"",IF(COUNTIFS($A:$A,$A525,$B:$B,"&gt;"&amp;$D525)=0,"",_xlfn.MINIFS($B:$B,$A:$A,$A525,$B:$B,"&gt;"&amp;$D525)))</f>
        <v/>
      </c>
      <c r="G525" s="20" t="str">
        <f aca="false">IF($F525="","",$F525-$D525)</f>
        <v/>
      </c>
      <c r="H525" s="20" t="str">
        <f aca="false">IF($E525&lt;&gt;1,"",IF($F525="",0,IF($G525&lt;='Cohort Report'!$B$7,1,0)))</f>
        <v/>
      </c>
      <c r="I525" s="20" t="str">
        <f aca="false">IF($E525&lt;&gt;1,"",IF($F525="",0,IF($G525&lt;='Cohort Report'!$B$8,1,0)))</f>
        <v/>
      </c>
      <c r="J525" s="21" t="str">
        <f aca="false">IF($E525&lt;&gt;1,"",DATE(YEAR($D525),MONTH($D525),1))</f>
        <v/>
      </c>
      <c r="K525" s="20" t="str">
        <f aca="false">IF($E525&lt;&gt;1,"",IF($G525="","",IF(AND($D525&gt;='Cohort Report'!$B$5,$D525&lt;='Cohort Report'!$B$6),$G525,"")))</f>
        <v/>
      </c>
    </row>
    <row r="526" customFormat="false" ht="15" hidden="false" customHeight="false" outlineLevel="0" collapsed="false">
      <c r="A526" s="9"/>
      <c r="B526" s="22"/>
      <c r="C526" s="23"/>
      <c r="D526" s="19" t="str">
        <f aca="false">IF($A526="","",_xlfn.MINIFS($B:$B,$A:$A,$A526))</f>
        <v/>
      </c>
      <c r="E526" s="20" t="str">
        <f aca="false">IF($A526="","",IF(AND($B526=$D526,COUNTIFS($A$2:$A526,$A526,$B$2:$B526,$B526)=1),1,0))</f>
        <v/>
      </c>
      <c r="F526" s="19" t="str">
        <f aca="false">IF($E526&lt;&gt;1,"",IF(COUNTIFS($A:$A,$A526,$B:$B,"&gt;"&amp;$D526)=0,"",_xlfn.MINIFS($B:$B,$A:$A,$A526,$B:$B,"&gt;"&amp;$D526)))</f>
        <v/>
      </c>
      <c r="G526" s="20" t="str">
        <f aca="false">IF($F526="","",$F526-$D526)</f>
        <v/>
      </c>
      <c r="H526" s="20" t="str">
        <f aca="false">IF($E526&lt;&gt;1,"",IF($F526="",0,IF($G526&lt;='Cohort Report'!$B$7,1,0)))</f>
        <v/>
      </c>
      <c r="I526" s="20" t="str">
        <f aca="false">IF($E526&lt;&gt;1,"",IF($F526="",0,IF($G526&lt;='Cohort Report'!$B$8,1,0)))</f>
        <v/>
      </c>
      <c r="J526" s="21" t="str">
        <f aca="false">IF($E526&lt;&gt;1,"",DATE(YEAR($D526),MONTH($D526),1))</f>
        <v/>
      </c>
      <c r="K526" s="20" t="str">
        <f aca="false">IF($E526&lt;&gt;1,"",IF($G526="","",IF(AND($D526&gt;='Cohort Report'!$B$5,$D526&lt;='Cohort Report'!$B$6),$G526,"")))</f>
        <v/>
      </c>
    </row>
    <row r="527" customFormat="false" ht="15" hidden="false" customHeight="false" outlineLevel="0" collapsed="false">
      <c r="A527" s="9"/>
      <c r="B527" s="22"/>
      <c r="C527" s="23"/>
      <c r="D527" s="19" t="str">
        <f aca="false">IF($A527="","",_xlfn.MINIFS($B:$B,$A:$A,$A527))</f>
        <v/>
      </c>
      <c r="E527" s="20" t="str">
        <f aca="false">IF($A527="","",IF(AND($B527=$D527,COUNTIFS($A$2:$A527,$A527,$B$2:$B527,$B527)=1),1,0))</f>
        <v/>
      </c>
      <c r="F527" s="19" t="str">
        <f aca="false">IF($E527&lt;&gt;1,"",IF(COUNTIFS($A:$A,$A527,$B:$B,"&gt;"&amp;$D527)=0,"",_xlfn.MINIFS($B:$B,$A:$A,$A527,$B:$B,"&gt;"&amp;$D527)))</f>
        <v/>
      </c>
      <c r="G527" s="20" t="str">
        <f aca="false">IF($F527="","",$F527-$D527)</f>
        <v/>
      </c>
      <c r="H527" s="20" t="str">
        <f aca="false">IF($E527&lt;&gt;1,"",IF($F527="",0,IF($G527&lt;='Cohort Report'!$B$7,1,0)))</f>
        <v/>
      </c>
      <c r="I527" s="20" t="str">
        <f aca="false">IF($E527&lt;&gt;1,"",IF($F527="",0,IF($G527&lt;='Cohort Report'!$B$8,1,0)))</f>
        <v/>
      </c>
      <c r="J527" s="21" t="str">
        <f aca="false">IF($E527&lt;&gt;1,"",DATE(YEAR($D527),MONTH($D527),1))</f>
        <v/>
      </c>
      <c r="K527" s="20" t="str">
        <f aca="false">IF($E527&lt;&gt;1,"",IF($G527="","",IF(AND($D527&gt;='Cohort Report'!$B$5,$D527&lt;='Cohort Report'!$B$6),$G527,"")))</f>
        <v/>
      </c>
    </row>
    <row r="528" customFormat="false" ht="15" hidden="false" customHeight="false" outlineLevel="0" collapsed="false">
      <c r="A528" s="9"/>
      <c r="B528" s="22"/>
      <c r="C528" s="23"/>
      <c r="D528" s="19" t="str">
        <f aca="false">IF($A528="","",_xlfn.MINIFS($B:$B,$A:$A,$A528))</f>
        <v/>
      </c>
      <c r="E528" s="20" t="str">
        <f aca="false">IF($A528="","",IF(AND($B528=$D528,COUNTIFS($A$2:$A528,$A528,$B$2:$B528,$B528)=1),1,0))</f>
        <v/>
      </c>
      <c r="F528" s="19" t="str">
        <f aca="false">IF($E528&lt;&gt;1,"",IF(COUNTIFS($A:$A,$A528,$B:$B,"&gt;"&amp;$D528)=0,"",_xlfn.MINIFS($B:$B,$A:$A,$A528,$B:$B,"&gt;"&amp;$D528)))</f>
        <v/>
      </c>
      <c r="G528" s="20" t="str">
        <f aca="false">IF($F528="","",$F528-$D528)</f>
        <v/>
      </c>
      <c r="H528" s="20" t="str">
        <f aca="false">IF($E528&lt;&gt;1,"",IF($F528="",0,IF($G528&lt;='Cohort Report'!$B$7,1,0)))</f>
        <v/>
      </c>
      <c r="I528" s="20" t="str">
        <f aca="false">IF($E528&lt;&gt;1,"",IF($F528="",0,IF($G528&lt;='Cohort Report'!$B$8,1,0)))</f>
        <v/>
      </c>
      <c r="J528" s="21" t="str">
        <f aca="false">IF($E528&lt;&gt;1,"",DATE(YEAR($D528),MONTH($D528),1))</f>
        <v/>
      </c>
      <c r="K528" s="20" t="str">
        <f aca="false">IF($E528&lt;&gt;1,"",IF($G528="","",IF(AND($D528&gt;='Cohort Report'!$B$5,$D528&lt;='Cohort Report'!$B$6),$G528,"")))</f>
        <v/>
      </c>
    </row>
    <row r="529" customFormat="false" ht="15" hidden="false" customHeight="false" outlineLevel="0" collapsed="false">
      <c r="A529" s="9"/>
      <c r="B529" s="22"/>
      <c r="C529" s="23"/>
      <c r="D529" s="19" t="str">
        <f aca="false">IF($A529="","",_xlfn.MINIFS($B:$B,$A:$A,$A529))</f>
        <v/>
      </c>
      <c r="E529" s="20" t="str">
        <f aca="false">IF($A529="","",IF(AND($B529=$D529,COUNTIFS($A$2:$A529,$A529,$B$2:$B529,$B529)=1),1,0))</f>
        <v/>
      </c>
      <c r="F529" s="19" t="str">
        <f aca="false">IF($E529&lt;&gt;1,"",IF(COUNTIFS($A:$A,$A529,$B:$B,"&gt;"&amp;$D529)=0,"",_xlfn.MINIFS($B:$B,$A:$A,$A529,$B:$B,"&gt;"&amp;$D529)))</f>
        <v/>
      </c>
      <c r="G529" s="20" t="str">
        <f aca="false">IF($F529="","",$F529-$D529)</f>
        <v/>
      </c>
      <c r="H529" s="20" t="str">
        <f aca="false">IF($E529&lt;&gt;1,"",IF($F529="",0,IF($G529&lt;='Cohort Report'!$B$7,1,0)))</f>
        <v/>
      </c>
      <c r="I529" s="20" t="str">
        <f aca="false">IF($E529&lt;&gt;1,"",IF($F529="",0,IF($G529&lt;='Cohort Report'!$B$8,1,0)))</f>
        <v/>
      </c>
      <c r="J529" s="21" t="str">
        <f aca="false">IF($E529&lt;&gt;1,"",DATE(YEAR($D529),MONTH($D529),1))</f>
        <v/>
      </c>
      <c r="K529" s="20" t="str">
        <f aca="false">IF($E529&lt;&gt;1,"",IF($G529="","",IF(AND($D529&gt;='Cohort Report'!$B$5,$D529&lt;='Cohort Report'!$B$6),$G529,"")))</f>
        <v/>
      </c>
    </row>
    <row r="530" customFormat="false" ht="15" hidden="false" customHeight="false" outlineLevel="0" collapsed="false">
      <c r="A530" s="9"/>
      <c r="B530" s="22"/>
      <c r="C530" s="23"/>
      <c r="D530" s="19" t="str">
        <f aca="false">IF($A530="","",_xlfn.MINIFS($B:$B,$A:$A,$A530))</f>
        <v/>
      </c>
      <c r="E530" s="20" t="str">
        <f aca="false">IF($A530="","",IF(AND($B530=$D530,COUNTIFS($A$2:$A530,$A530,$B$2:$B530,$B530)=1),1,0))</f>
        <v/>
      </c>
      <c r="F530" s="19" t="str">
        <f aca="false">IF($E530&lt;&gt;1,"",IF(COUNTIFS($A:$A,$A530,$B:$B,"&gt;"&amp;$D530)=0,"",_xlfn.MINIFS($B:$B,$A:$A,$A530,$B:$B,"&gt;"&amp;$D530)))</f>
        <v/>
      </c>
      <c r="G530" s="20" t="str">
        <f aca="false">IF($F530="","",$F530-$D530)</f>
        <v/>
      </c>
      <c r="H530" s="20" t="str">
        <f aca="false">IF($E530&lt;&gt;1,"",IF($F530="",0,IF($G530&lt;='Cohort Report'!$B$7,1,0)))</f>
        <v/>
      </c>
      <c r="I530" s="20" t="str">
        <f aca="false">IF($E530&lt;&gt;1,"",IF($F530="",0,IF($G530&lt;='Cohort Report'!$B$8,1,0)))</f>
        <v/>
      </c>
      <c r="J530" s="21" t="str">
        <f aca="false">IF($E530&lt;&gt;1,"",DATE(YEAR($D530),MONTH($D530),1))</f>
        <v/>
      </c>
      <c r="K530" s="20" t="str">
        <f aca="false">IF($E530&lt;&gt;1,"",IF($G530="","",IF(AND($D530&gt;='Cohort Report'!$B$5,$D530&lt;='Cohort Report'!$B$6),$G530,"")))</f>
        <v/>
      </c>
    </row>
    <row r="531" customFormat="false" ht="15" hidden="false" customHeight="false" outlineLevel="0" collapsed="false">
      <c r="A531" s="9"/>
      <c r="B531" s="22"/>
      <c r="C531" s="23"/>
      <c r="D531" s="19" t="str">
        <f aca="false">IF($A531="","",_xlfn.MINIFS($B:$B,$A:$A,$A531))</f>
        <v/>
      </c>
      <c r="E531" s="20" t="str">
        <f aca="false">IF($A531="","",IF(AND($B531=$D531,COUNTIFS($A$2:$A531,$A531,$B$2:$B531,$B531)=1),1,0))</f>
        <v/>
      </c>
      <c r="F531" s="19" t="str">
        <f aca="false">IF($E531&lt;&gt;1,"",IF(COUNTIFS($A:$A,$A531,$B:$B,"&gt;"&amp;$D531)=0,"",_xlfn.MINIFS($B:$B,$A:$A,$A531,$B:$B,"&gt;"&amp;$D531)))</f>
        <v/>
      </c>
      <c r="G531" s="20" t="str">
        <f aca="false">IF($F531="","",$F531-$D531)</f>
        <v/>
      </c>
      <c r="H531" s="20" t="str">
        <f aca="false">IF($E531&lt;&gt;1,"",IF($F531="",0,IF($G531&lt;='Cohort Report'!$B$7,1,0)))</f>
        <v/>
      </c>
      <c r="I531" s="20" t="str">
        <f aca="false">IF($E531&lt;&gt;1,"",IF($F531="",0,IF($G531&lt;='Cohort Report'!$B$8,1,0)))</f>
        <v/>
      </c>
      <c r="J531" s="21" t="str">
        <f aca="false">IF($E531&lt;&gt;1,"",DATE(YEAR($D531),MONTH($D531),1))</f>
        <v/>
      </c>
      <c r="K531" s="20" t="str">
        <f aca="false">IF($E531&lt;&gt;1,"",IF($G531="","",IF(AND($D531&gt;='Cohort Report'!$B$5,$D531&lt;='Cohort Report'!$B$6),$G531,"")))</f>
        <v/>
      </c>
    </row>
    <row r="532" customFormat="false" ht="15" hidden="false" customHeight="false" outlineLevel="0" collapsed="false">
      <c r="A532" s="9"/>
      <c r="B532" s="22"/>
      <c r="C532" s="23"/>
      <c r="D532" s="19" t="str">
        <f aca="false">IF($A532="","",_xlfn.MINIFS($B:$B,$A:$A,$A532))</f>
        <v/>
      </c>
      <c r="E532" s="20" t="str">
        <f aca="false">IF($A532="","",IF(AND($B532=$D532,COUNTIFS($A$2:$A532,$A532,$B$2:$B532,$B532)=1),1,0))</f>
        <v/>
      </c>
      <c r="F532" s="19" t="str">
        <f aca="false">IF($E532&lt;&gt;1,"",IF(COUNTIFS($A:$A,$A532,$B:$B,"&gt;"&amp;$D532)=0,"",_xlfn.MINIFS($B:$B,$A:$A,$A532,$B:$B,"&gt;"&amp;$D532)))</f>
        <v/>
      </c>
      <c r="G532" s="20" t="str">
        <f aca="false">IF($F532="","",$F532-$D532)</f>
        <v/>
      </c>
      <c r="H532" s="20" t="str">
        <f aca="false">IF($E532&lt;&gt;1,"",IF($F532="",0,IF($G532&lt;='Cohort Report'!$B$7,1,0)))</f>
        <v/>
      </c>
      <c r="I532" s="20" t="str">
        <f aca="false">IF($E532&lt;&gt;1,"",IF($F532="",0,IF($G532&lt;='Cohort Report'!$B$8,1,0)))</f>
        <v/>
      </c>
      <c r="J532" s="21" t="str">
        <f aca="false">IF($E532&lt;&gt;1,"",DATE(YEAR($D532),MONTH($D532),1))</f>
        <v/>
      </c>
      <c r="K532" s="20" t="str">
        <f aca="false">IF($E532&lt;&gt;1,"",IF($G532="","",IF(AND($D532&gt;='Cohort Report'!$B$5,$D532&lt;='Cohort Report'!$B$6),$G532,"")))</f>
        <v/>
      </c>
    </row>
    <row r="533" customFormat="false" ht="15" hidden="false" customHeight="false" outlineLevel="0" collapsed="false">
      <c r="A533" s="9"/>
      <c r="B533" s="22"/>
      <c r="C533" s="23"/>
      <c r="D533" s="19" t="str">
        <f aca="false">IF($A533="","",_xlfn.MINIFS($B:$B,$A:$A,$A533))</f>
        <v/>
      </c>
      <c r="E533" s="20" t="str">
        <f aca="false">IF($A533="","",IF(AND($B533=$D533,COUNTIFS($A$2:$A533,$A533,$B$2:$B533,$B533)=1),1,0))</f>
        <v/>
      </c>
      <c r="F533" s="19" t="str">
        <f aca="false">IF($E533&lt;&gt;1,"",IF(COUNTIFS($A:$A,$A533,$B:$B,"&gt;"&amp;$D533)=0,"",_xlfn.MINIFS($B:$B,$A:$A,$A533,$B:$B,"&gt;"&amp;$D533)))</f>
        <v/>
      </c>
      <c r="G533" s="20" t="str">
        <f aca="false">IF($F533="","",$F533-$D533)</f>
        <v/>
      </c>
      <c r="H533" s="20" t="str">
        <f aca="false">IF($E533&lt;&gt;1,"",IF($F533="",0,IF($G533&lt;='Cohort Report'!$B$7,1,0)))</f>
        <v/>
      </c>
      <c r="I533" s="20" t="str">
        <f aca="false">IF($E533&lt;&gt;1,"",IF($F533="",0,IF($G533&lt;='Cohort Report'!$B$8,1,0)))</f>
        <v/>
      </c>
      <c r="J533" s="21" t="str">
        <f aca="false">IF($E533&lt;&gt;1,"",DATE(YEAR($D533),MONTH($D533),1))</f>
        <v/>
      </c>
      <c r="K533" s="20" t="str">
        <f aca="false">IF($E533&lt;&gt;1,"",IF($G533="","",IF(AND($D533&gt;='Cohort Report'!$B$5,$D533&lt;='Cohort Report'!$B$6),$G533,"")))</f>
        <v/>
      </c>
    </row>
    <row r="534" customFormat="false" ht="15" hidden="false" customHeight="false" outlineLevel="0" collapsed="false">
      <c r="A534" s="9"/>
      <c r="B534" s="22"/>
      <c r="C534" s="23"/>
      <c r="D534" s="19" t="str">
        <f aca="false">IF($A534="","",_xlfn.MINIFS($B:$B,$A:$A,$A534))</f>
        <v/>
      </c>
      <c r="E534" s="20" t="str">
        <f aca="false">IF($A534="","",IF(AND($B534=$D534,COUNTIFS($A$2:$A534,$A534,$B$2:$B534,$B534)=1),1,0))</f>
        <v/>
      </c>
      <c r="F534" s="19" t="str">
        <f aca="false">IF($E534&lt;&gt;1,"",IF(COUNTIFS($A:$A,$A534,$B:$B,"&gt;"&amp;$D534)=0,"",_xlfn.MINIFS($B:$B,$A:$A,$A534,$B:$B,"&gt;"&amp;$D534)))</f>
        <v/>
      </c>
      <c r="G534" s="20" t="str">
        <f aca="false">IF($F534="","",$F534-$D534)</f>
        <v/>
      </c>
      <c r="H534" s="20" t="str">
        <f aca="false">IF($E534&lt;&gt;1,"",IF($F534="",0,IF($G534&lt;='Cohort Report'!$B$7,1,0)))</f>
        <v/>
      </c>
      <c r="I534" s="20" t="str">
        <f aca="false">IF($E534&lt;&gt;1,"",IF($F534="",0,IF($G534&lt;='Cohort Report'!$B$8,1,0)))</f>
        <v/>
      </c>
      <c r="J534" s="21" t="str">
        <f aca="false">IF($E534&lt;&gt;1,"",DATE(YEAR($D534),MONTH($D534),1))</f>
        <v/>
      </c>
      <c r="K534" s="20" t="str">
        <f aca="false">IF($E534&lt;&gt;1,"",IF($G534="","",IF(AND($D534&gt;='Cohort Report'!$B$5,$D534&lt;='Cohort Report'!$B$6),$G534,"")))</f>
        <v/>
      </c>
    </row>
    <row r="535" customFormat="false" ht="15" hidden="false" customHeight="false" outlineLevel="0" collapsed="false">
      <c r="A535" s="9"/>
      <c r="B535" s="22"/>
      <c r="C535" s="23"/>
      <c r="D535" s="19" t="str">
        <f aca="false">IF($A535="","",_xlfn.MINIFS($B:$B,$A:$A,$A535))</f>
        <v/>
      </c>
      <c r="E535" s="20" t="str">
        <f aca="false">IF($A535="","",IF(AND($B535=$D535,COUNTIFS($A$2:$A535,$A535,$B$2:$B535,$B535)=1),1,0))</f>
        <v/>
      </c>
      <c r="F535" s="19" t="str">
        <f aca="false">IF($E535&lt;&gt;1,"",IF(COUNTIFS($A:$A,$A535,$B:$B,"&gt;"&amp;$D535)=0,"",_xlfn.MINIFS($B:$B,$A:$A,$A535,$B:$B,"&gt;"&amp;$D535)))</f>
        <v/>
      </c>
      <c r="G535" s="20" t="str">
        <f aca="false">IF($F535="","",$F535-$D535)</f>
        <v/>
      </c>
      <c r="H535" s="20" t="str">
        <f aca="false">IF($E535&lt;&gt;1,"",IF($F535="",0,IF($G535&lt;='Cohort Report'!$B$7,1,0)))</f>
        <v/>
      </c>
      <c r="I535" s="20" t="str">
        <f aca="false">IF($E535&lt;&gt;1,"",IF($F535="",0,IF($G535&lt;='Cohort Report'!$B$8,1,0)))</f>
        <v/>
      </c>
      <c r="J535" s="21" t="str">
        <f aca="false">IF($E535&lt;&gt;1,"",DATE(YEAR($D535),MONTH($D535),1))</f>
        <v/>
      </c>
      <c r="K535" s="20" t="str">
        <f aca="false">IF($E535&lt;&gt;1,"",IF($G535="","",IF(AND($D535&gt;='Cohort Report'!$B$5,$D535&lt;='Cohort Report'!$B$6),$G535,"")))</f>
        <v/>
      </c>
    </row>
    <row r="536" customFormat="false" ht="15" hidden="false" customHeight="false" outlineLevel="0" collapsed="false">
      <c r="A536" s="9"/>
      <c r="B536" s="22"/>
      <c r="C536" s="23"/>
      <c r="D536" s="19" t="str">
        <f aca="false">IF($A536="","",_xlfn.MINIFS($B:$B,$A:$A,$A536))</f>
        <v/>
      </c>
      <c r="E536" s="20" t="str">
        <f aca="false">IF($A536="","",IF(AND($B536=$D536,COUNTIFS($A$2:$A536,$A536,$B$2:$B536,$B536)=1),1,0))</f>
        <v/>
      </c>
      <c r="F536" s="19" t="str">
        <f aca="false">IF($E536&lt;&gt;1,"",IF(COUNTIFS($A:$A,$A536,$B:$B,"&gt;"&amp;$D536)=0,"",_xlfn.MINIFS($B:$B,$A:$A,$A536,$B:$B,"&gt;"&amp;$D536)))</f>
        <v/>
      </c>
      <c r="G536" s="20" t="str">
        <f aca="false">IF($F536="","",$F536-$D536)</f>
        <v/>
      </c>
      <c r="H536" s="20" t="str">
        <f aca="false">IF($E536&lt;&gt;1,"",IF($F536="",0,IF($G536&lt;='Cohort Report'!$B$7,1,0)))</f>
        <v/>
      </c>
      <c r="I536" s="20" t="str">
        <f aca="false">IF($E536&lt;&gt;1,"",IF($F536="",0,IF($G536&lt;='Cohort Report'!$B$8,1,0)))</f>
        <v/>
      </c>
      <c r="J536" s="21" t="str">
        <f aca="false">IF($E536&lt;&gt;1,"",DATE(YEAR($D536),MONTH($D536),1))</f>
        <v/>
      </c>
      <c r="K536" s="20" t="str">
        <f aca="false">IF($E536&lt;&gt;1,"",IF($G536="","",IF(AND($D536&gt;='Cohort Report'!$B$5,$D536&lt;='Cohort Report'!$B$6),$G536,"")))</f>
        <v/>
      </c>
    </row>
    <row r="537" customFormat="false" ht="15" hidden="false" customHeight="false" outlineLevel="0" collapsed="false">
      <c r="A537" s="9"/>
      <c r="B537" s="22"/>
      <c r="C537" s="23"/>
      <c r="D537" s="19" t="str">
        <f aca="false">IF($A537="","",_xlfn.MINIFS($B:$B,$A:$A,$A537))</f>
        <v/>
      </c>
      <c r="E537" s="20" t="str">
        <f aca="false">IF($A537="","",IF(AND($B537=$D537,COUNTIFS($A$2:$A537,$A537,$B$2:$B537,$B537)=1),1,0))</f>
        <v/>
      </c>
      <c r="F537" s="19" t="str">
        <f aca="false">IF($E537&lt;&gt;1,"",IF(COUNTIFS($A:$A,$A537,$B:$B,"&gt;"&amp;$D537)=0,"",_xlfn.MINIFS($B:$B,$A:$A,$A537,$B:$B,"&gt;"&amp;$D537)))</f>
        <v/>
      </c>
      <c r="G537" s="20" t="str">
        <f aca="false">IF($F537="","",$F537-$D537)</f>
        <v/>
      </c>
      <c r="H537" s="20" t="str">
        <f aca="false">IF($E537&lt;&gt;1,"",IF($F537="",0,IF($G537&lt;='Cohort Report'!$B$7,1,0)))</f>
        <v/>
      </c>
      <c r="I537" s="20" t="str">
        <f aca="false">IF($E537&lt;&gt;1,"",IF($F537="",0,IF($G537&lt;='Cohort Report'!$B$8,1,0)))</f>
        <v/>
      </c>
      <c r="J537" s="21" t="str">
        <f aca="false">IF($E537&lt;&gt;1,"",DATE(YEAR($D537),MONTH($D537),1))</f>
        <v/>
      </c>
      <c r="K537" s="20" t="str">
        <f aca="false">IF($E537&lt;&gt;1,"",IF($G537="","",IF(AND($D537&gt;='Cohort Report'!$B$5,$D537&lt;='Cohort Report'!$B$6),$G537,"")))</f>
        <v/>
      </c>
    </row>
    <row r="538" customFormat="false" ht="15" hidden="false" customHeight="false" outlineLevel="0" collapsed="false">
      <c r="A538" s="9"/>
      <c r="B538" s="22"/>
      <c r="C538" s="23"/>
      <c r="D538" s="19" t="str">
        <f aca="false">IF($A538="","",_xlfn.MINIFS($B:$B,$A:$A,$A538))</f>
        <v/>
      </c>
      <c r="E538" s="20" t="str">
        <f aca="false">IF($A538="","",IF(AND($B538=$D538,COUNTIFS($A$2:$A538,$A538,$B$2:$B538,$B538)=1),1,0))</f>
        <v/>
      </c>
      <c r="F538" s="19" t="str">
        <f aca="false">IF($E538&lt;&gt;1,"",IF(COUNTIFS($A:$A,$A538,$B:$B,"&gt;"&amp;$D538)=0,"",_xlfn.MINIFS($B:$B,$A:$A,$A538,$B:$B,"&gt;"&amp;$D538)))</f>
        <v/>
      </c>
      <c r="G538" s="20" t="str">
        <f aca="false">IF($F538="","",$F538-$D538)</f>
        <v/>
      </c>
      <c r="H538" s="20" t="str">
        <f aca="false">IF($E538&lt;&gt;1,"",IF($F538="",0,IF($G538&lt;='Cohort Report'!$B$7,1,0)))</f>
        <v/>
      </c>
      <c r="I538" s="20" t="str">
        <f aca="false">IF($E538&lt;&gt;1,"",IF($F538="",0,IF($G538&lt;='Cohort Report'!$B$8,1,0)))</f>
        <v/>
      </c>
      <c r="J538" s="21" t="str">
        <f aca="false">IF($E538&lt;&gt;1,"",DATE(YEAR($D538),MONTH($D538),1))</f>
        <v/>
      </c>
      <c r="K538" s="20" t="str">
        <f aca="false">IF($E538&lt;&gt;1,"",IF($G538="","",IF(AND($D538&gt;='Cohort Report'!$B$5,$D538&lt;='Cohort Report'!$B$6),$G538,"")))</f>
        <v/>
      </c>
    </row>
    <row r="539" customFormat="false" ht="15" hidden="false" customHeight="false" outlineLevel="0" collapsed="false">
      <c r="A539" s="9"/>
      <c r="B539" s="22"/>
      <c r="C539" s="23"/>
      <c r="D539" s="19" t="str">
        <f aca="false">IF($A539="","",_xlfn.MINIFS($B:$B,$A:$A,$A539))</f>
        <v/>
      </c>
      <c r="E539" s="20" t="str">
        <f aca="false">IF($A539="","",IF(AND($B539=$D539,COUNTIFS($A$2:$A539,$A539,$B$2:$B539,$B539)=1),1,0))</f>
        <v/>
      </c>
      <c r="F539" s="19" t="str">
        <f aca="false">IF($E539&lt;&gt;1,"",IF(COUNTIFS($A:$A,$A539,$B:$B,"&gt;"&amp;$D539)=0,"",_xlfn.MINIFS($B:$B,$A:$A,$A539,$B:$B,"&gt;"&amp;$D539)))</f>
        <v/>
      </c>
      <c r="G539" s="20" t="str">
        <f aca="false">IF($F539="","",$F539-$D539)</f>
        <v/>
      </c>
      <c r="H539" s="20" t="str">
        <f aca="false">IF($E539&lt;&gt;1,"",IF($F539="",0,IF($G539&lt;='Cohort Report'!$B$7,1,0)))</f>
        <v/>
      </c>
      <c r="I539" s="20" t="str">
        <f aca="false">IF($E539&lt;&gt;1,"",IF($F539="",0,IF($G539&lt;='Cohort Report'!$B$8,1,0)))</f>
        <v/>
      </c>
      <c r="J539" s="21" t="str">
        <f aca="false">IF($E539&lt;&gt;1,"",DATE(YEAR($D539),MONTH($D539),1))</f>
        <v/>
      </c>
      <c r="K539" s="20" t="str">
        <f aca="false">IF($E539&lt;&gt;1,"",IF($G539="","",IF(AND($D539&gt;='Cohort Report'!$B$5,$D539&lt;='Cohort Report'!$B$6),$G539,"")))</f>
        <v/>
      </c>
    </row>
    <row r="540" customFormat="false" ht="15" hidden="false" customHeight="false" outlineLevel="0" collapsed="false">
      <c r="A540" s="9"/>
      <c r="B540" s="22"/>
      <c r="C540" s="23"/>
      <c r="D540" s="19" t="str">
        <f aca="false">IF($A540="","",_xlfn.MINIFS($B:$B,$A:$A,$A540))</f>
        <v/>
      </c>
      <c r="E540" s="20" t="str">
        <f aca="false">IF($A540="","",IF(AND($B540=$D540,COUNTIFS($A$2:$A540,$A540,$B$2:$B540,$B540)=1),1,0))</f>
        <v/>
      </c>
      <c r="F540" s="19" t="str">
        <f aca="false">IF($E540&lt;&gt;1,"",IF(COUNTIFS($A:$A,$A540,$B:$B,"&gt;"&amp;$D540)=0,"",_xlfn.MINIFS($B:$B,$A:$A,$A540,$B:$B,"&gt;"&amp;$D540)))</f>
        <v/>
      </c>
      <c r="G540" s="20" t="str">
        <f aca="false">IF($F540="","",$F540-$D540)</f>
        <v/>
      </c>
      <c r="H540" s="20" t="str">
        <f aca="false">IF($E540&lt;&gt;1,"",IF($F540="",0,IF($G540&lt;='Cohort Report'!$B$7,1,0)))</f>
        <v/>
      </c>
      <c r="I540" s="20" t="str">
        <f aca="false">IF($E540&lt;&gt;1,"",IF($F540="",0,IF($G540&lt;='Cohort Report'!$B$8,1,0)))</f>
        <v/>
      </c>
      <c r="J540" s="21" t="str">
        <f aca="false">IF($E540&lt;&gt;1,"",DATE(YEAR($D540),MONTH($D540),1))</f>
        <v/>
      </c>
      <c r="K540" s="20" t="str">
        <f aca="false">IF($E540&lt;&gt;1,"",IF($G540="","",IF(AND($D540&gt;='Cohort Report'!$B$5,$D540&lt;='Cohort Report'!$B$6),$G540,"")))</f>
        <v/>
      </c>
    </row>
    <row r="541" customFormat="false" ht="15" hidden="false" customHeight="false" outlineLevel="0" collapsed="false">
      <c r="A541" s="9"/>
      <c r="B541" s="22"/>
      <c r="C541" s="23"/>
      <c r="D541" s="19" t="str">
        <f aca="false">IF($A541="","",_xlfn.MINIFS($B:$B,$A:$A,$A541))</f>
        <v/>
      </c>
      <c r="E541" s="20" t="str">
        <f aca="false">IF($A541="","",IF(AND($B541=$D541,COUNTIFS($A$2:$A541,$A541,$B$2:$B541,$B541)=1),1,0))</f>
        <v/>
      </c>
      <c r="F541" s="19" t="str">
        <f aca="false">IF($E541&lt;&gt;1,"",IF(COUNTIFS($A:$A,$A541,$B:$B,"&gt;"&amp;$D541)=0,"",_xlfn.MINIFS($B:$B,$A:$A,$A541,$B:$B,"&gt;"&amp;$D541)))</f>
        <v/>
      </c>
      <c r="G541" s="20" t="str">
        <f aca="false">IF($F541="","",$F541-$D541)</f>
        <v/>
      </c>
      <c r="H541" s="20" t="str">
        <f aca="false">IF($E541&lt;&gt;1,"",IF($F541="",0,IF($G541&lt;='Cohort Report'!$B$7,1,0)))</f>
        <v/>
      </c>
      <c r="I541" s="20" t="str">
        <f aca="false">IF($E541&lt;&gt;1,"",IF($F541="",0,IF($G541&lt;='Cohort Report'!$B$8,1,0)))</f>
        <v/>
      </c>
      <c r="J541" s="21" t="str">
        <f aca="false">IF($E541&lt;&gt;1,"",DATE(YEAR($D541),MONTH($D541),1))</f>
        <v/>
      </c>
      <c r="K541" s="20" t="str">
        <f aca="false">IF($E541&lt;&gt;1,"",IF($G541="","",IF(AND($D541&gt;='Cohort Report'!$B$5,$D541&lt;='Cohort Report'!$B$6),$G541,"")))</f>
        <v/>
      </c>
    </row>
    <row r="542" customFormat="false" ht="15" hidden="false" customHeight="false" outlineLevel="0" collapsed="false">
      <c r="A542" s="9"/>
      <c r="B542" s="22"/>
      <c r="C542" s="23"/>
      <c r="D542" s="19" t="str">
        <f aca="false">IF($A542="","",_xlfn.MINIFS($B:$B,$A:$A,$A542))</f>
        <v/>
      </c>
      <c r="E542" s="20" t="str">
        <f aca="false">IF($A542="","",IF(AND($B542=$D542,COUNTIFS($A$2:$A542,$A542,$B$2:$B542,$B542)=1),1,0))</f>
        <v/>
      </c>
      <c r="F542" s="19" t="str">
        <f aca="false">IF($E542&lt;&gt;1,"",IF(COUNTIFS($A:$A,$A542,$B:$B,"&gt;"&amp;$D542)=0,"",_xlfn.MINIFS($B:$B,$A:$A,$A542,$B:$B,"&gt;"&amp;$D542)))</f>
        <v/>
      </c>
      <c r="G542" s="20" t="str">
        <f aca="false">IF($F542="","",$F542-$D542)</f>
        <v/>
      </c>
      <c r="H542" s="20" t="str">
        <f aca="false">IF($E542&lt;&gt;1,"",IF($F542="",0,IF($G542&lt;='Cohort Report'!$B$7,1,0)))</f>
        <v/>
      </c>
      <c r="I542" s="20" t="str">
        <f aca="false">IF($E542&lt;&gt;1,"",IF($F542="",0,IF($G542&lt;='Cohort Report'!$B$8,1,0)))</f>
        <v/>
      </c>
      <c r="J542" s="21" t="str">
        <f aca="false">IF($E542&lt;&gt;1,"",DATE(YEAR($D542),MONTH($D542),1))</f>
        <v/>
      </c>
      <c r="K542" s="20" t="str">
        <f aca="false">IF($E542&lt;&gt;1,"",IF($G542="","",IF(AND($D542&gt;='Cohort Report'!$B$5,$D542&lt;='Cohort Report'!$B$6),$G542,"")))</f>
        <v/>
      </c>
    </row>
    <row r="543" customFormat="false" ht="15" hidden="false" customHeight="false" outlineLevel="0" collapsed="false">
      <c r="A543" s="9"/>
      <c r="B543" s="22"/>
      <c r="C543" s="23"/>
      <c r="D543" s="19" t="str">
        <f aca="false">IF($A543="","",_xlfn.MINIFS($B:$B,$A:$A,$A543))</f>
        <v/>
      </c>
      <c r="E543" s="20" t="str">
        <f aca="false">IF($A543="","",IF(AND($B543=$D543,COUNTIFS($A$2:$A543,$A543,$B$2:$B543,$B543)=1),1,0))</f>
        <v/>
      </c>
      <c r="F543" s="19" t="str">
        <f aca="false">IF($E543&lt;&gt;1,"",IF(COUNTIFS($A:$A,$A543,$B:$B,"&gt;"&amp;$D543)=0,"",_xlfn.MINIFS($B:$B,$A:$A,$A543,$B:$B,"&gt;"&amp;$D543)))</f>
        <v/>
      </c>
      <c r="G543" s="20" t="str">
        <f aca="false">IF($F543="","",$F543-$D543)</f>
        <v/>
      </c>
      <c r="H543" s="20" t="str">
        <f aca="false">IF($E543&lt;&gt;1,"",IF($F543="",0,IF($G543&lt;='Cohort Report'!$B$7,1,0)))</f>
        <v/>
      </c>
      <c r="I543" s="20" t="str">
        <f aca="false">IF($E543&lt;&gt;1,"",IF($F543="",0,IF($G543&lt;='Cohort Report'!$B$8,1,0)))</f>
        <v/>
      </c>
      <c r="J543" s="21" t="str">
        <f aca="false">IF($E543&lt;&gt;1,"",DATE(YEAR($D543),MONTH($D543),1))</f>
        <v/>
      </c>
      <c r="K543" s="20" t="str">
        <f aca="false">IF($E543&lt;&gt;1,"",IF($G543="","",IF(AND($D543&gt;='Cohort Report'!$B$5,$D543&lt;='Cohort Report'!$B$6),$G543,"")))</f>
        <v/>
      </c>
    </row>
    <row r="544" customFormat="false" ht="15" hidden="false" customHeight="false" outlineLevel="0" collapsed="false">
      <c r="A544" s="9"/>
      <c r="B544" s="22"/>
      <c r="C544" s="23"/>
      <c r="D544" s="19" t="str">
        <f aca="false">IF($A544="","",_xlfn.MINIFS($B:$B,$A:$A,$A544))</f>
        <v/>
      </c>
      <c r="E544" s="20" t="str">
        <f aca="false">IF($A544="","",IF(AND($B544=$D544,COUNTIFS($A$2:$A544,$A544,$B$2:$B544,$B544)=1),1,0))</f>
        <v/>
      </c>
      <c r="F544" s="19" t="str">
        <f aca="false">IF($E544&lt;&gt;1,"",IF(COUNTIFS($A:$A,$A544,$B:$B,"&gt;"&amp;$D544)=0,"",_xlfn.MINIFS($B:$B,$A:$A,$A544,$B:$B,"&gt;"&amp;$D544)))</f>
        <v/>
      </c>
      <c r="G544" s="20" t="str">
        <f aca="false">IF($F544="","",$F544-$D544)</f>
        <v/>
      </c>
      <c r="H544" s="20" t="str">
        <f aca="false">IF($E544&lt;&gt;1,"",IF($F544="",0,IF($G544&lt;='Cohort Report'!$B$7,1,0)))</f>
        <v/>
      </c>
      <c r="I544" s="20" t="str">
        <f aca="false">IF($E544&lt;&gt;1,"",IF($F544="",0,IF($G544&lt;='Cohort Report'!$B$8,1,0)))</f>
        <v/>
      </c>
      <c r="J544" s="21" t="str">
        <f aca="false">IF($E544&lt;&gt;1,"",DATE(YEAR($D544),MONTH($D544),1))</f>
        <v/>
      </c>
      <c r="K544" s="20" t="str">
        <f aca="false">IF($E544&lt;&gt;1,"",IF($G544="","",IF(AND($D544&gt;='Cohort Report'!$B$5,$D544&lt;='Cohort Report'!$B$6),$G544,"")))</f>
        <v/>
      </c>
    </row>
    <row r="545" customFormat="false" ht="15" hidden="false" customHeight="false" outlineLevel="0" collapsed="false">
      <c r="A545" s="9"/>
      <c r="B545" s="22"/>
      <c r="C545" s="23"/>
      <c r="D545" s="19" t="str">
        <f aca="false">IF($A545="","",_xlfn.MINIFS($B:$B,$A:$A,$A545))</f>
        <v/>
      </c>
      <c r="E545" s="20" t="str">
        <f aca="false">IF($A545="","",IF(AND($B545=$D545,COUNTIFS($A$2:$A545,$A545,$B$2:$B545,$B545)=1),1,0))</f>
        <v/>
      </c>
      <c r="F545" s="19" t="str">
        <f aca="false">IF($E545&lt;&gt;1,"",IF(COUNTIFS($A:$A,$A545,$B:$B,"&gt;"&amp;$D545)=0,"",_xlfn.MINIFS($B:$B,$A:$A,$A545,$B:$B,"&gt;"&amp;$D545)))</f>
        <v/>
      </c>
      <c r="G545" s="20" t="str">
        <f aca="false">IF($F545="","",$F545-$D545)</f>
        <v/>
      </c>
      <c r="H545" s="20" t="str">
        <f aca="false">IF($E545&lt;&gt;1,"",IF($F545="",0,IF($G545&lt;='Cohort Report'!$B$7,1,0)))</f>
        <v/>
      </c>
      <c r="I545" s="20" t="str">
        <f aca="false">IF($E545&lt;&gt;1,"",IF($F545="",0,IF($G545&lt;='Cohort Report'!$B$8,1,0)))</f>
        <v/>
      </c>
      <c r="J545" s="21" t="str">
        <f aca="false">IF($E545&lt;&gt;1,"",DATE(YEAR($D545),MONTH($D545),1))</f>
        <v/>
      </c>
      <c r="K545" s="20" t="str">
        <f aca="false">IF($E545&lt;&gt;1,"",IF($G545="","",IF(AND($D545&gt;='Cohort Report'!$B$5,$D545&lt;='Cohort Report'!$B$6),$G545,"")))</f>
        <v/>
      </c>
    </row>
    <row r="546" customFormat="false" ht="15" hidden="false" customHeight="false" outlineLevel="0" collapsed="false">
      <c r="A546" s="9"/>
      <c r="B546" s="22"/>
      <c r="C546" s="23"/>
      <c r="D546" s="19" t="str">
        <f aca="false">IF($A546="","",_xlfn.MINIFS($B:$B,$A:$A,$A546))</f>
        <v/>
      </c>
      <c r="E546" s="20" t="str">
        <f aca="false">IF($A546="","",IF(AND($B546=$D546,COUNTIFS($A$2:$A546,$A546,$B$2:$B546,$B546)=1),1,0))</f>
        <v/>
      </c>
      <c r="F546" s="19" t="str">
        <f aca="false">IF($E546&lt;&gt;1,"",IF(COUNTIFS($A:$A,$A546,$B:$B,"&gt;"&amp;$D546)=0,"",_xlfn.MINIFS($B:$B,$A:$A,$A546,$B:$B,"&gt;"&amp;$D546)))</f>
        <v/>
      </c>
      <c r="G546" s="20" t="str">
        <f aca="false">IF($F546="","",$F546-$D546)</f>
        <v/>
      </c>
      <c r="H546" s="20" t="str">
        <f aca="false">IF($E546&lt;&gt;1,"",IF($F546="",0,IF($G546&lt;='Cohort Report'!$B$7,1,0)))</f>
        <v/>
      </c>
      <c r="I546" s="20" t="str">
        <f aca="false">IF($E546&lt;&gt;1,"",IF($F546="",0,IF($G546&lt;='Cohort Report'!$B$8,1,0)))</f>
        <v/>
      </c>
      <c r="J546" s="21" t="str">
        <f aca="false">IF($E546&lt;&gt;1,"",DATE(YEAR($D546),MONTH($D546),1))</f>
        <v/>
      </c>
      <c r="K546" s="20" t="str">
        <f aca="false">IF($E546&lt;&gt;1,"",IF($G546="","",IF(AND($D546&gt;='Cohort Report'!$B$5,$D546&lt;='Cohort Report'!$B$6),$G546,"")))</f>
        <v/>
      </c>
    </row>
    <row r="547" customFormat="false" ht="15" hidden="false" customHeight="false" outlineLevel="0" collapsed="false">
      <c r="A547" s="9"/>
      <c r="B547" s="22"/>
      <c r="C547" s="23"/>
      <c r="D547" s="19" t="str">
        <f aca="false">IF($A547="","",_xlfn.MINIFS($B:$B,$A:$A,$A547))</f>
        <v/>
      </c>
      <c r="E547" s="20" t="str">
        <f aca="false">IF($A547="","",IF(AND($B547=$D547,COUNTIFS($A$2:$A547,$A547,$B$2:$B547,$B547)=1),1,0))</f>
        <v/>
      </c>
      <c r="F547" s="19" t="str">
        <f aca="false">IF($E547&lt;&gt;1,"",IF(COUNTIFS($A:$A,$A547,$B:$B,"&gt;"&amp;$D547)=0,"",_xlfn.MINIFS($B:$B,$A:$A,$A547,$B:$B,"&gt;"&amp;$D547)))</f>
        <v/>
      </c>
      <c r="G547" s="20" t="str">
        <f aca="false">IF($F547="","",$F547-$D547)</f>
        <v/>
      </c>
      <c r="H547" s="20" t="str">
        <f aca="false">IF($E547&lt;&gt;1,"",IF($F547="",0,IF($G547&lt;='Cohort Report'!$B$7,1,0)))</f>
        <v/>
      </c>
      <c r="I547" s="20" t="str">
        <f aca="false">IF($E547&lt;&gt;1,"",IF($F547="",0,IF($G547&lt;='Cohort Report'!$B$8,1,0)))</f>
        <v/>
      </c>
      <c r="J547" s="21" t="str">
        <f aca="false">IF($E547&lt;&gt;1,"",DATE(YEAR($D547),MONTH($D547),1))</f>
        <v/>
      </c>
      <c r="K547" s="20" t="str">
        <f aca="false">IF($E547&lt;&gt;1,"",IF($G547="","",IF(AND($D547&gt;='Cohort Report'!$B$5,$D547&lt;='Cohort Report'!$B$6),$G547,"")))</f>
        <v/>
      </c>
    </row>
    <row r="548" customFormat="false" ht="15" hidden="false" customHeight="false" outlineLevel="0" collapsed="false">
      <c r="A548" s="9"/>
      <c r="B548" s="22"/>
      <c r="C548" s="23"/>
      <c r="D548" s="19" t="str">
        <f aca="false">IF($A548="","",_xlfn.MINIFS($B:$B,$A:$A,$A548))</f>
        <v/>
      </c>
      <c r="E548" s="20" t="str">
        <f aca="false">IF($A548="","",IF(AND($B548=$D548,COUNTIFS($A$2:$A548,$A548,$B$2:$B548,$B548)=1),1,0))</f>
        <v/>
      </c>
      <c r="F548" s="19" t="str">
        <f aca="false">IF($E548&lt;&gt;1,"",IF(COUNTIFS($A:$A,$A548,$B:$B,"&gt;"&amp;$D548)=0,"",_xlfn.MINIFS($B:$B,$A:$A,$A548,$B:$B,"&gt;"&amp;$D548)))</f>
        <v/>
      </c>
      <c r="G548" s="20" t="str">
        <f aca="false">IF($F548="","",$F548-$D548)</f>
        <v/>
      </c>
      <c r="H548" s="20" t="str">
        <f aca="false">IF($E548&lt;&gt;1,"",IF($F548="",0,IF($G548&lt;='Cohort Report'!$B$7,1,0)))</f>
        <v/>
      </c>
      <c r="I548" s="20" t="str">
        <f aca="false">IF($E548&lt;&gt;1,"",IF($F548="",0,IF($G548&lt;='Cohort Report'!$B$8,1,0)))</f>
        <v/>
      </c>
      <c r="J548" s="21" t="str">
        <f aca="false">IF($E548&lt;&gt;1,"",DATE(YEAR($D548),MONTH($D548),1))</f>
        <v/>
      </c>
      <c r="K548" s="20" t="str">
        <f aca="false">IF($E548&lt;&gt;1,"",IF($G548="","",IF(AND($D548&gt;='Cohort Report'!$B$5,$D548&lt;='Cohort Report'!$B$6),$G548,"")))</f>
        <v/>
      </c>
    </row>
    <row r="549" customFormat="false" ht="15" hidden="false" customHeight="false" outlineLevel="0" collapsed="false">
      <c r="A549" s="9"/>
      <c r="B549" s="22"/>
      <c r="C549" s="23"/>
      <c r="D549" s="19" t="str">
        <f aca="false">IF($A549="","",_xlfn.MINIFS($B:$B,$A:$A,$A549))</f>
        <v/>
      </c>
      <c r="E549" s="20" t="str">
        <f aca="false">IF($A549="","",IF(AND($B549=$D549,COUNTIFS($A$2:$A549,$A549,$B$2:$B549,$B549)=1),1,0))</f>
        <v/>
      </c>
      <c r="F549" s="19" t="str">
        <f aca="false">IF($E549&lt;&gt;1,"",IF(COUNTIFS($A:$A,$A549,$B:$B,"&gt;"&amp;$D549)=0,"",_xlfn.MINIFS($B:$B,$A:$A,$A549,$B:$B,"&gt;"&amp;$D549)))</f>
        <v/>
      </c>
      <c r="G549" s="20" t="str">
        <f aca="false">IF($F549="","",$F549-$D549)</f>
        <v/>
      </c>
      <c r="H549" s="20" t="str">
        <f aca="false">IF($E549&lt;&gt;1,"",IF($F549="",0,IF($G549&lt;='Cohort Report'!$B$7,1,0)))</f>
        <v/>
      </c>
      <c r="I549" s="20" t="str">
        <f aca="false">IF($E549&lt;&gt;1,"",IF($F549="",0,IF($G549&lt;='Cohort Report'!$B$8,1,0)))</f>
        <v/>
      </c>
      <c r="J549" s="21" t="str">
        <f aca="false">IF($E549&lt;&gt;1,"",DATE(YEAR($D549),MONTH($D549),1))</f>
        <v/>
      </c>
      <c r="K549" s="20" t="str">
        <f aca="false">IF($E549&lt;&gt;1,"",IF($G549="","",IF(AND($D549&gt;='Cohort Report'!$B$5,$D549&lt;='Cohort Report'!$B$6),$G549,"")))</f>
        <v/>
      </c>
    </row>
    <row r="550" customFormat="false" ht="15" hidden="false" customHeight="false" outlineLevel="0" collapsed="false">
      <c r="A550" s="9"/>
      <c r="B550" s="22"/>
      <c r="C550" s="23"/>
      <c r="D550" s="19" t="str">
        <f aca="false">IF($A550="","",_xlfn.MINIFS($B:$B,$A:$A,$A550))</f>
        <v/>
      </c>
      <c r="E550" s="20" t="str">
        <f aca="false">IF($A550="","",IF(AND($B550=$D550,COUNTIFS($A$2:$A550,$A550,$B$2:$B550,$B550)=1),1,0))</f>
        <v/>
      </c>
      <c r="F550" s="19" t="str">
        <f aca="false">IF($E550&lt;&gt;1,"",IF(COUNTIFS($A:$A,$A550,$B:$B,"&gt;"&amp;$D550)=0,"",_xlfn.MINIFS($B:$B,$A:$A,$A550,$B:$B,"&gt;"&amp;$D550)))</f>
        <v/>
      </c>
      <c r="G550" s="20" t="str">
        <f aca="false">IF($F550="","",$F550-$D550)</f>
        <v/>
      </c>
      <c r="H550" s="20" t="str">
        <f aca="false">IF($E550&lt;&gt;1,"",IF($F550="",0,IF($G550&lt;='Cohort Report'!$B$7,1,0)))</f>
        <v/>
      </c>
      <c r="I550" s="20" t="str">
        <f aca="false">IF($E550&lt;&gt;1,"",IF($F550="",0,IF($G550&lt;='Cohort Report'!$B$8,1,0)))</f>
        <v/>
      </c>
      <c r="J550" s="21" t="str">
        <f aca="false">IF($E550&lt;&gt;1,"",DATE(YEAR($D550),MONTH($D550),1))</f>
        <v/>
      </c>
      <c r="K550" s="20" t="str">
        <f aca="false">IF($E550&lt;&gt;1,"",IF($G550="","",IF(AND($D550&gt;='Cohort Report'!$B$5,$D550&lt;='Cohort Report'!$B$6),$G550,"")))</f>
        <v/>
      </c>
    </row>
    <row r="551" customFormat="false" ht="15" hidden="false" customHeight="false" outlineLevel="0" collapsed="false">
      <c r="A551" s="9"/>
      <c r="B551" s="22"/>
      <c r="C551" s="23"/>
      <c r="D551" s="19" t="str">
        <f aca="false">IF($A551="","",_xlfn.MINIFS($B:$B,$A:$A,$A551))</f>
        <v/>
      </c>
      <c r="E551" s="20" t="str">
        <f aca="false">IF($A551="","",IF(AND($B551=$D551,COUNTIFS($A$2:$A551,$A551,$B$2:$B551,$B551)=1),1,0))</f>
        <v/>
      </c>
      <c r="F551" s="19" t="str">
        <f aca="false">IF($E551&lt;&gt;1,"",IF(COUNTIFS($A:$A,$A551,$B:$B,"&gt;"&amp;$D551)=0,"",_xlfn.MINIFS($B:$B,$A:$A,$A551,$B:$B,"&gt;"&amp;$D551)))</f>
        <v/>
      </c>
      <c r="G551" s="20" t="str">
        <f aca="false">IF($F551="","",$F551-$D551)</f>
        <v/>
      </c>
      <c r="H551" s="20" t="str">
        <f aca="false">IF($E551&lt;&gt;1,"",IF($F551="",0,IF($G551&lt;='Cohort Report'!$B$7,1,0)))</f>
        <v/>
      </c>
      <c r="I551" s="20" t="str">
        <f aca="false">IF($E551&lt;&gt;1,"",IF($F551="",0,IF($G551&lt;='Cohort Report'!$B$8,1,0)))</f>
        <v/>
      </c>
      <c r="J551" s="21" t="str">
        <f aca="false">IF($E551&lt;&gt;1,"",DATE(YEAR($D551),MONTH($D551),1))</f>
        <v/>
      </c>
      <c r="K551" s="20" t="str">
        <f aca="false">IF($E551&lt;&gt;1,"",IF($G551="","",IF(AND($D551&gt;='Cohort Report'!$B$5,$D551&lt;='Cohort Report'!$B$6),$G551,"")))</f>
        <v/>
      </c>
    </row>
    <row r="552" customFormat="false" ht="15" hidden="false" customHeight="false" outlineLevel="0" collapsed="false">
      <c r="A552" s="9"/>
      <c r="B552" s="22"/>
      <c r="C552" s="23"/>
      <c r="D552" s="19" t="str">
        <f aca="false">IF($A552="","",_xlfn.MINIFS($B:$B,$A:$A,$A552))</f>
        <v/>
      </c>
      <c r="E552" s="20" t="str">
        <f aca="false">IF($A552="","",IF(AND($B552=$D552,COUNTIFS($A$2:$A552,$A552,$B$2:$B552,$B552)=1),1,0))</f>
        <v/>
      </c>
      <c r="F552" s="19" t="str">
        <f aca="false">IF($E552&lt;&gt;1,"",IF(COUNTIFS($A:$A,$A552,$B:$B,"&gt;"&amp;$D552)=0,"",_xlfn.MINIFS($B:$B,$A:$A,$A552,$B:$B,"&gt;"&amp;$D552)))</f>
        <v/>
      </c>
      <c r="G552" s="20" t="str">
        <f aca="false">IF($F552="","",$F552-$D552)</f>
        <v/>
      </c>
      <c r="H552" s="20" t="str">
        <f aca="false">IF($E552&lt;&gt;1,"",IF($F552="",0,IF($G552&lt;='Cohort Report'!$B$7,1,0)))</f>
        <v/>
      </c>
      <c r="I552" s="20" t="str">
        <f aca="false">IF($E552&lt;&gt;1,"",IF($F552="",0,IF($G552&lt;='Cohort Report'!$B$8,1,0)))</f>
        <v/>
      </c>
      <c r="J552" s="21" t="str">
        <f aca="false">IF($E552&lt;&gt;1,"",DATE(YEAR($D552),MONTH($D552),1))</f>
        <v/>
      </c>
      <c r="K552" s="20" t="str">
        <f aca="false">IF($E552&lt;&gt;1,"",IF($G552="","",IF(AND($D552&gt;='Cohort Report'!$B$5,$D552&lt;='Cohort Report'!$B$6),$G552,"")))</f>
        <v/>
      </c>
    </row>
    <row r="553" customFormat="false" ht="15" hidden="false" customHeight="false" outlineLevel="0" collapsed="false">
      <c r="A553" s="9"/>
      <c r="B553" s="22"/>
      <c r="C553" s="23"/>
      <c r="D553" s="19" t="str">
        <f aca="false">IF($A553="","",_xlfn.MINIFS($B:$B,$A:$A,$A553))</f>
        <v/>
      </c>
      <c r="E553" s="20" t="str">
        <f aca="false">IF($A553="","",IF(AND($B553=$D553,COUNTIFS($A$2:$A553,$A553,$B$2:$B553,$B553)=1),1,0))</f>
        <v/>
      </c>
      <c r="F553" s="19" t="str">
        <f aca="false">IF($E553&lt;&gt;1,"",IF(COUNTIFS($A:$A,$A553,$B:$B,"&gt;"&amp;$D553)=0,"",_xlfn.MINIFS($B:$B,$A:$A,$A553,$B:$B,"&gt;"&amp;$D553)))</f>
        <v/>
      </c>
      <c r="G553" s="20" t="str">
        <f aca="false">IF($F553="","",$F553-$D553)</f>
        <v/>
      </c>
      <c r="H553" s="20" t="str">
        <f aca="false">IF($E553&lt;&gt;1,"",IF($F553="",0,IF($G553&lt;='Cohort Report'!$B$7,1,0)))</f>
        <v/>
      </c>
      <c r="I553" s="20" t="str">
        <f aca="false">IF($E553&lt;&gt;1,"",IF($F553="",0,IF($G553&lt;='Cohort Report'!$B$8,1,0)))</f>
        <v/>
      </c>
      <c r="J553" s="21" t="str">
        <f aca="false">IF($E553&lt;&gt;1,"",DATE(YEAR($D553),MONTH($D553),1))</f>
        <v/>
      </c>
      <c r="K553" s="20" t="str">
        <f aca="false">IF($E553&lt;&gt;1,"",IF($G553="","",IF(AND($D553&gt;='Cohort Report'!$B$5,$D553&lt;='Cohort Report'!$B$6),$G553,"")))</f>
        <v/>
      </c>
    </row>
    <row r="554" customFormat="false" ht="15" hidden="false" customHeight="false" outlineLevel="0" collapsed="false">
      <c r="A554" s="9"/>
      <c r="B554" s="22"/>
      <c r="C554" s="23"/>
      <c r="D554" s="19" t="str">
        <f aca="false">IF($A554="","",_xlfn.MINIFS($B:$B,$A:$A,$A554))</f>
        <v/>
      </c>
      <c r="E554" s="20" t="str">
        <f aca="false">IF($A554="","",IF(AND($B554=$D554,COUNTIFS($A$2:$A554,$A554,$B$2:$B554,$B554)=1),1,0))</f>
        <v/>
      </c>
      <c r="F554" s="19" t="str">
        <f aca="false">IF($E554&lt;&gt;1,"",IF(COUNTIFS($A:$A,$A554,$B:$B,"&gt;"&amp;$D554)=0,"",_xlfn.MINIFS($B:$B,$A:$A,$A554,$B:$B,"&gt;"&amp;$D554)))</f>
        <v/>
      </c>
      <c r="G554" s="20" t="str">
        <f aca="false">IF($F554="","",$F554-$D554)</f>
        <v/>
      </c>
      <c r="H554" s="20" t="str">
        <f aca="false">IF($E554&lt;&gt;1,"",IF($F554="",0,IF($G554&lt;='Cohort Report'!$B$7,1,0)))</f>
        <v/>
      </c>
      <c r="I554" s="20" t="str">
        <f aca="false">IF($E554&lt;&gt;1,"",IF($F554="",0,IF($G554&lt;='Cohort Report'!$B$8,1,0)))</f>
        <v/>
      </c>
      <c r="J554" s="21" t="str">
        <f aca="false">IF($E554&lt;&gt;1,"",DATE(YEAR($D554),MONTH($D554),1))</f>
        <v/>
      </c>
      <c r="K554" s="20" t="str">
        <f aca="false">IF($E554&lt;&gt;1,"",IF($G554="","",IF(AND($D554&gt;='Cohort Report'!$B$5,$D554&lt;='Cohort Report'!$B$6),$G554,"")))</f>
        <v/>
      </c>
    </row>
    <row r="555" customFormat="false" ht="15" hidden="false" customHeight="false" outlineLevel="0" collapsed="false">
      <c r="A555" s="9"/>
      <c r="B555" s="22"/>
      <c r="C555" s="23"/>
      <c r="D555" s="19" t="str">
        <f aca="false">IF($A555="","",_xlfn.MINIFS($B:$B,$A:$A,$A555))</f>
        <v/>
      </c>
      <c r="E555" s="20" t="str">
        <f aca="false">IF($A555="","",IF(AND($B555=$D555,COUNTIFS($A$2:$A555,$A555,$B$2:$B555,$B555)=1),1,0))</f>
        <v/>
      </c>
      <c r="F555" s="19" t="str">
        <f aca="false">IF($E555&lt;&gt;1,"",IF(COUNTIFS($A:$A,$A555,$B:$B,"&gt;"&amp;$D555)=0,"",_xlfn.MINIFS($B:$B,$A:$A,$A555,$B:$B,"&gt;"&amp;$D555)))</f>
        <v/>
      </c>
      <c r="G555" s="20" t="str">
        <f aca="false">IF($F555="","",$F555-$D555)</f>
        <v/>
      </c>
      <c r="H555" s="20" t="str">
        <f aca="false">IF($E555&lt;&gt;1,"",IF($F555="",0,IF($G555&lt;='Cohort Report'!$B$7,1,0)))</f>
        <v/>
      </c>
      <c r="I555" s="20" t="str">
        <f aca="false">IF($E555&lt;&gt;1,"",IF($F555="",0,IF($G555&lt;='Cohort Report'!$B$8,1,0)))</f>
        <v/>
      </c>
      <c r="J555" s="21" t="str">
        <f aca="false">IF($E555&lt;&gt;1,"",DATE(YEAR($D555),MONTH($D555),1))</f>
        <v/>
      </c>
      <c r="K555" s="20" t="str">
        <f aca="false">IF($E555&lt;&gt;1,"",IF($G555="","",IF(AND($D555&gt;='Cohort Report'!$B$5,$D555&lt;='Cohort Report'!$B$6),$G555,"")))</f>
        <v/>
      </c>
    </row>
    <row r="556" customFormat="false" ht="15" hidden="false" customHeight="false" outlineLevel="0" collapsed="false">
      <c r="A556" s="9"/>
      <c r="B556" s="22"/>
      <c r="C556" s="23"/>
      <c r="D556" s="19" t="str">
        <f aca="false">IF($A556="","",_xlfn.MINIFS($B:$B,$A:$A,$A556))</f>
        <v/>
      </c>
      <c r="E556" s="20" t="str">
        <f aca="false">IF($A556="","",IF(AND($B556=$D556,COUNTIFS($A$2:$A556,$A556,$B$2:$B556,$B556)=1),1,0))</f>
        <v/>
      </c>
      <c r="F556" s="19" t="str">
        <f aca="false">IF($E556&lt;&gt;1,"",IF(COUNTIFS($A:$A,$A556,$B:$B,"&gt;"&amp;$D556)=0,"",_xlfn.MINIFS($B:$B,$A:$A,$A556,$B:$B,"&gt;"&amp;$D556)))</f>
        <v/>
      </c>
      <c r="G556" s="20" t="str">
        <f aca="false">IF($F556="","",$F556-$D556)</f>
        <v/>
      </c>
      <c r="H556" s="20" t="str">
        <f aca="false">IF($E556&lt;&gt;1,"",IF($F556="",0,IF($G556&lt;='Cohort Report'!$B$7,1,0)))</f>
        <v/>
      </c>
      <c r="I556" s="20" t="str">
        <f aca="false">IF($E556&lt;&gt;1,"",IF($F556="",0,IF($G556&lt;='Cohort Report'!$B$8,1,0)))</f>
        <v/>
      </c>
      <c r="J556" s="21" t="str">
        <f aca="false">IF($E556&lt;&gt;1,"",DATE(YEAR($D556),MONTH($D556),1))</f>
        <v/>
      </c>
      <c r="K556" s="20" t="str">
        <f aca="false">IF($E556&lt;&gt;1,"",IF($G556="","",IF(AND($D556&gt;='Cohort Report'!$B$5,$D556&lt;='Cohort Report'!$B$6),$G556,"")))</f>
        <v/>
      </c>
    </row>
    <row r="557" customFormat="false" ht="15" hidden="false" customHeight="false" outlineLevel="0" collapsed="false">
      <c r="A557" s="9"/>
      <c r="B557" s="22"/>
      <c r="C557" s="23"/>
      <c r="D557" s="19" t="str">
        <f aca="false">IF($A557="","",_xlfn.MINIFS($B:$B,$A:$A,$A557))</f>
        <v/>
      </c>
      <c r="E557" s="20" t="str">
        <f aca="false">IF($A557="","",IF(AND($B557=$D557,COUNTIFS($A$2:$A557,$A557,$B$2:$B557,$B557)=1),1,0))</f>
        <v/>
      </c>
      <c r="F557" s="19" t="str">
        <f aca="false">IF($E557&lt;&gt;1,"",IF(COUNTIFS($A:$A,$A557,$B:$B,"&gt;"&amp;$D557)=0,"",_xlfn.MINIFS($B:$B,$A:$A,$A557,$B:$B,"&gt;"&amp;$D557)))</f>
        <v/>
      </c>
      <c r="G557" s="20" t="str">
        <f aca="false">IF($F557="","",$F557-$D557)</f>
        <v/>
      </c>
      <c r="H557" s="20" t="str">
        <f aca="false">IF($E557&lt;&gt;1,"",IF($F557="",0,IF($G557&lt;='Cohort Report'!$B$7,1,0)))</f>
        <v/>
      </c>
      <c r="I557" s="20" t="str">
        <f aca="false">IF($E557&lt;&gt;1,"",IF($F557="",0,IF($G557&lt;='Cohort Report'!$B$8,1,0)))</f>
        <v/>
      </c>
      <c r="J557" s="21" t="str">
        <f aca="false">IF($E557&lt;&gt;1,"",DATE(YEAR($D557),MONTH($D557),1))</f>
        <v/>
      </c>
      <c r="K557" s="20" t="str">
        <f aca="false">IF($E557&lt;&gt;1,"",IF($G557="","",IF(AND($D557&gt;='Cohort Report'!$B$5,$D557&lt;='Cohort Report'!$B$6),$G557,"")))</f>
        <v/>
      </c>
    </row>
    <row r="558" customFormat="false" ht="15" hidden="false" customHeight="false" outlineLevel="0" collapsed="false">
      <c r="A558" s="9"/>
      <c r="B558" s="22"/>
      <c r="C558" s="23"/>
      <c r="D558" s="19" t="str">
        <f aca="false">IF($A558="","",_xlfn.MINIFS($B:$B,$A:$A,$A558))</f>
        <v/>
      </c>
      <c r="E558" s="20" t="str">
        <f aca="false">IF($A558="","",IF(AND($B558=$D558,COUNTIFS($A$2:$A558,$A558,$B$2:$B558,$B558)=1),1,0))</f>
        <v/>
      </c>
      <c r="F558" s="19" t="str">
        <f aca="false">IF($E558&lt;&gt;1,"",IF(COUNTIFS($A:$A,$A558,$B:$B,"&gt;"&amp;$D558)=0,"",_xlfn.MINIFS($B:$B,$A:$A,$A558,$B:$B,"&gt;"&amp;$D558)))</f>
        <v/>
      </c>
      <c r="G558" s="20" t="str">
        <f aca="false">IF($F558="","",$F558-$D558)</f>
        <v/>
      </c>
      <c r="H558" s="20" t="str">
        <f aca="false">IF($E558&lt;&gt;1,"",IF($F558="",0,IF($G558&lt;='Cohort Report'!$B$7,1,0)))</f>
        <v/>
      </c>
      <c r="I558" s="20" t="str">
        <f aca="false">IF($E558&lt;&gt;1,"",IF($F558="",0,IF($G558&lt;='Cohort Report'!$B$8,1,0)))</f>
        <v/>
      </c>
      <c r="J558" s="21" t="str">
        <f aca="false">IF($E558&lt;&gt;1,"",DATE(YEAR($D558),MONTH($D558),1))</f>
        <v/>
      </c>
      <c r="K558" s="20" t="str">
        <f aca="false">IF($E558&lt;&gt;1,"",IF($G558="","",IF(AND($D558&gt;='Cohort Report'!$B$5,$D558&lt;='Cohort Report'!$B$6),$G558,"")))</f>
        <v/>
      </c>
    </row>
    <row r="559" customFormat="false" ht="15" hidden="false" customHeight="false" outlineLevel="0" collapsed="false">
      <c r="A559" s="9"/>
      <c r="B559" s="22"/>
      <c r="C559" s="23"/>
      <c r="D559" s="19" t="str">
        <f aca="false">IF($A559="","",_xlfn.MINIFS($B:$B,$A:$A,$A559))</f>
        <v/>
      </c>
      <c r="E559" s="20" t="str">
        <f aca="false">IF($A559="","",IF(AND($B559=$D559,COUNTIFS($A$2:$A559,$A559,$B$2:$B559,$B559)=1),1,0))</f>
        <v/>
      </c>
      <c r="F559" s="19" t="str">
        <f aca="false">IF($E559&lt;&gt;1,"",IF(COUNTIFS($A:$A,$A559,$B:$B,"&gt;"&amp;$D559)=0,"",_xlfn.MINIFS($B:$B,$A:$A,$A559,$B:$B,"&gt;"&amp;$D559)))</f>
        <v/>
      </c>
      <c r="G559" s="20" t="str">
        <f aca="false">IF($F559="","",$F559-$D559)</f>
        <v/>
      </c>
      <c r="H559" s="20" t="str">
        <f aca="false">IF($E559&lt;&gt;1,"",IF($F559="",0,IF($G559&lt;='Cohort Report'!$B$7,1,0)))</f>
        <v/>
      </c>
      <c r="I559" s="20" t="str">
        <f aca="false">IF($E559&lt;&gt;1,"",IF($F559="",0,IF($G559&lt;='Cohort Report'!$B$8,1,0)))</f>
        <v/>
      </c>
      <c r="J559" s="21" t="str">
        <f aca="false">IF($E559&lt;&gt;1,"",DATE(YEAR($D559),MONTH($D559),1))</f>
        <v/>
      </c>
      <c r="K559" s="20" t="str">
        <f aca="false">IF($E559&lt;&gt;1,"",IF($G559="","",IF(AND($D559&gt;='Cohort Report'!$B$5,$D559&lt;='Cohort Report'!$B$6),$G559,"")))</f>
        <v/>
      </c>
    </row>
    <row r="560" customFormat="false" ht="15" hidden="false" customHeight="false" outlineLevel="0" collapsed="false">
      <c r="A560" s="9"/>
      <c r="B560" s="22"/>
      <c r="C560" s="23"/>
      <c r="D560" s="19" t="str">
        <f aca="false">IF($A560="","",_xlfn.MINIFS($B:$B,$A:$A,$A560))</f>
        <v/>
      </c>
      <c r="E560" s="20" t="str">
        <f aca="false">IF($A560="","",IF(AND($B560=$D560,COUNTIFS($A$2:$A560,$A560,$B$2:$B560,$B560)=1),1,0))</f>
        <v/>
      </c>
      <c r="F560" s="19" t="str">
        <f aca="false">IF($E560&lt;&gt;1,"",IF(COUNTIFS($A:$A,$A560,$B:$B,"&gt;"&amp;$D560)=0,"",_xlfn.MINIFS($B:$B,$A:$A,$A560,$B:$B,"&gt;"&amp;$D560)))</f>
        <v/>
      </c>
      <c r="G560" s="20" t="str">
        <f aca="false">IF($F560="","",$F560-$D560)</f>
        <v/>
      </c>
      <c r="H560" s="20" t="str">
        <f aca="false">IF($E560&lt;&gt;1,"",IF($F560="",0,IF($G560&lt;='Cohort Report'!$B$7,1,0)))</f>
        <v/>
      </c>
      <c r="I560" s="20" t="str">
        <f aca="false">IF($E560&lt;&gt;1,"",IF($F560="",0,IF($G560&lt;='Cohort Report'!$B$8,1,0)))</f>
        <v/>
      </c>
      <c r="J560" s="21" t="str">
        <f aca="false">IF($E560&lt;&gt;1,"",DATE(YEAR($D560),MONTH($D560),1))</f>
        <v/>
      </c>
      <c r="K560" s="20" t="str">
        <f aca="false">IF($E560&lt;&gt;1,"",IF($G560="","",IF(AND($D560&gt;='Cohort Report'!$B$5,$D560&lt;='Cohort Report'!$B$6),$G560,"")))</f>
        <v/>
      </c>
    </row>
    <row r="561" customFormat="false" ht="15" hidden="false" customHeight="false" outlineLevel="0" collapsed="false">
      <c r="A561" s="9"/>
      <c r="B561" s="22"/>
      <c r="C561" s="23"/>
      <c r="D561" s="19" t="str">
        <f aca="false">IF($A561="","",_xlfn.MINIFS($B:$B,$A:$A,$A561))</f>
        <v/>
      </c>
      <c r="E561" s="20" t="str">
        <f aca="false">IF($A561="","",IF(AND($B561=$D561,COUNTIFS($A$2:$A561,$A561,$B$2:$B561,$B561)=1),1,0))</f>
        <v/>
      </c>
      <c r="F561" s="19" t="str">
        <f aca="false">IF($E561&lt;&gt;1,"",IF(COUNTIFS($A:$A,$A561,$B:$B,"&gt;"&amp;$D561)=0,"",_xlfn.MINIFS($B:$B,$A:$A,$A561,$B:$B,"&gt;"&amp;$D561)))</f>
        <v/>
      </c>
      <c r="G561" s="20" t="str">
        <f aca="false">IF($F561="","",$F561-$D561)</f>
        <v/>
      </c>
      <c r="H561" s="20" t="str">
        <f aca="false">IF($E561&lt;&gt;1,"",IF($F561="",0,IF($G561&lt;='Cohort Report'!$B$7,1,0)))</f>
        <v/>
      </c>
      <c r="I561" s="20" t="str">
        <f aca="false">IF($E561&lt;&gt;1,"",IF($F561="",0,IF($G561&lt;='Cohort Report'!$B$8,1,0)))</f>
        <v/>
      </c>
      <c r="J561" s="21" t="str">
        <f aca="false">IF($E561&lt;&gt;1,"",DATE(YEAR($D561),MONTH($D561),1))</f>
        <v/>
      </c>
      <c r="K561" s="20" t="str">
        <f aca="false">IF($E561&lt;&gt;1,"",IF($G561="","",IF(AND($D561&gt;='Cohort Report'!$B$5,$D561&lt;='Cohort Report'!$B$6),$G561,"")))</f>
        <v/>
      </c>
    </row>
    <row r="562" customFormat="false" ht="15" hidden="false" customHeight="false" outlineLevel="0" collapsed="false">
      <c r="A562" s="9"/>
      <c r="B562" s="22"/>
      <c r="C562" s="23"/>
      <c r="D562" s="19" t="str">
        <f aca="false">IF($A562="","",_xlfn.MINIFS($B:$B,$A:$A,$A562))</f>
        <v/>
      </c>
      <c r="E562" s="20" t="str">
        <f aca="false">IF($A562="","",IF(AND($B562=$D562,COUNTIFS($A$2:$A562,$A562,$B$2:$B562,$B562)=1),1,0))</f>
        <v/>
      </c>
      <c r="F562" s="19" t="str">
        <f aca="false">IF($E562&lt;&gt;1,"",IF(COUNTIFS($A:$A,$A562,$B:$B,"&gt;"&amp;$D562)=0,"",_xlfn.MINIFS($B:$B,$A:$A,$A562,$B:$B,"&gt;"&amp;$D562)))</f>
        <v/>
      </c>
      <c r="G562" s="20" t="str">
        <f aca="false">IF($F562="","",$F562-$D562)</f>
        <v/>
      </c>
      <c r="H562" s="20" t="str">
        <f aca="false">IF($E562&lt;&gt;1,"",IF($F562="",0,IF($G562&lt;='Cohort Report'!$B$7,1,0)))</f>
        <v/>
      </c>
      <c r="I562" s="20" t="str">
        <f aca="false">IF($E562&lt;&gt;1,"",IF($F562="",0,IF($G562&lt;='Cohort Report'!$B$8,1,0)))</f>
        <v/>
      </c>
      <c r="J562" s="21" t="str">
        <f aca="false">IF($E562&lt;&gt;1,"",DATE(YEAR($D562),MONTH($D562),1))</f>
        <v/>
      </c>
      <c r="K562" s="20" t="str">
        <f aca="false">IF($E562&lt;&gt;1,"",IF($G562="","",IF(AND($D562&gt;='Cohort Report'!$B$5,$D562&lt;='Cohort Report'!$B$6),$G562,"")))</f>
        <v/>
      </c>
    </row>
    <row r="563" customFormat="false" ht="15" hidden="false" customHeight="false" outlineLevel="0" collapsed="false">
      <c r="A563" s="9"/>
      <c r="B563" s="22"/>
      <c r="C563" s="23"/>
      <c r="D563" s="19" t="str">
        <f aca="false">IF($A563="","",_xlfn.MINIFS($B:$B,$A:$A,$A563))</f>
        <v/>
      </c>
      <c r="E563" s="20" t="str">
        <f aca="false">IF($A563="","",IF(AND($B563=$D563,COUNTIFS($A$2:$A563,$A563,$B$2:$B563,$B563)=1),1,0))</f>
        <v/>
      </c>
      <c r="F563" s="19" t="str">
        <f aca="false">IF($E563&lt;&gt;1,"",IF(COUNTIFS($A:$A,$A563,$B:$B,"&gt;"&amp;$D563)=0,"",_xlfn.MINIFS($B:$B,$A:$A,$A563,$B:$B,"&gt;"&amp;$D563)))</f>
        <v/>
      </c>
      <c r="G563" s="20" t="str">
        <f aca="false">IF($F563="","",$F563-$D563)</f>
        <v/>
      </c>
      <c r="H563" s="20" t="str">
        <f aca="false">IF($E563&lt;&gt;1,"",IF($F563="",0,IF($G563&lt;='Cohort Report'!$B$7,1,0)))</f>
        <v/>
      </c>
      <c r="I563" s="20" t="str">
        <f aca="false">IF($E563&lt;&gt;1,"",IF($F563="",0,IF($G563&lt;='Cohort Report'!$B$8,1,0)))</f>
        <v/>
      </c>
      <c r="J563" s="21" t="str">
        <f aca="false">IF($E563&lt;&gt;1,"",DATE(YEAR($D563),MONTH($D563),1))</f>
        <v/>
      </c>
      <c r="K563" s="20" t="str">
        <f aca="false">IF($E563&lt;&gt;1,"",IF($G563="","",IF(AND($D563&gt;='Cohort Report'!$B$5,$D563&lt;='Cohort Report'!$B$6),$G563,"")))</f>
        <v/>
      </c>
    </row>
    <row r="564" customFormat="false" ht="15" hidden="false" customHeight="false" outlineLevel="0" collapsed="false">
      <c r="A564" s="9"/>
      <c r="B564" s="22"/>
      <c r="C564" s="23"/>
      <c r="D564" s="19" t="str">
        <f aca="false">IF($A564="","",_xlfn.MINIFS($B:$B,$A:$A,$A564))</f>
        <v/>
      </c>
      <c r="E564" s="20" t="str">
        <f aca="false">IF($A564="","",IF(AND($B564=$D564,COUNTIFS($A$2:$A564,$A564,$B$2:$B564,$B564)=1),1,0))</f>
        <v/>
      </c>
      <c r="F564" s="19" t="str">
        <f aca="false">IF($E564&lt;&gt;1,"",IF(COUNTIFS($A:$A,$A564,$B:$B,"&gt;"&amp;$D564)=0,"",_xlfn.MINIFS($B:$B,$A:$A,$A564,$B:$B,"&gt;"&amp;$D564)))</f>
        <v/>
      </c>
      <c r="G564" s="20" t="str">
        <f aca="false">IF($F564="","",$F564-$D564)</f>
        <v/>
      </c>
      <c r="H564" s="20" t="str">
        <f aca="false">IF($E564&lt;&gt;1,"",IF($F564="",0,IF($G564&lt;='Cohort Report'!$B$7,1,0)))</f>
        <v/>
      </c>
      <c r="I564" s="20" t="str">
        <f aca="false">IF($E564&lt;&gt;1,"",IF($F564="",0,IF($G564&lt;='Cohort Report'!$B$8,1,0)))</f>
        <v/>
      </c>
      <c r="J564" s="21" t="str">
        <f aca="false">IF($E564&lt;&gt;1,"",DATE(YEAR($D564),MONTH($D564),1))</f>
        <v/>
      </c>
      <c r="K564" s="20" t="str">
        <f aca="false">IF($E564&lt;&gt;1,"",IF($G564="","",IF(AND($D564&gt;='Cohort Report'!$B$5,$D564&lt;='Cohort Report'!$B$6),$G564,"")))</f>
        <v/>
      </c>
    </row>
    <row r="565" customFormat="false" ht="15" hidden="false" customHeight="false" outlineLevel="0" collapsed="false">
      <c r="A565" s="9"/>
      <c r="B565" s="22"/>
      <c r="C565" s="23"/>
      <c r="D565" s="19" t="str">
        <f aca="false">IF($A565="","",_xlfn.MINIFS($B:$B,$A:$A,$A565))</f>
        <v/>
      </c>
      <c r="E565" s="20" t="str">
        <f aca="false">IF($A565="","",IF(AND($B565=$D565,COUNTIFS($A$2:$A565,$A565,$B$2:$B565,$B565)=1),1,0))</f>
        <v/>
      </c>
      <c r="F565" s="19" t="str">
        <f aca="false">IF($E565&lt;&gt;1,"",IF(COUNTIFS($A:$A,$A565,$B:$B,"&gt;"&amp;$D565)=0,"",_xlfn.MINIFS($B:$B,$A:$A,$A565,$B:$B,"&gt;"&amp;$D565)))</f>
        <v/>
      </c>
      <c r="G565" s="20" t="str">
        <f aca="false">IF($F565="","",$F565-$D565)</f>
        <v/>
      </c>
      <c r="H565" s="20" t="str">
        <f aca="false">IF($E565&lt;&gt;1,"",IF($F565="",0,IF($G565&lt;='Cohort Report'!$B$7,1,0)))</f>
        <v/>
      </c>
      <c r="I565" s="20" t="str">
        <f aca="false">IF($E565&lt;&gt;1,"",IF($F565="",0,IF($G565&lt;='Cohort Report'!$B$8,1,0)))</f>
        <v/>
      </c>
      <c r="J565" s="21" t="str">
        <f aca="false">IF($E565&lt;&gt;1,"",DATE(YEAR($D565),MONTH($D565),1))</f>
        <v/>
      </c>
      <c r="K565" s="20" t="str">
        <f aca="false">IF($E565&lt;&gt;1,"",IF($G565="","",IF(AND($D565&gt;='Cohort Report'!$B$5,$D565&lt;='Cohort Report'!$B$6),$G565,"")))</f>
        <v/>
      </c>
    </row>
    <row r="566" customFormat="false" ht="15" hidden="false" customHeight="false" outlineLevel="0" collapsed="false">
      <c r="A566" s="9"/>
      <c r="B566" s="22"/>
      <c r="C566" s="23"/>
      <c r="D566" s="19" t="str">
        <f aca="false">IF($A566="","",_xlfn.MINIFS($B:$B,$A:$A,$A566))</f>
        <v/>
      </c>
      <c r="E566" s="20" t="str">
        <f aca="false">IF($A566="","",IF(AND($B566=$D566,COUNTIFS($A$2:$A566,$A566,$B$2:$B566,$B566)=1),1,0))</f>
        <v/>
      </c>
      <c r="F566" s="19" t="str">
        <f aca="false">IF($E566&lt;&gt;1,"",IF(COUNTIFS($A:$A,$A566,$B:$B,"&gt;"&amp;$D566)=0,"",_xlfn.MINIFS($B:$B,$A:$A,$A566,$B:$B,"&gt;"&amp;$D566)))</f>
        <v/>
      </c>
      <c r="G566" s="20" t="str">
        <f aca="false">IF($F566="","",$F566-$D566)</f>
        <v/>
      </c>
      <c r="H566" s="20" t="str">
        <f aca="false">IF($E566&lt;&gt;1,"",IF($F566="",0,IF($G566&lt;='Cohort Report'!$B$7,1,0)))</f>
        <v/>
      </c>
      <c r="I566" s="20" t="str">
        <f aca="false">IF($E566&lt;&gt;1,"",IF($F566="",0,IF($G566&lt;='Cohort Report'!$B$8,1,0)))</f>
        <v/>
      </c>
      <c r="J566" s="21" t="str">
        <f aca="false">IF($E566&lt;&gt;1,"",DATE(YEAR($D566),MONTH($D566),1))</f>
        <v/>
      </c>
      <c r="K566" s="20" t="str">
        <f aca="false">IF($E566&lt;&gt;1,"",IF($G566="","",IF(AND($D566&gt;='Cohort Report'!$B$5,$D566&lt;='Cohort Report'!$B$6),$G566,"")))</f>
        <v/>
      </c>
    </row>
    <row r="567" customFormat="false" ht="15" hidden="false" customHeight="false" outlineLevel="0" collapsed="false">
      <c r="A567" s="9"/>
      <c r="B567" s="22"/>
      <c r="C567" s="23"/>
      <c r="D567" s="19" t="str">
        <f aca="false">IF($A567="","",_xlfn.MINIFS($B:$B,$A:$A,$A567))</f>
        <v/>
      </c>
      <c r="E567" s="20" t="str">
        <f aca="false">IF($A567="","",IF(AND($B567=$D567,COUNTIFS($A$2:$A567,$A567,$B$2:$B567,$B567)=1),1,0))</f>
        <v/>
      </c>
      <c r="F567" s="19" t="str">
        <f aca="false">IF($E567&lt;&gt;1,"",IF(COUNTIFS($A:$A,$A567,$B:$B,"&gt;"&amp;$D567)=0,"",_xlfn.MINIFS($B:$B,$A:$A,$A567,$B:$B,"&gt;"&amp;$D567)))</f>
        <v/>
      </c>
      <c r="G567" s="20" t="str">
        <f aca="false">IF($F567="","",$F567-$D567)</f>
        <v/>
      </c>
      <c r="H567" s="20" t="str">
        <f aca="false">IF($E567&lt;&gt;1,"",IF($F567="",0,IF($G567&lt;='Cohort Report'!$B$7,1,0)))</f>
        <v/>
      </c>
      <c r="I567" s="20" t="str">
        <f aca="false">IF($E567&lt;&gt;1,"",IF($F567="",0,IF($G567&lt;='Cohort Report'!$B$8,1,0)))</f>
        <v/>
      </c>
      <c r="J567" s="21" t="str">
        <f aca="false">IF($E567&lt;&gt;1,"",DATE(YEAR($D567),MONTH($D567),1))</f>
        <v/>
      </c>
      <c r="K567" s="20" t="str">
        <f aca="false">IF($E567&lt;&gt;1,"",IF($G567="","",IF(AND($D567&gt;='Cohort Report'!$B$5,$D567&lt;='Cohort Report'!$B$6),$G567,"")))</f>
        <v/>
      </c>
    </row>
    <row r="568" customFormat="false" ht="15" hidden="false" customHeight="false" outlineLevel="0" collapsed="false">
      <c r="A568" s="9"/>
      <c r="B568" s="22"/>
      <c r="C568" s="23"/>
      <c r="D568" s="19" t="str">
        <f aca="false">IF($A568="","",_xlfn.MINIFS($B:$B,$A:$A,$A568))</f>
        <v/>
      </c>
      <c r="E568" s="20" t="str">
        <f aca="false">IF($A568="","",IF(AND($B568=$D568,COUNTIFS($A$2:$A568,$A568,$B$2:$B568,$B568)=1),1,0))</f>
        <v/>
      </c>
      <c r="F568" s="19" t="str">
        <f aca="false">IF($E568&lt;&gt;1,"",IF(COUNTIFS($A:$A,$A568,$B:$B,"&gt;"&amp;$D568)=0,"",_xlfn.MINIFS($B:$B,$A:$A,$A568,$B:$B,"&gt;"&amp;$D568)))</f>
        <v/>
      </c>
      <c r="G568" s="20" t="str">
        <f aca="false">IF($F568="","",$F568-$D568)</f>
        <v/>
      </c>
      <c r="H568" s="20" t="str">
        <f aca="false">IF($E568&lt;&gt;1,"",IF($F568="",0,IF($G568&lt;='Cohort Report'!$B$7,1,0)))</f>
        <v/>
      </c>
      <c r="I568" s="20" t="str">
        <f aca="false">IF($E568&lt;&gt;1,"",IF($F568="",0,IF($G568&lt;='Cohort Report'!$B$8,1,0)))</f>
        <v/>
      </c>
      <c r="J568" s="21" t="str">
        <f aca="false">IF($E568&lt;&gt;1,"",DATE(YEAR($D568),MONTH($D568),1))</f>
        <v/>
      </c>
      <c r="K568" s="20" t="str">
        <f aca="false">IF($E568&lt;&gt;1,"",IF($G568="","",IF(AND($D568&gt;='Cohort Report'!$B$5,$D568&lt;='Cohort Report'!$B$6),$G568,"")))</f>
        <v/>
      </c>
    </row>
    <row r="569" customFormat="false" ht="15" hidden="false" customHeight="false" outlineLevel="0" collapsed="false">
      <c r="A569" s="9"/>
      <c r="B569" s="22"/>
      <c r="C569" s="23"/>
      <c r="D569" s="19" t="str">
        <f aca="false">IF($A569="","",_xlfn.MINIFS($B:$B,$A:$A,$A569))</f>
        <v/>
      </c>
      <c r="E569" s="20" t="str">
        <f aca="false">IF($A569="","",IF(AND($B569=$D569,COUNTIFS($A$2:$A569,$A569,$B$2:$B569,$B569)=1),1,0))</f>
        <v/>
      </c>
      <c r="F569" s="19" t="str">
        <f aca="false">IF($E569&lt;&gt;1,"",IF(COUNTIFS($A:$A,$A569,$B:$B,"&gt;"&amp;$D569)=0,"",_xlfn.MINIFS($B:$B,$A:$A,$A569,$B:$B,"&gt;"&amp;$D569)))</f>
        <v/>
      </c>
      <c r="G569" s="20" t="str">
        <f aca="false">IF($F569="","",$F569-$D569)</f>
        <v/>
      </c>
      <c r="H569" s="20" t="str">
        <f aca="false">IF($E569&lt;&gt;1,"",IF($F569="",0,IF($G569&lt;='Cohort Report'!$B$7,1,0)))</f>
        <v/>
      </c>
      <c r="I569" s="20" t="str">
        <f aca="false">IF($E569&lt;&gt;1,"",IF($F569="",0,IF($G569&lt;='Cohort Report'!$B$8,1,0)))</f>
        <v/>
      </c>
      <c r="J569" s="21" t="str">
        <f aca="false">IF($E569&lt;&gt;1,"",DATE(YEAR($D569),MONTH($D569),1))</f>
        <v/>
      </c>
      <c r="K569" s="20" t="str">
        <f aca="false">IF($E569&lt;&gt;1,"",IF($G569="","",IF(AND($D569&gt;='Cohort Report'!$B$5,$D569&lt;='Cohort Report'!$B$6),$G569,"")))</f>
        <v/>
      </c>
    </row>
    <row r="570" customFormat="false" ht="15" hidden="false" customHeight="false" outlineLevel="0" collapsed="false">
      <c r="A570" s="9"/>
      <c r="B570" s="22"/>
      <c r="C570" s="23"/>
      <c r="D570" s="19" t="str">
        <f aca="false">IF($A570="","",_xlfn.MINIFS($B:$B,$A:$A,$A570))</f>
        <v/>
      </c>
      <c r="E570" s="20" t="str">
        <f aca="false">IF($A570="","",IF(AND($B570=$D570,COUNTIFS($A$2:$A570,$A570,$B$2:$B570,$B570)=1),1,0))</f>
        <v/>
      </c>
      <c r="F570" s="19" t="str">
        <f aca="false">IF($E570&lt;&gt;1,"",IF(COUNTIFS($A:$A,$A570,$B:$B,"&gt;"&amp;$D570)=0,"",_xlfn.MINIFS($B:$B,$A:$A,$A570,$B:$B,"&gt;"&amp;$D570)))</f>
        <v/>
      </c>
      <c r="G570" s="20" t="str">
        <f aca="false">IF($F570="","",$F570-$D570)</f>
        <v/>
      </c>
      <c r="H570" s="20" t="str">
        <f aca="false">IF($E570&lt;&gt;1,"",IF($F570="",0,IF($G570&lt;='Cohort Report'!$B$7,1,0)))</f>
        <v/>
      </c>
      <c r="I570" s="20" t="str">
        <f aca="false">IF($E570&lt;&gt;1,"",IF($F570="",0,IF($G570&lt;='Cohort Report'!$B$8,1,0)))</f>
        <v/>
      </c>
      <c r="J570" s="21" t="str">
        <f aca="false">IF($E570&lt;&gt;1,"",DATE(YEAR($D570),MONTH($D570),1))</f>
        <v/>
      </c>
      <c r="K570" s="20" t="str">
        <f aca="false">IF($E570&lt;&gt;1,"",IF($G570="","",IF(AND($D570&gt;='Cohort Report'!$B$5,$D570&lt;='Cohort Report'!$B$6),$G570,"")))</f>
        <v/>
      </c>
    </row>
    <row r="571" customFormat="false" ht="15" hidden="false" customHeight="false" outlineLevel="0" collapsed="false">
      <c r="A571" s="9"/>
      <c r="B571" s="22"/>
      <c r="C571" s="23"/>
      <c r="D571" s="19" t="str">
        <f aca="false">IF($A571="","",_xlfn.MINIFS($B:$B,$A:$A,$A571))</f>
        <v/>
      </c>
      <c r="E571" s="20" t="str">
        <f aca="false">IF($A571="","",IF(AND($B571=$D571,COUNTIFS($A$2:$A571,$A571,$B$2:$B571,$B571)=1),1,0))</f>
        <v/>
      </c>
      <c r="F571" s="19" t="str">
        <f aca="false">IF($E571&lt;&gt;1,"",IF(COUNTIFS($A:$A,$A571,$B:$B,"&gt;"&amp;$D571)=0,"",_xlfn.MINIFS($B:$B,$A:$A,$A571,$B:$B,"&gt;"&amp;$D571)))</f>
        <v/>
      </c>
      <c r="G571" s="20" t="str">
        <f aca="false">IF($F571="","",$F571-$D571)</f>
        <v/>
      </c>
      <c r="H571" s="20" t="str">
        <f aca="false">IF($E571&lt;&gt;1,"",IF($F571="",0,IF($G571&lt;='Cohort Report'!$B$7,1,0)))</f>
        <v/>
      </c>
      <c r="I571" s="20" t="str">
        <f aca="false">IF($E571&lt;&gt;1,"",IF($F571="",0,IF($G571&lt;='Cohort Report'!$B$8,1,0)))</f>
        <v/>
      </c>
      <c r="J571" s="21" t="str">
        <f aca="false">IF($E571&lt;&gt;1,"",DATE(YEAR($D571),MONTH($D571),1))</f>
        <v/>
      </c>
      <c r="K571" s="20" t="str">
        <f aca="false">IF($E571&lt;&gt;1,"",IF($G571="","",IF(AND($D571&gt;='Cohort Report'!$B$5,$D571&lt;='Cohort Report'!$B$6),$G571,"")))</f>
        <v/>
      </c>
    </row>
    <row r="572" customFormat="false" ht="15" hidden="false" customHeight="false" outlineLevel="0" collapsed="false">
      <c r="A572" s="9"/>
      <c r="B572" s="22"/>
      <c r="C572" s="23"/>
      <c r="D572" s="19" t="str">
        <f aca="false">IF($A572="","",_xlfn.MINIFS($B:$B,$A:$A,$A572))</f>
        <v/>
      </c>
      <c r="E572" s="20" t="str">
        <f aca="false">IF($A572="","",IF(AND($B572=$D572,COUNTIFS($A$2:$A572,$A572,$B$2:$B572,$B572)=1),1,0))</f>
        <v/>
      </c>
      <c r="F572" s="19" t="str">
        <f aca="false">IF($E572&lt;&gt;1,"",IF(COUNTIFS($A:$A,$A572,$B:$B,"&gt;"&amp;$D572)=0,"",_xlfn.MINIFS($B:$B,$A:$A,$A572,$B:$B,"&gt;"&amp;$D572)))</f>
        <v/>
      </c>
      <c r="G572" s="20" t="str">
        <f aca="false">IF($F572="","",$F572-$D572)</f>
        <v/>
      </c>
      <c r="H572" s="20" t="str">
        <f aca="false">IF($E572&lt;&gt;1,"",IF($F572="",0,IF($G572&lt;='Cohort Report'!$B$7,1,0)))</f>
        <v/>
      </c>
      <c r="I572" s="20" t="str">
        <f aca="false">IF($E572&lt;&gt;1,"",IF($F572="",0,IF($G572&lt;='Cohort Report'!$B$8,1,0)))</f>
        <v/>
      </c>
      <c r="J572" s="21" t="str">
        <f aca="false">IF($E572&lt;&gt;1,"",DATE(YEAR($D572),MONTH($D572),1))</f>
        <v/>
      </c>
      <c r="K572" s="20" t="str">
        <f aca="false">IF($E572&lt;&gt;1,"",IF($G572="","",IF(AND($D572&gt;='Cohort Report'!$B$5,$D572&lt;='Cohort Report'!$B$6),$G572,"")))</f>
        <v/>
      </c>
    </row>
    <row r="573" customFormat="false" ht="15" hidden="false" customHeight="false" outlineLevel="0" collapsed="false">
      <c r="A573" s="9"/>
      <c r="B573" s="22"/>
      <c r="C573" s="23"/>
      <c r="D573" s="19" t="str">
        <f aca="false">IF($A573="","",_xlfn.MINIFS($B:$B,$A:$A,$A573))</f>
        <v/>
      </c>
      <c r="E573" s="20" t="str">
        <f aca="false">IF($A573="","",IF(AND($B573=$D573,COUNTIFS($A$2:$A573,$A573,$B$2:$B573,$B573)=1),1,0))</f>
        <v/>
      </c>
      <c r="F573" s="19" t="str">
        <f aca="false">IF($E573&lt;&gt;1,"",IF(COUNTIFS($A:$A,$A573,$B:$B,"&gt;"&amp;$D573)=0,"",_xlfn.MINIFS($B:$B,$A:$A,$A573,$B:$B,"&gt;"&amp;$D573)))</f>
        <v/>
      </c>
      <c r="G573" s="20" t="str">
        <f aca="false">IF($F573="","",$F573-$D573)</f>
        <v/>
      </c>
      <c r="H573" s="20" t="str">
        <f aca="false">IF($E573&lt;&gt;1,"",IF($F573="",0,IF($G573&lt;='Cohort Report'!$B$7,1,0)))</f>
        <v/>
      </c>
      <c r="I573" s="20" t="str">
        <f aca="false">IF($E573&lt;&gt;1,"",IF($F573="",0,IF($G573&lt;='Cohort Report'!$B$8,1,0)))</f>
        <v/>
      </c>
      <c r="J573" s="21" t="str">
        <f aca="false">IF($E573&lt;&gt;1,"",DATE(YEAR($D573),MONTH($D573),1))</f>
        <v/>
      </c>
      <c r="K573" s="20" t="str">
        <f aca="false">IF($E573&lt;&gt;1,"",IF($G573="","",IF(AND($D573&gt;='Cohort Report'!$B$5,$D573&lt;='Cohort Report'!$B$6),$G573,"")))</f>
        <v/>
      </c>
    </row>
    <row r="574" customFormat="false" ht="15" hidden="false" customHeight="false" outlineLevel="0" collapsed="false">
      <c r="A574" s="9"/>
      <c r="B574" s="22"/>
      <c r="C574" s="23"/>
      <c r="D574" s="19" t="str">
        <f aca="false">IF($A574="","",_xlfn.MINIFS($B:$B,$A:$A,$A574))</f>
        <v/>
      </c>
      <c r="E574" s="20" t="str">
        <f aca="false">IF($A574="","",IF(AND($B574=$D574,COUNTIFS($A$2:$A574,$A574,$B$2:$B574,$B574)=1),1,0))</f>
        <v/>
      </c>
      <c r="F574" s="19" t="str">
        <f aca="false">IF($E574&lt;&gt;1,"",IF(COUNTIFS($A:$A,$A574,$B:$B,"&gt;"&amp;$D574)=0,"",_xlfn.MINIFS($B:$B,$A:$A,$A574,$B:$B,"&gt;"&amp;$D574)))</f>
        <v/>
      </c>
      <c r="G574" s="20" t="str">
        <f aca="false">IF($F574="","",$F574-$D574)</f>
        <v/>
      </c>
      <c r="H574" s="20" t="str">
        <f aca="false">IF($E574&lt;&gt;1,"",IF($F574="",0,IF($G574&lt;='Cohort Report'!$B$7,1,0)))</f>
        <v/>
      </c>
      <c r="I574" s="20" t="str">
        <f aca="false">IF($E574&lt;&gt;1,"",IF($F574="",0,IF($G574&lt;='Cohort Report'!$B$8,1,0)))</f>
        <v/>
      </c>
      <c r="J574" s="21" t="str">
        <f aca="false">IF($E574&lt;&gt;1,"",DATE(YEAR($D574),MONTH($D574),1))</f>
        <v/>
      </c>
      <c r="K574" s="20" t="str">
        <f aca="false">IF($E574&lt;&gt;1,"",IF($G574="","",IF(AND($D574&gt;='Cohort Report'!$B$5,$D574&lt;='Cohort Report'!$B$6),$G574,"")))</f>
        <v/>
      </c>
    </row>
    <row r="575" customFormat="false" ht="15" hidden="false" customHeight="false" outlineLevel="0" collapsed="false">
      <c r="A575" s="9"/>
      <c r="B575" s="22"/>
      <c r="C575" s="23"/>
      <c r="D575" s="19" t="str">
        <f aca="false">IF($A575="","",_xlfn.MINIFS($B:$B,$A:$A,$A575))</f>
        <v/>
      </c>
      <c r="E575" s="20" t="str">
        <f aca="false">IF($A575="","",IF(AND($B575=$D575,COUNTIFS($A$2:$A575,$A575,$B$2:$B575,$B575)=1),1,0))</f>
        <v/>
      </c>
      <c r="F575" s="19" t="str">
        <f aca="false">IF($E575&lt;&gt;1,"",IF(COUNTIFS($A:$A,$A575,$B:$B,"&gt;"&amp;$D575)=0,"",_xlfn.MINIFS($B:$B,$A:$A,$A575,$B:$B,"&gt;"&amp;$D575)))</f>
        <v/>
      </c>
      <c r="G575" s="20" t="str">
        <f aca="false">IF($F575="","",$F575-$D575)</f>
        <v/>
      </c>
      <c r="H575" s="20" t="str">
        <f aca="false">IF($E575&lt;&gt;1,"",IF($F575="",0,IF($G575&lt;='Cohort Report'!$B$7,1,0)))</f>
        <v/>
      </c>
      <c r="I575" s="20" t="str">
        <f aca="false">IF($E575&lt;&gt;1,"",IF($F575="",0,IF($G575&lt;='Cohort Report'!$B$8,1,0)))</f>
        <v/>
      </c>
      <c r="J575" s="21" t="str">
        <f aca="false">IF($E575&lt;&gt;1,"",DATE(YEAR($D575),MONTH($D575),1))</f>
        <v/>
      </c>
      <c r="K575" s="20" t="str">
        <f aca="false">IF($E575&lt;&gt;1,"",IF($G575="","",IF(AND($D575&gt;='Cohort Report'!$B$5,$D575&lt;='Cohort Report'!$B$6),$G575,"")))</f>
        <v/>
      </c>
    </row>
    <row r="576" customFormat="false" ht="15" hidden="false" customHeight="false" outlineLevel="0" collapsed="false">
      <c r="A576" s="9"/>
      <c r="B576" s="22"/>
      <c r="C576" s="23"/>
      <c r="D576" s="19" t="str">
        <f aca="false">IF($A576="","",_xlfn.MINIFS($B:$B,$A:$A,$A576))</f>
        <v/>
      </c>
      <c r="E576" s="20" t="str">
        <f aca="false">IF($A576="","",IF(AND($B576=$D576,COUNTIFS($A$2:$A576,$A576,$B$2:$B576,$B576)=1),1,0))</f>
        <v/>
      </c>
      <c r="F576" s="19" t="str">
        <f aca="false">IF($E576&lt;&gt;1,"",IF(COUNTIFS($A:$A,$A576,$B:$B,"&gt;"&amp;$D576)=0,"",_xlfn.MINIFS($B:$B,$A:$A,$A576,$B:$B,"&gt;"&amp;$D576)))</f>
        <v/>
      </c>
      <c r="G576" s="20" t="str">
        <f aca="false">IF($F576="","",$F576-$D576)</f>
        <v/>
      </c>
      <c r="H576" s="20" t="str">
        <f aca="false">IF($E576&lt;&gt;1,"",IF($F576="",0,IF($G576&lt;='Cohort Report'!$B$7,1,0)))</f>
        <v/>
      </c>
      <c r="I576" s="20" t="str">
        <f aca="false">IF($E576&lt;&gt;1,"",IF($F576="",0,IF($G576&lt;='Cohort Report'!$B$8,1,0)))</f>
        <v/>
      </c>
      <c r="J576" s="21" t="str">
        <f aca="false">IF($E576&lt;&gt;1,"",DATE(YEAR($D576),MONTH($D576),1))</f>
        <v/>
      </c>
      <c r="K576" s="20" t="str">
        <f aca="false">IF($E576&lt;&gt;1,"",IF($G576="","",IF(AND($D576&gt;='Cohort Report'!$B$5,$D576&lt;='Cohort Report'!$B$6),$G576,"")))</f>
        <v/>
      </c>
    </row>
    <row r="577" customFormat="false" ht="15" hidden="false" customHeight="false" outlineLevel="0" collapsed="false">
      <c r="A577" s="9"/>
      <c r="B577" s="22"/>
      <c r="C577" s="23"/>
      <c r="D577" s="19" t="str">
        <f aca="false">IF($A577="","",_xlfn.MINIFS($B:$B,$A:$A,$A577))</f>
        <v/>
      </c>
      <c r="E577" s="20" t="str">
        <f aca="false">IF($A577="","",IF(AND($B577=$D577,COUNTIFS($A$2:$A577,$A577,$B$2:$B577,$B577)=1),1,0))</f>
        <v/>
      </c>
      <c r="F577" s="19" t="str">
        <f aca="false">IF($E577&lt;&gt;1,"",IF(COUNTIFS($A:$A,$A577,$B:$B,"&gt;"&amp;$D577)=0,"",_xlfn.MINIFS($B:$B,$A:$A,$A577,$B:$B,"&gt;"&amp;$D577)))</f>
        <v/>
      </c>
      <c r="G577" s="20" t="str">
        <f aca="false">IF($F577="","",$F577-$D577)</f>
        <v/>
      </c>
      <c r="H577" s="20" t="str">
        <f aca="false">IF($E577&lt;&gt;1,"",IF($F577="",0,IF($G577&lt;='Cohort Report'!$B$7,1,0)))</f>
        <v/>
      </c>
      <c r="I577" s="20" t="str">
        <f aca="false">IF($E577&lt;&gt;1,"",IF($F577="",0,IF($G577&lt;='Cohort Report'!$B$8,1,0)))</f>
        <v/>
      </c>
      <c r="J577" s="21" t="str">
        <f aca="false">IF($E577&lt;&gt;1,"",DATE(YEAR($D577),MONTH($D577),1))</f>
        <v/>
      </c>
      <c r="K577" s="20" t="str">
        <f aca="false">IF($E577&lt;&gt;1,"",IF($G577="","",IF(AND($D577&gt;='Cohort Report'!$B$5,$D577&lt;='Cohort Report'!$B$6),$G577,"")))</f>
        <v/>
      </c>
    </row>
    <row r="578" customFormat="false" ht="15" hidden="false" customHeight="false" outlineLevel="0" collapsed="false">
      <c r="A578" s="9"/>
      <c r="B578" s="22"/>
      <c r="C578" s="23"/>
      <c r="D578" s="19" t="str">
        <f aca="false">IF($A578="","",_xlfn.MINIFS($B:$B,$A:$A,$A578))</f>
        <v/>
      </c>
      <c r="E578" s="20" t="str">
        <f aca="false">IF($A578="","",IF(AND($B578=$D578,COUNTIFS($A$2:$A578,$A578,$B$2:$B578,$B578)=1),1,0))</f>
        <v/>
      </c>
      <c r="F578" s="19" t="str">
        <f aca="false">IF($E578&lt;&gt;1,"",IF(COUNTIFS($A:$A,$A578,$B:$B,"&gt;"&amp;$D578)=0,"",_xlfn.MINIFS($B:$B,$A:$A,$A578,$B:$B,"&gt;"&amp;$D578)))</f>
        <v/>
      </c>
      <c r="G578" s="20" t="str">
        <f aca="false">IF($F578="","",$F578-$D578)</f>
        <v/>
      </c>
      <c r="H578" s="20" t="str">
        <f aca="false">IF($E578&lt;&gt;1,"",IF($F578="",0,IF($G578&lt;='Cohort Report'!$B$7,1,0)))</f>
        <v/>
      </c>
      <c r="I578" s="20" t="str">
        <f aca="false">IF($E578&lt;&gt;1,"",IF($F578="",0,IF($G578&lt;='Cohort Report'!$B$8,1,0)))</f>
        <v/>
      </c>
      <c r="J578" s="21" t="str">
        <f aca="false">IF($E578&lt;&gt;1,"",DATE(YEAR($D578),MONTH($D578),1))</f>
        <v/>
      </c>
      <c r="K578" s="20" t="str">
        <f aca="false">IF($E578&lt;&gt;1,"",IF($G578="","",IF(AND($D578&gt;='Cohort Report'!$B$5,$D578&lt;='Cohort Report'!$B$6),$G578,"")))</f>
        <v/>
      </c>
    </row>
    <row r="579" customFormat="false" ht="15" hidden="false" customHeight="false" outlineLevel="0" collapsed="false">
      <c r="A579" s="9"/>
      <c r="B579" s="22"/>
      <c r="C579" s="23"/>
      <c r="D579" s="19" t="str">
        <f aca="false">IF($A579="","",_xlfn.MINIFS($B:$B,$A:$A,$A579))</f>
        <v/>
      </c>
      <c r="E579" s="20" t="str">
        <f aca="false">IF($A579="","",IF(AND($B579=$D579,COUNTIFS($A$2:$A579,$A579,$B$2:$B579,$B579)=1),1,0))</f>
        <v/>
      </c>
      <c r="F579" s="19" t="str">
        <f aca="false">IF($E579&lt;&gt;1,"",IF(COUNTIFS($A:$A,$A579,$B:$B,"&gt;"&amp;$D579)=0,"",_xlfn.MINIFS($B:$B,$A:$A,$A579,$B:$B,"&gt;"&amp;$D579)))</f>
        <v/>
      </c>
      <c r="G579" s="20" t="str">
        <f aca="false">IF($F579="","",$F579-$D579)</f>
        <v/>
      </c>
      <c r="H579" s="20" t="str">
        <f aca="false">IF($E579&lt;&gt;1,"",IF($F579="",0,IF($G579&lt;='Cohort Report'!$B$7,1,0)))</f>
        <v/>
      </c>
      <c r="I579" s="20" t="str">
        <f aca="false">IF($E579&lt;&gt;1,"",IF($F579="",0,IF($G579&lt;='Cohort Report'!$B$8,1,0)))</f>
        <v/>
      </c>
      <c r="J579" s="21" t="str">
        <f aca="false">IF($E579&lt;&gt;1,"",DATE(YEAR($D579),MONTH($D579),1))</f>
        <v/>
      </c>
      <c r="K579" s="20" t="str">
        <f aca="false">IF($E579&lt;&gt;1,"",IF($G579="","",IF(AND($D579&gt;='Cohort Report'!$B$5,$D579&lt;='Cohort Report'!$B$6),$G579,"")))</f>
        <v/>
      </c>
    </row>
    <row r="580" customFormat="false" ht="15" hidden="false" customHeight="false" outlineLevel="0" collapsed="false">
      <c r="A580" s="9"/>
      <c r="B580" s="22"/>
      <c r="C580" s="23"/>
      <c r="D580" s="19" t="str">
        <f aca="false">IF($A580="","",_xlfn.MINIFS($B:$B,$A:$A,$A580))</f>
        <v/>
      </c>
      <c r="E580" s="20" t="str">
        <f aca="false">IF($A580="","",IF(AND($B580=$D580,COUNTIFS($A$2:$A580,$A580,$B$2:$B580,$B580)=1),1,0))</f>
        <v/>
      </c>
      <c r="F580" s="19" t="str">
        <f aca="false">IF($E580&lt;&gt;1,"",IF(COUNTIFS($A:$A,$A580,$B:$B,"&gt;"&amp;$D580)=0,"",_xlfn.MINIFS($B:$B,$A:$A,$A580,$B:$B,"&gt;"&amp;$D580)))</f>
        <v/>
      </c>
      <c r="G580" s="20" t="str">
        <f aca="false">IF($F580="","",$F580-$D580)</f>
        <v/>
      </c>
      <c r="H580" s="20" t="str">
        <f aca="false">IF($E580&lt;&gt;1,"",IF($F580="",0,IF($G580&lt;='Cohort Report'!$B$7,1,0)))</f>
        <v/>
      </c>
      <c r="I580" s="20" t="str">
        <f aca="false">IF($E580&lt;&gt;1,"",IF($F580="",0,IF($G580&lt;='Cohort Report'!$B$8,1,0)))</f>
        <v/>
      </c>
      <c r="J580" s="21" t="str">
        <f aca="false">IF($E580&lt;&gt;1,"",DATE(YEAR($D580),MONTH($D580),1))</f>
        <v/>
      </c>
      <c r="K580" s="20" t="str">
        <f aca="false">IF($E580&lt;&gt;1,"",IF($G580="","",IF(AND($D580&gt;='Cohort Report'!$B$5,$D580&lt;='Cohort Report'!$B$6),$G580,"")))</f>
        <v/>
      </c>
    </row>
    <row r="581" customFormat="false" ht="15" hidden="false" customHeight="false" outlineLevel="0" collapsed="false">
      <c r="A581" s="9"/>
      <c r="B581" s="22"/>
      <c r="C581" s="23"/>
      <c r="D581" s="19" t="str">
        <f aca="false">IF($A581="","",_xlfn.MINIFS($B:$B,$A:$A,$A581))</f>
        <v/>
      </c>
      <c r="E581" s="20" t="str">
        <f aca="false">IF($A581="","",IF(AND($B581=$D581,COUNTIFS($A$2:$A581,$A581,$B$2:$B581,$B581)=1),1,0))</f>
        <v/>
      </c>
      <c r="F581" s="19" t="str">
        <f aca="false">IF($E581&lt;&gt;1,"",IF(COUNTIFS($A:$A,$A581,$B:$B,"&gt;"&amp;$D581)=0,"",_xlfn.MINIFS($B:$B,$A:$A,$A581,$B:$B,"&gt;"&amp;$D581)))</f>
        <v/>
      </c>
      <c r="G581" s="20" t="str">
        <f aca="false">IF($F581="","",$F581-$D581)</f>
        <v/>
      </c>
      <c r="H581" s="20" t="str">
        <f aca="false">IF($E581&lt;&gt;1,"",IF($F581="",0,IF($G581&lt;='Cohort Report'!$B$7,1,0)))</f>
        <v/>
      </c>
      <c r="I581" s="20" t="str">
        <f aca="false">IF($E581&lt;&gt;1,"",IF($F581="",0,IF($G581&lt;='Cohort Report'!$B$8,1,0)))</f>
        <v/>
      </c>
      <c r="J581" s="21" t="str">
        <f aca="false">IF($E581&lt;&gt;1,"",DATE(YEAR($D581),MONTH($D581),1))</f>
        <v/>
      </c>
      <c r="K581" s="20" t="str">
        <f aca="false">IF($E581&lt;&gt;1,"",IF($G581="","",IF(AND($D581&gt;='Cohort Report'!$B$5,$D581&lt;='Cohort Report'!$B$6),$G581,"")))</f>
        <v/>
      </c>
    </row>
    <row r="582" customFormat="false" ht="15" hidden="false" customHeight="false" outlineLevel="0" collapsed="false">
      <c r="A582" s="9"/>
      <c r="B582" s="22"/>
      <c r="C582" s="23"/>
      <c r="D582" s="19" t="str">
        <f aca="false">IF($A582="","",_xlfn.MINIFS($B:$B,$A:$A,$A582))</f>
        <v/>
      </c>
      <c r="E582" s="20" t="str">
        <f aca="false">IF($A582="","",IF(AND($B582=$D582,COUNTIFS($A$2:$A582,$A582,$B$2:$B582,$B582)=1),1,0))</f>
        <v/>
      </c>
      <c r="F582" s="19" t="str">
        <f aca="false">IF($E582&lt;&gt;1,"",IF(COUNTIFS($A:$A,$A582,$B:$B,"&gt;"&amp;$D582)=0,"",_xlfn.MINIFS($B:$B,$A:$A,$A582,$B:$B,"&gt;"&amp;$D582)))</f>
        <v/>
      </c>
      <c r="G582" s="20" t="str">
        <f aca="false">IF($F582="","",$F582-$D582)</f>
        <v/>
      </c>
      <c r="H582" s="20" t="str">
        <f aca="false">IF($E582&lt;&gt;1,"",IF($F582="",0,IF($G582&lt;='Cohort Report'!$B$7,1,0)))</f>
        <v/>
      </c>
      <c r="I582" s="20" t="str">
        <f aca="false">IF($E582&lt;&gt;1,"",IF($F582="",0,IF($G582&lt;='Cohort Report'!$B$8,1,0)))</f>
        <v/>
      </c>
      <c r="J582" s="21" t="str">
        <f aca="false">IF($E582&lt;&gt;1,"",DATE(YEAR($D582),MONTH($D582),1))</f>
        <v/>
      </c>
      <c r="K582" s="20" t="str">
        <f aca="false">IF($E582&lt;&gt;1,"",IF($G582="","",IF(AND($D582&gt;='Cohort Report'!$B$5,$D582&lt;='Cohort Report'!$B$6),$G582,"")))</f>
        <v/>
      </c>
    </row>
    <row r="583" customFormat="false" ht="15" hidden="false" customHeight="false" outlineLevel="0" collapsed="false">
      <c r="A583" s="9"/>
      <c r="B583" s="22"/>
      <c r="C583" s="23"/>
      <c r="D583" s="19" t="str">
        <f aca="false">IF($A583="","",_xlfn.MINIFS($B:$B,$A:$A,$A583))</f>
        <v/>
      </c>
      <c r="E583" s="20" t="str">
        <f aca="false">IF($A583="","",IF(AND($B583=$D583,COUNTIFS($A$2:$A583,$A583,$B$2:$B583,$B583)=1),1,0))</f>
        <v/>
      </c>
      <c r="F583" s="19" t="str">
        <f aca="false">IF($E583&lt;&gt;1,"",IF(COUNTIFS($A:$A,$A583,$B:$B,"&gt;"&amp;$D583)=0,"",_xlfn.MINIFS($B:$B,$A:$A,$A583,$B:$B,"&gt;"&amp;$D583)))</f>
        <v/>
      </c>
      <c r="G583" s="20" t="str">
        <f aca="false">IF($F583="","",$F583-$D583)</f>
        <v/>
      </c>
      <c r="H583" s="20" t="str">
        <f aca="false">IF($E583&lt;&gt;1,"",IF($F583="",0,IF($G583&lt;='Cohort Report'!$B$7,1,0)))</f>
        <v/>
      </c>
      <c r="I583" s="20" t="str">
        <f aca="false">IF($E583&lt;&gt;1,"",IF($F583="",0,IF($G583&lt;='Cohort Report'!$B$8,1,0)))</f>
        <v/>
      </c>
      <c r="J583" s="21" t="str">
        <f aca="false">IF($E583&lt;&gt;1,"",DATE(YEAR($D583),MONTH($D583),1))</f>
        <v/>
      </c>
      <c r="K583" s="20" t="str">
        <f aca="false">IF($E583&lt;&gt;1,"",IF($G583="","",IF(AND($D583&gt;='Cohort Report'!$B$5,$D583&lt;='Cohort Report'!$B$6),$G583,"")))</f>
        <v/>
      </c>
    </row>
    <row r="584" customFormat="false" ht="15" hidden="false" customHeight="false" outlineLevel="0" collapsed="false">
      <c r="A584" s="9"/>
      <c r="B584" s="22"/>
      <c r="C584" s="23"/>
      <c r="D584" s="19" t="str">
        <f aca="false">IF($A584="","",_xlfn.MINIFS($B:$B,$A:$A,$A584))</f>
        <v/>
      </c>
      <c r="E584" s="20" t="str">
        <f aca="false">IF($A584="","",IF(AND($B584=$D584,COUNTIFS($A$2:$A584,$A584,$B$2:$B584,$B584)=1),1,0))</f>
        <v/>
      </c>
      <c r="F584" s="19" t="str">
        <f aca="false">IF($E584&lt;&gt;1,"",IF(COUNTIFS($A:$A,$A584,$B:$B,"&gt;"&amp;$D584)=0,"",_xlfn.MINIFS($B:$B,$A:$A,$A584,$B:$B,"&gt;"&amp;$D584)))</f>
        <v/>
      </c>
      <c r="G584" s="20" t="str">
        <f aca="false">IF($F584="","",$F584-$D584)</f>
        <v/>
      </c>
      <c r="H584" s="20" t="str">
        <f aca="false">IF($E584&lt;&gt;1,"",IF($F584="",0,IF($G584&lt;='Cohort Report'!$B$7,1,0)))</f>
        <v/>
      </c>
      <c r="I584" s="20" t="str">
        <f aca="false">IF($E584&lt;&gt;1,"",IF($F584="",0,IF($G584&lt;='Cohort Report'!$B$8,1,0)))</f>
        <v/>
      </c>
      <c r="J584" s="21" t="str">
        <f aca="false">IF($E584&lt;&gt;1,"",DATE(YEAR($D584),MONTH($D584),1))</f>
        <v/>
      </c>
      <c r="K584" s="20" t="str">
        <f aca="false">IF($E584&lt;&gt;1,"",IF($G584="","",IF(AND($D584&gt;='Cohort Report'!$B$5,$D584&lt;='Cohort Report'!$B$6),$G584,"")))</f>
        <v/>
      </c>
    </row>
    <row r="585" customFormat="false" ht="15" hidden="false" customHeight="false" outlineLevel="0" collapsed="false">
      <c r="A585" s="9"/>
      <c r="B585" s="22"/>
      <c r="C585" s="23"/>
      <c r="D585" s="19" t="str">
        <f aca="false">IF($A585="","",_xlfn.MINIFS($B:$B,$A:$A,$A585))</f>
        <v/>
      </c>
      <c r="E585" s="20" t="str">
        <f aca="false">IF($A585="","",IF(AND($B585=$D585,COUNTIFS($A$2:$A585,$A585,$B$2:$B585,$B585)=1),1,0))</f>
        <v/>
      </c>
      <c r="F585" s="19" t="str">
        <f aca="false">IF($E585&lt;&gt;1,"",IF(COUNTIFS($A:$A,$A585,$B:$B,"&gt;"&amp;$D585)=0,"",_xlfn.MINIFS($B:$B,$A:$A,$A585,$B:$B,"&gt;"&amp;$D585)))</f>
        <v/>
      </c>
      <c r="G585" s="20" t="str">
        <f aca="false">IF($F585="","",$F585-$D585)</f>
        <v/>
      </c>
      <c r="H585" s="20" t="str">
        <f aca="false">IF($E585&lt;&gt;1,"",IF($F585="",0,IF($G585&lt;='Cohort Report'!$B$7,1,0)))</f>
        <v/>
      </c>
      <c r="I585" s="20" t="str">
        <f aca="false">IF($E585&lt;&gt;1,"",IF($F585="",0,IF($G585&lt;='Cohort Report'!$B$8,1,0)))</f>
        <v/>
      </c>
      <c r="J585" s="21" t="str">
        <f aca="false">IF($E585&lt;&gt;1,"",DATE(YEAR($D585),MONTH($D585),1))</f>
        <v/>
      </c>
      <c r="K585" s="20" t="str">
        <f aca="false">IF($E585&lt;&gt;1,"",IF($G585="","",IF(AND($D585&gt;='Cohort Report'!$B$5,$D585&lt;='Cohort Report'!$B$6),$G585,"")))</f>
        <v/>
      </c>
    </row>
    <row r="586" customFormat="false" ht="15" hidden="false" customHeight="false" outlineLevel="0" collapsed="false">
      <c r="A586" s="9"/>
      <c r="B586" s="22"/>
      <c r="C586" s="23"/>
      <c r="D586" s="19" t="str">
        <f aca="false">IF($A586="","",_xlfn.MINIFS($B:$B,$A:$A,$A586))</f>
        <v/>
      </c>
      <c r="E586" s="20" t="str">
        <f aca="false">IF($A586="","",IF(AND($B586=$D586,COUNTIFS($A$2:$A586,$A586,$B$2:$B586,$B586)=1),1,0))</f>
        <v/>
      </c>
      <c r="F586" s="19" t="str">
        <f aca="false">IF($E586&lt;&gt;1,"",IF(COUNTIFS($A:$A,$A586,$B:$B,"&gt;"&amp;$D586)=0,"",_xlfn.MINIFS($B:$B,$A:$A,$A586,$B:$B,"&gt;"&amp;$D586)))</f>
        <v/>
      </c>
      <c r="G586" s="20" t="str">
        <f aca="false">IF($F586="","",$F586-$D586)</f>
        <v/>
      </c>
      <c r="H586" s="20" t="str">
        <f aca="false">IF($E586&lt;&gt;1,"",IF($F586="",0,IF($G586&lt;='Cohort Report'!$B$7,1,0)))</f>
        <v/>
      </c>
      <c r="I586" s="20" t="str">
        <f aca="false">IF($E586&lt;&gt;1,"",IF($F586="",0,IF($G586&lt;='Cohort Report'!$B$8,1,0)))</f>
        <v/>
      </c>
      <c r="J586" s="21" t="str">
        <f aca="false">IF($E586&lt;&gt;1,"",DATE(YEAR($D586),MONTH($D586),1))</f>
        <v/>
      </c>
      <c r="K586" s="20" t="str">
        <f aca="false">IF($E586&lt;&gt;1,"",IF($G586="","",IF(AND($D586&gt;='Cohort Report'!$B$5,$D586&lt;='Cohort Report'!$B$6),$G586,"")))</f>
        <v/>
      </c>
    </row>
    <row r="587" customFormat="false" ht="15" hidden="false" customHeight="false" outlineLevel="0" collapsed="false">
      <c r="A587" s="9"/>
      <c r="B587" s="22"/>
      <c r="C587" s="23"/>
      <c r="D587" s="19" t="str">
        <f aca="false">IF($A587="","",_xlfn.MINIFS($B:$B,$A:$A,$A587))</f>
        <v/>
      </c>
      <c r="E587" s="20" t="str">
        <f aca="false">IF($A587="","",IF(AND($B587=$D587,COUNTIFS($A$2:$A587,$A587,$B$2:$B587,$B587)=1),1,0))</f>
        <v/>
      </c>
      <c r="F587" s="19" t="str">
        <f aca="false">IF($E587&lt;&gt;1,"",IF(COUNTIFS($A:$A,$A587,$B:$B,"&gt;"&amp;$D587)=0,"",_xlfn.MINIFS($B:$B,$A:$A,$A587,$B:$B,"&gt;"&amp;$D587)))</f>
        <v/>
      </c>
      <c r="G587" s="20" t="str">
        <f aca="false">IF($F587="","",$F587-$D587)</f>
        <v/>
      </c>
      <c r="H587" s="20" t="str">
        <f aca="false">IF($E587&lt;&gt;1,"",IF($F587="",0,IF($G587&lt;='Cohort Report'!$B$7,1,0)))</f>
        <v/>
      </c>
      <c r="I587" s="20" t="str">
        <f aca="false">IF($E587&lt;&gt;1,"",IF($F587="",0,IF($G587&lt;='Cohort Report'!$B$8,1,0)))</f>
        <v/>
      </c>
      <c r="J587" s="21" t="str">
        <f aca="false">IF($E587&lt;&gt;1,"",DATE(YEAR($D587),MONTH($D587),1))</f>
        <v/>
      </c>
      <c r="K587" s="20" t="str">
        <f aca="false">IF($E587&lt;&gt;1,"",IF($G587="","",IF(AND($D587&gt;='Cohort Report'!$B$5,$D587&lt;='Cohort Report'!$B$6),$G587,"")))</f>
        <v/>
      </c>
    </row>
    <row r="588" customFormat="false" ht="15" hidden="false" customHeight="false" outlineLevel="0" collapsed="false">
      <c r="A588" s="9"/>
      <c r="B588" s="22"/>
      <c r="C588" s="23"/>
      <c r="D588" s="19" t="str">
        <f aca="false">IF($A588="","",_xlfn.MINIFS($B:$B,$A:$A,$A588))</f>
        <v/>
      </c>
      <c r="E588" s="20" t="str">
        <f aca="false">IF($A588="","",IF(AND($B588=$D588,COUNTIFS($A$2:$A588,$A588,$B$2:$B588,$B588)=1),1,0))</f>
        <v/>
      </c>
      <c r="F588" s="19" t="str">
        <f aca="false">IF($E588&lt;&gt;1,"",IF(COUNTIFS($A:$A,$A588,$B:$B,"&gt;"&amp;$D588)=0,"",_xlfn.MINIFS($B:$B,$A:$A,$A588,$B:$B,"&gt;"&amp;$D588)))</f>
        <v/>
      </c>
      <c r="G588" s="20" t="str">
        <f aca="false">IF($F588="","",$F588-$D588)</f>
        <v/>
      </c>
      <c r="H588" s="20" t="str">
        <f aca="false">IF($E588&lt;&gt;1,"",IF($F588="",0,IF($G588&lt;='Cohort Report'!$B$7,1,0)))</f>
        <v/>
      </c>
      <c r="I588" s="20" t="str">
        <f aca="false">IF($E588&lt;&gt;1,"",IF($F588="",0,IF($G588&lt;='Cohort Report'!$B$8,1,0)))</f>
        <v/>
      </c>
      <c r="J588" s="21" t="str">
        <f aca="false">IF($E588&lt;&gt;1,"",DATE(YEAR($D588),MONTH($D588),1))</f>
        <v/>
      </c>
      <c r="K588" s="20" t="str">
        <f aca="false">IF($E588&lt;&gt;1,"",IF($G588="","",IF(AND($D588&gt;='Cohort Report'!$B$5,$D588&lt;='Cohort Report'!$B$6),$G588,"")))</f>
        <v/>
      </c>
    </row>
    <row r="589" customFormat="false" ht="15" hidden="false" customHeight="false" outlineLevel="0" collapsed="false">
      <c r="A589" s="9"/>
      <c r="B589" s="22"/>
      <c r="C589" s="23"/>
      <c r="D589" s="19" t="str">
        <f aca="false">IF($A589="","",_xlfn.MINIFS($B:$B,$A:$A,$A589))</f>
        <v/>
      </c>
      <c r="E589" s="20" t="str">
        <f aca="false">IF($A589="","",IF(AND($B589=$D589,COUNTIFS($A$2:$A589,$A589,$B$2:$B589,$B589)=1),1,0))</f>
        <v/>
      </c>
      <c r="F589" s="19" t="str">
        <f aca="false">IF($E589&lt;&gt;1,"",IF(COUNTIFS($A:$A,$A589,$B:$B,"&gt;"&amp;$D589)=0,"",_xlfn.MINIFS($B:$B,$A:$A,$A589,$B:$B,"&gt;"&amp;$D589)))</f>
        <v/>
      </c>
      <c r="G589" s="20" t="str">
        <f aca="false">IF($F589="","",$F589-$D589)</f>
        <v/>
      </c>
      <c r="H589" s="20" t="str">
        <f aca="false">IF($E589&lt;&gt;1,"",IF($F589="",0,IF($G589&lt;='Cohort Report'!$B$7,1,0)))</f>
        <v/>
      </c>
      <c r="I589" s="20" t="str">
        <f aca="false">IF($E589&lt;&gt;1,"",IF($F589="",0,IF($G589&lt;='Cohort Report'!$B$8,1,0)))</f>
        <v/>
      </c>
      <c r="J589" s="21" t="str">
        <f aca="false">IF($E589&lt;&gt;1,"",DATE(YEAR($D589),MONTH($D589),1))</f>
        <v/>
      </c>
      <c r="K589" s="20" t="str">
        <f aca="false">IF($E589&lt;&gt;1,"",IF($G589="","",IF(AND($D589&gt;='Cohort Report'!$B$5,$D589&lt;='Cohort Report'!$B$6),$G589,"")))</f>
        <v/>
      </c>
    </row>
    <row r="590" customFormat="false" ht="15" hidden="false" customHeight="false" outlineLevel="0" collapsed="false">
      <c r="A590" s="9"/>
      <c r="B590" s="22"/>
      <c r="C590" s="23"/>
      <c r="D590" s="19" t="str">
        <f aca="false">IF($A590="","",_xlfn.MINIFS($B:$B,$A:$A,$A590))</f>
        <v/>
      </c>
      <c r="E590" s="20" t="str">
        <f aca="false">IF($A590="","",IF(AND($B590=$D590,COUNTIFS($A$2:$A590,$A590,$B$2:$B590,$B590)=1),1,0))</f>
        <v/>
      </c>
      <c r="F590" s="19" t="str">
        <f aca="false">IF($E590&lt;&gt;1,"",IF(COUNTIFS($A:$A,$A590,$B:$B,"&gt;"&amp;$D590)=0,"",_xlfn.MINIFS($B:$B,$A:$A,$A590,$B:$B,"&gt;"&amp;$D590)))</f>
        <v/>
      </c>
      <c r="G590" s="20" t="str">
        <f aca="false">IF($F590="","",$F590-$D590)</f>
        <v/>
      </c>
      <c r="H590" s="20" t="str">
        <f aca="false">IF($E590&lt;&gt;1,"",IF($F590="",0,IF($G590&lt;='Cohort Report'!$B$7,1,0)))</f>
        <v/>
      </c>
      <c r="I590" s="20" t="str">
        <f aca="false">IF($E590&lt;&gt;1,"",IF($F590="",0,IF($G590&lt;='Cohort Report'!$B$8,1,0)))</f>
        <v/>
      </c>
      <c r="J590" s="21" t="str">
        <f aca="false">IF($E590&lt;&gt;1,"",DATE(YEAR($D590),MONTH($D590),1))</f>
        <v/>
      </c>
      <c r="K590" s="20" t="str">
        <f aca="false">IF($E590&lt;&gt;1,"",IF($G590="","",IF(AND($D590&gt;='Cohort Report'!$B$5,$D590&lt;='Cohort Report'!$B$6),$G590,"")))</f>
        <v/>
      </c>
    </row>
    <row r="591" customFormat="false" ht="15" hidden="false" customHeight="false" outlineLevel="0" collapsed="false">
      <c r="A591" s="9"/>
      <c r="B591" s="22"/>
      <c r="C591" s="23"/>
      <c r="D591" s="19" t="str">
        <f aca="false">IF($A591="","",_xlfn.MINIFS($B:$B,$A:$A,$A591))</f>
        <v/>
      </c>
      <c r="E591" s="20" t="str">
        <f aca="false">IF($A591="","",IF(AND($B591=$D591,COUNTIFS($A$2:$A591,$A591,$B$2:$B591,$B591)=1),1,0))</f>
        <v/>
      </c>
      <c r="F591" s="19" t="str">
        <f aca="false">IF($E591&lt;&gt;1,"",IF(COUNTIFS($A:$A,$A591,$B:$B,"&gt;"&amp;$D591)=0,"",_xlfn.MINIFS($B:$B,$A:$A,$A591,$B:$B,"&gt;"&amp;$D591)))</f>
        <v/>
      </c>
      <c r="G591" s="20" t="str">
        <f aca="false">IF($F591="","",$F591-$D591)</f>
        <v/>
      </c>
      <c r="H591" s="20" t="str">
        <f aca="false">IF($E591&lt;&gt;1,"",IF($F591="",0,IF($G591&lt;='Cohort Report'!$B$7,1,0)))</f>
        <v/>
      </c>
      <c r="I591" s="20" t="str">
        <f aca="false">IF($E591&lt;&gt;1,"",IF($F591="",0,IF($G591&lt;='Cohort Report'!$B$8,1,0)))</f>
        <v/>
      </c>
      <c r="J591" s="21" t="str">
        <f aca="false">IF($E591&lt;&gt;1,"",DATE(YEAR($D591),MONTH($D591),1))</f>
        <v/>
      </c>
      <c r="K591" s="20" t="str">
        <f aca="false">IF($E591&lt;&gt;1,"",IF($G591="","",IF(AND($D591&gt;='Cohort Report'!$B$5,$D591&lt;='Cohort Report'!$B$6),$G591,"")))</f>
        <v/>
      </c>
    </row>
    <row r="592" customFormat="false" ht="15" hidden="false" customHeight="false" outlineLevel="0" collapsed="false">
      <c r="A592" s="9"/>
      <c r="B592" s="22"/>
      <c r="C592" s="23"/>
      <c r="D592" s="19" t="str">
        <f aca="false">IF($A592="","",_xlfn.MINIFS($B:$B,$A:$A,$A592))</f>
        <v/>
      </c>
      <c r="E592" s="20" t="str">
        <f aca="false">IF($A592="","",IF(AND($B592=$D592,COUNTIFS($A$2:$A592,$A592,$B$2:$B592,$B592)=1),1,0))</f>
        <v/>
      </c>
      <c r="F592" s="19" t="str">
        <f aca="false">IF($E592&lt;&gt;1,"",IF(COUNTIFS($A:$A,$A592,$B:$B,"&gt;"&amp;$D592)=0,"",_xlfn.MINIFS($B:$B,$A:$A,$A592,$B:$B,"&gt;"&amp;$D592)))</f>
        <v/>
      </c>
      <c r="G592" s="20" t="str">
        <f aca="false">IF($F592="","",$F592-$D592)</f>
        <v/>
      </c>
      <c r="H592" s="20" t="str">
        <f aca="false">IF($E592&lt;&gt;1,"",IF($F592="",0,IF($G592&lt;='Cohort Report'!$B$7,1,0)))</f>
        <v/>
      </c>
      <c r="I592" s="20" t="str">
        <f aca="false">IF($E592&lt;&gt;1,"",IF($F592="",0,IF($G592&lt;='Cohort Report'!$B$8,1,0)))</f>
        <v/>
      </c>
      <c r="J592" s="21" t="str">
        <f aca="false">IF($E592&lt;&gt;1,"",DATE(YEAR($D592),MONTH($D592),1))</f>
        <v/>
      </c>
      <c r="K592" s="20" t="str">
        <f aca="false">IF($E592&lt;&gt;1,"",IF($G592="","",IF(AND($D592&gt;='Cohort Report'!$B$5,$D592&lt;='Cohort Report'!$B$6),$G592,"")))</f>
        <v/>
      </c>
    </row>
    <row r="593" customFormat="false" ht="15" hidden="false" customHeight="false" outlineLevel="0" collapsed="false">
      <c r="A593" s="9"/>
      <c r="B593" s="22"/>
      <c r="C593" s="23"/>
      <c r="D593" s="19" t="str">
        <f aca="false">IF($A593="","",_xlfn.MINIFS($B:$B,$A:$A,$A593))</f>
        <v/>
      </c>
      <c r="E593" s="20" t="str">
        <f aca="false">IF($A593="","",IF(AND($B593=$D593,COUNTIFS($A$2:$A593,$A593,$B$2:$B593,$B593)=1),1,0))</f>
        <v/>
      </c>
      <c r="F593" s="19" t="str">
        <f aca="false">IF($E593&lt;&gt;1,"",IF(COUNTIFS($A:$A,$A593,$B:$B,"&gt;"&amp;$D593)=0,"",_xlfn.MINIFS($B:$B,$A:$A,$A593,$B:$B,"&gt;"&amp;$D593)))</f>
        <v/>
      </c>
      <c r="G593" s="20" t="str">
        <f aca="false">IF($F593="","",$F593-$D593)</f>
        <v/>
      </c>
      <c r="H593" s="20" t="str">
        <f aca="false">IF($E593&lt;&gt;1,"",IF($F593="",0,IF($G593&lt;='Cohort Report'!$B$7,1,0)))</f>
        <v/>
      </c>
      <c r="I593" s="20" t="str">
        <f aca="false">IF($E593&lt;&gt;1,"",IF($F593="",0,IF($G593&lt;='Cohort Report'!$B$8,1,0)))</f>
        <v/>
      </c>
      <c r="J593" s="21" t="str">
        <f aca="false">IF($E593&lt;&gt;1,"",DATE(YEAR($D593),MONTH($D593),1))</f>
        <v/>
      </c>
      <c r="K593" s="20" t="str">
        <f aca="false">IF($E593&lt;&gt;1,"",IF($G593="","",IF(AND($D593&gt;='Cohort Report'!$B$5,$D593&lt;='Cohort Report'!$B$6),$G593,"")))</f>
        <v/>
      </c>
    </row>
    <row r="594" customFormat="false" ht="15" hidden="false" customHeight="false" outlineLevel="0" collapsed="false">
      <c r="A594" s="9"/>
      <c r="B594" s="22"/>
      <c r="C594" s="23"/>
      <c r="D594" s="19" t="str">
        <f aca="false">IF($A594="","",_xlfn.MINIFS($B:$B,$A:$A,$A594))</f>
        <v/>
      </c>
      <c r="E594" s="20" t="str">
        <f aca="false">IF($A594="","",IF(AND($B594=$D594,COUNTIFS($A$2:$A594,$A594,$B$2:$B594,$B594)=1),1,0))</f>
        <v/>
      </c>
      <c r="F594" s="19" t="str">
        <f aca="false">IF($E594&lt;&gt;1,"",IF(COUNTIFS($A:$A,$A594,$B:$B,"&gt;"&amp;$D594)=0,"",_xlfn.MINIFS($B:$B,$A:$A,$A594,$B:$B,"&gt;"&amp;$D594)))</f>
        <v/>
      </c>
      <c r="G594" s="20" t="str">
        <f aca="false">IF($F594="","",$F594-$D594)</f>
        <v/>
      </c>
      <c r="H594" s="20" t="str">
        <f aca="false">IF($E594&lt;&gt;1,"",IF($F594="",0,IF($G594&lt;='Cohort Report'!$B$7,1,0)))</f>
        <v/>
      </c>
      <c r="I594" s="20" t="str">
        <f aca="false">IF($E594&lt;&gt;1,"",IF($F594="",0,IF($G594&lt;='Cohort Report'!$B$8,1,0)))</f>
        <v/>
      </c>
      <c r="J594" s="21" t="str">
        <f aca="false">IF($E594&lt;&gt;1,"",DATE(YEAR($D594),MONTH($D594),1))</f>
        <v/>
      </c>
      <c r="K594" s="20" t="str">
        <f aca="false">IF($E594&lt;&gt;1,"",IF($G594="","",IF(AND($D594&gt;='Cohort Report'!$B$5,$D594&lt;='Cohort Report'!$B$6),$G594,"")))</f>
        <v/>
      </c>
    </row>
    <row r="595" customFormat="false" ht="15" hidden="false" customHeight="false" outlineLevel="0" collapsed="false">
      <c r="A595" s="9"/>
      <c r="B595" s="22"/>
      <c r="C595" s="23"/>
      <c r="D595" s="19" t="str">
        <f aca="false">IF($A595="","",_xlfn.MINIFS($B:$B,$A:$A,$A595))</f>
        <v/>
      </c>
      <c r="E595" s="20" t="str">
        <f aca="false">IF($A595="","",IF(AND($B595=$D595,COUNTIFS($A$2:$A595,$A595,$B$2:$B595,$B595)=1),1,0))</f>
        <v/>
      </c>
      <c r="F595" s="19" t="str">
        <f aca="false">IF($E595&lt;&gt;1,"",IF(COUNTIFS($A:$A,$A595,$B:$B,"&gt;"&amp;$D595)=0,"",_xlfn.MINIFS($B:$B,$A:$A,$A595,$B:$B,"&gt;"&amp;$D595)))</f>
        <v/>
      </c>
      <c r="G595" s="20" t="str">
        <f aca="false">IF($F595="","",$F595-$D595)</f>
        <v/>
      </c>
      <c r="H595" s="20" t="str">
        <f aca="false">IF($E595&lt;&gt;1,"",IF($F595="",0,IF($G595&lt;='Cohort Report'!$B$7,1,0)))</f>
        <v/>
      </c>
      <c r="I595" s="20" t="str">
        <f aca="false">IF($E595&lt;&gt;1,"",IF($F595="",0,IF($G595&lt;='Cohort Report'!$B$8,1,0)))</f>
        <v/>
      </c>
      <c r="J595" s="21" t="str">
        <f aca="false">IF($E595&lt;&gt;1,"",DATE(YEAR($D595),MONTH($D595),1))</f>
        <v/>
      </c>
      <c r="K595" s="20" t="str">
        <f aca="false">IF($E595&lt;&gt;1,"",IF($G595="","",IF(AND($D595&gt;='Cohort Report'!$B$5,$D595&lt;='Cohort Report'!$B$6),$G595,"")))</f>
        <v/>
      </c>
    </row>
    <row r="596" customFormat="false" ht="15" hidden="false" customHeight="false" outlineLevel="0" collapsed="false">
      <c r="A596" s="9"/>
      <c r="B596" s="22"/>
      <c r="C596" s="23"/>
      <c r="D596" s="19" t="str">
        <f aca="false">IF($A596="","",_xlfn.MINIFS($B:$B,$A:$A,$A596))</f>
        <v/>
      </c>
      <c r="E596" s="20" t="str">
        <f aca="false">IF($A596="","",IF(AND($B596=$D596,COUNTIFS($A$2:$A596,$A596,$B$2:$B596,$B596)=1),1,0))</f>
        <v/>
      </c>
      <c r="F596" s="19" t="str">
        <f aca="false">IF($E596&lt;&gt;1,"",IF(COUNTIFS($A:$A,$A596,$B:$B,"&gt;"&amp;$D596)=0,"",_xlfn.MINIFS($B:$B,$A:$A,$A596,$B:$B,"&gt;"&amp;$D596)))</f>
        <v/>
      </c>
      <c r="G596" s="20" t="str">
        <f aca="false">IF($F596="","",$F596-$D596)</f>
        <v/>
      </c>
      <c r="H596" s="20" t="str">
        <f aca="false">IF($E596&lt;&gt;1,"",IF($F596="",0,IF($G596&lt;='Cohort Report'!$B$7,1,0)))</f>
        <v/>
      </c>
      <c r="I596" s="20" t="str">
        <f aca="false">IF($E596&lt;&gt;1,"",IF($F596="",0,IF($G596&lt;='Cohort Report'!$B$8,1,0)))</f>
        <v/>
      </c>
      <c r="J596" s="21" t="str">
        <f aca="false">IF($E596&lt;&gt;1,"",DATE(YEAR($D596),MONTH($D596),1))</f>
        <v/>
      </c>
      <c r="K596" s="20" t="str">
        <f aca="false">IF($E596&lt;&gt;1,"",IF($G596="","",IF(AND($D596&gt;='Cohort Report'!$B$5,$D596&lt;='Cohort Report'!$B$6),$G596,"")))</f>
        <v/>
      </c>
    </row>
    <row r="597" customFormat="false" ht="15" hidden="false" customHeight="false" outlineLevel="0" collapsed="false">
      <c r="A597" s="9"/>
      <c r="B597" s="22"/>
      <c r="C597" s="23"/>
      <c r="D597" s="19" t="str">
        <f aca="false">IF($A597="","",_xlfn.MINIFS($B:$B,$A:$A,$A597))</f>
        <v/>
      </c>
      <c r="E597" s="20" t="str">
        <f aca="false">IF($A597="","",IF(AND($B597=$D597,COUNTIFS($A$2:$A597,$A597,$B$2:$B597,$B597)=1),1,0))</f>
        <v/>
      </c>
      <c r="F597" s="19" t="str">
        <f aca="false">IF($E597&lt;&gt;1,"",IF(COUNTIFS($A:$A,$A597,$B:$B,"&gt;"&amp;$D597)=0,"",_xlfn.MINIFS($B:$B,$A:$A,$A597,$B:$B,"&gt;"&amp;$D597)))</f>
        <v/>
      </c>
      <c r="G597" s="20" t="str">
        <f aca="false">IF($F597="","",$F597-$D597)</f>
        <v/>
      </c>
      <c r="H597" s="20" t="str">
        <f aca="false">IF($E597&lt;&gt;1,"",IF($F597="",0,IF($G597&lt;='Cohort Report'!$B$7,1,0)))</f>
        <v/>
      </c>
      <c r="I597" s="20" t="str">
        <f aca="false">IF($E597&lt;&gt;1,"",IF($F597="",0,IF($G597&lt;='Cohort Report'!$B$8,1,0)))</f>
        <v/>
      </c>
      <c r="J597" s="21" t="str">
        <f aca="false">IF($E597&lt;&gt;1,"",DATE(YEAR($D597),MONTH($D597),1))</f>
        <v/>
      </c>
      <c r="K597" s="20" t="str">
        <f aca="false">IF($E597&lt;&gt;1,"",IF($G597="","",IF(AND($D597&gt;='Cohort Report'!$B$5,$D597&lt;='Cohort Report'!$B$6),$G597,"")))</f>
        <v/>
      </c>
    </row>
    <row r="598" customFormat="false" ht="15" hidden="false" customHeight="false" outlineLevel="0" collapsed="false">
      <c r="A598" s="9"/>
      <c r="B598" s="22"/>
      <c r="C598" s="23"/>
      <c r="D598" s="19" t="str">
        <f aca="false">IF($A598="","",_xlfn.MINIFS($B:$B,$A:$A,$A598))</f>
        <v/>
      </c>
      <c r="E598" s="20" t="str">
        <f aca="false">IF($A598="","",IF(AND($B598=$D598,COUNTIFS($A$2:$A598,$A598,$B$2:$B598,$B598)=1),1,0))</f>
        <v/>
      </c>
      <c r="F598" s="19" t="str">
        <f aca="false">IF($E598&lt;&gt;1,"",IF(COUNTIFS($A:$A,$A598,$B:$B,"&gt;"&amp;$D598)=0,"",_xlfn.MINIFS($B:$B,$A:$A,$A598,$B:$B,"&gt;"&amp;$D598)))</f>
        <v/>
      </c>
      <c r="G598" s="20" t="str">
        <f aca="false">IF($F598="","",$F598-$D598)</f>
        <v/>
      </c>
      <c r="H598" s="20" t="str">
        <f aca="false">IF($E598&lt;&gt;1,"",IF($F598="",0,IF($G598&lt;='Cohort Report'!$B$7,1,0)))</f>
        <v/>
      </c>
      <c r="I598" s="20" t="str">
        <f aca="false">IF($E598&lt;&gt;1,"",IF($F598="",0,IF($G598&lt;='Cohort Report'!$B$8,1,0)))</f>
        <v/>
      </c>
      <c r="J598" s="21" t="str">
        <f aca="false">IF($E598&lt;&gt;1,"",DATE(YEAR($D598),MONTH($D598),1))</f>
        <v/>
      </c>
      <c r="K598" s="20" t="str">
        <f aca="false">IF($E598&lt;&gt;1,"",IF($G598="","",IF(AND($D598&gt;='Cohort Report'!$B$5,$D598&lt;='Cohort Report'!$B$6),$G598,"")))</f>
        <v/>
      </c>
    </row>
    <row r="599" customFormat="false" ht="15" hidden="false" customHeight="false" outlineLevel="0" collapsed="false">
      <c r="A599" s="9"/>
      <c r="B599" s="22"/>
      <c r="C599" s="23"/>
      <c r="D599" s="19" t="str">
        <f aca="false">IF($A599="","",_xlfn.MINIFS($B:$B,$A:$A,$A599))</f>
        <v/>
      </c>
      <c r="E599" s="20" t="str">
        <f aca="false">IF($A599="","",IF(AND($B599=$D599,COUNTIFS($A$2:$A599,$A599,$B$2:$B599,$B599)=1),1,0))</f>
        <v/>
      </c>
      <c r="F599" s="19" t="str">
        <f aca="false">IF($E599&lt;&gt;1,"",IF(COUNTIFS($A:$A,$A599,$B:$B,"&gt;"&amp;$D599)=0,"",_xlfn.MINIFS($B:$B,$A:$A,$A599,$B:$B,"&gt;"&amp;$D599)))</f>
        <v/>
      </c>
      <c r="G599" s="20" t="str">
        <f aca="false">IF($F599="","",$F599-$D599)</f>
        <v/>
      </c>
      <c r="H599" s="20" t="str">
        <f aca="false">IF($E599&lt;&gt;1,"",IF($F599="",0,IF($G599&lt;='Cohort Report'!$B$7,1,0)))</f>
        <v/>
      </c>
      <c r="I599" s="20" t="str">
        <f aca="false">IF($E599&lt;&gt;1,"",IF($F599="",0,IF($G599&lt;='Cohort Report'!$B$8,1,0)))</f>
        <v/>
      </c>
      <c r="J599" s="21" t="str">
        <f aca="false">IF($E599&lt;&gt;1,"",DATE(YEAR($D599),MONTH($D599),1))</f>
        <v/>
      </c>
      <c r="K599" s="20" t="str">
        <f aca="false">IF($E599&lt;&gt;1,"",IF($G599="","",IF(AND($D599&gt;='Cohort Report'!$B$5,$D599&lt;='Cohort Report'!$B$6),$G599,"")))</f>
        <v/>
      </c>
    </row>
    <row r="600" customFormat="false" ht="15" hidden="false" customHeight="false" outlineLevel="0" collapsed="false">
      <c r="A600" s="9"/>
      <c r="B600" s="22"/>
      <c r="C600" s="23"/>
      <c r="D600" s="19" t="str">
        <f aca="false">IF($A600="","",_xlfn.MINIFS($B:$B,$A:$A,$A600))</f>
        <v/>
      </c>
      <c r="E600" s="20" t="str">
        <f aca="false">IF($A600="","",IF(AND($B600=$D600,COUNTIFS($A$2:$A600,$A600,$B$2:$B600,$B600)=1),1,0))</f>
        <v/>
      </c>
      <c r="F600" s="19" t="str">
        <f aca="false">IF($E600&lt;&gt;1,"",IF(COUNTIFS($A:$A,$A600,$B:$B,"&gt;"&amp;$D600)=0,"",_xlfn.MINIFS($B:$B,$A:$A,$A600,$B:$B,"&gt;"&amp;$D600)))</f>
        <v/>
      </c>
      <c r="G600" s="20" t="str">
        <f aca="false">IF($F600="","",$F600-$D600)</f>
        <v/>
      </c>
      <c r="H600" s="20" t="str">
        <f aca="false">IF($E600&lt;&gt;1,"",IF($F600="",0,IF($G600&lt;='Cohort Report'!$B$7,1,0)))</f>
        <v/>
      </c>
      <c r="I600" s="20" t="str">
        <f aca="false">IF($E600&lt;&gt;1,"",IF($F600="",0,IF($G600&lt;='Cohort Report'!$B$8,1,0)))</f>
        <v/>
      </c>
      <c r="J600" s="21" t="str">
        <f aca="false">IF($E600&lt;&gt;1,"",DATE(YEAR($D600),MONTH($D600),1))</f>
        <v/>
      </c>
      <c r="K600" s="20" t="str">
        <f aca="false">IF($E600&lt;&gt;1,"",IF($G600="","",IF(AND($D600&gt;='Cohort Report'!$B$5,$D600&lt;='Cohort Report'!$B$6),$G600,"")))</f>
        <v/>
      </c>
    </row>
    <row r="601" customFormat="false" ht="15" hidden="false" customHeight="false" outlineLevel="0" collapsed="false">
      <c r="A601" s="9"/>
      <c r="B601" s="22"/>
      <c r="C601" s="23"/>
      <c r="D601" s="19" t="str">
        <f aca="false">IF($A601="","",_xlfn.MINIFS($B:$B,$A:$A,$A601))</f>
        <v/>
      </c>
      <c r="E601" s="20" t="str">
        <f aca="false">IF($A601="","",IF(AND($B601=$D601,COUNTIFS($A$2:$A601,$A601,$B$2:$B601,$B601)=1),1,0))</f>
        <v/>
      </c>
      <c r="F601" s="19" t="str">
        <f aca="false">IF($E601&lt;&gt;1,"",IF(COUNTIFS($A:$A,$A601,$B:$B,"&gt;"&amp;$D601)=0,"",_xlfn.MINIFS($B:$B,$A:$A,$A601,$B:$B,"&gt;"&amp;$D601)))</f>
        <v/>
      </c>
      <c r="G601" s="20" t="str">
        <f aca="false">IF($F601="","",$F601-$D601)</f>
        <v/>
      </c>
      <c r="H601" s="20" t="str">
        <f aca="false">IF($E601&lt;&gt;1,"",IF($F601="",0,IF($G601&lt;='Cohort Report'!$B$7,1,0)))</f>
        <v/>
      </c>
      <c r="I601" s="20" t="str">
        <f aca="false">IF($E601&lt;&gt;1,"",IF($F601="",0,IF($G601&lt;='Cohort Report'!$B$8,1,0)))</f>
        <v/>
      </c>
      <c r="J601" s="21" t="str">
        <f aca="false">IF($E601&lt;&gt;1,"",DATE(YEAR($D601),MONTH($D601),1))</f>
        <v/>
      </c>
      <c r="K601" s="20" t="str">
        <f aca="false">IF($E601&lt;&gt;1,"",IF($G601="","",IF(AND($D601&gt;='Cohort Report'!$B$5,$D601&lt;='Cohort Report'!$B$6),$G601,"")))</f>
        <v/>
      </c>
    </row>
    <row r="602" customFormat="false" ht="15" hidden="false" customHeight="false" outlineLevel="0" collapsed="false">
      <c r="A602" s="9"/>
      <c r="B602" s="22"/>
      <c r="C602" s="23"/>
      <c r="D602" s="19" t="str">
        <f aca="false">IF($A602="","",_xlfn.MINIFS($B:$B,$A:$A,$A602))</f>
        <v/>
      </c>
      <c r="E602" s="20" t="str">
        <f aca="false">IF($A602="","",IF(AND($B602=$D602,COUNTIFS($A$2:$A602,$A602,$B$2:$B602,$B602)=1),1,0))</f>
        <v/>
      </c>
      <c r="F602" s="19" t="str">
        <f aca="false">IF($E602&lt;&gt;1,"",IF(COUNTIFS($A:$A,$A602,$B:$B,"&gt;"&amp;$D602)=0,"",_xlfn.MINIFS($B:$B,$A:$A,$A602,$B:$B,"&gt;"&amp;$D602)))</f>
        <v/>
      </c>
      <c r="G602" s="20" t="str">
        <f aca="false">IF($F602="","",$F602-$D602)</f>
        <v/>
      </c>
      <c r="H602" s="20" t="str">
        <f aca="false">IF($E602&lt;&gt;1,"",IF($F602="",0,IF($G602&lt;='Cohort Report'!$B$7,1,0)))</f>
        <v/>
      </c>
      <c r="I602" s="20" t="str">
        <f aca="false">IF($E602&lt;&gt;1,"",IF($F602="",0,IF($G602&lt;='Cohort Report'!$B$8,1,0)))</f>
        <v/>
      </c>
      <c r="J602" s="21" t="str">
        <f aca="false">IF($E602&lt;&gt;1,"",DATE(YEAR($D602),MONTH($D602),1))</f>
        <v/>
      </c>
      <c r="K602" s="20" t="str">
        <f aca="false">IF($E602&lt;&gt;1,"",IF($G602="","",IF(AND($D602&gt;='Cohort Report'!$B$5,$D602&lt;='Cohort Report'!$B$6),$G602,"")))</f>
        <v/>
      </c>
    </row>
    <row r="603" customFormat="false" ht="15" hidden="false" customHeight="false" outlineLevel="0" collapsed="false">
      <c r="A603" s="9"/>
      <c r="B603" s="22"/>
      <c r="C603" s="23"/>
      <c r="D603" s="19" t="str">
        <f aca="false">IF($A603="","",_xlfn.MINIFS($B:$B,$A:$A,$A603))</f>
        <v/>
      </c>
      <c r="E603" s="20" t="str">
        <f aca="false">IF($A603="","",IF(AND($B603=$D603,COUNTIFS($A$2:$A603,$A603,$B$2:$B603,$B603)=1),1,0))</f>
        <v/>
      </c>
      <c r="F603" s="19" t="str">
        <f aca="false">IF($E603&lt;&gt;1,"",IF(COUNTIFS($A:$A,$A603,$B:$B,"&gt;"&amp;$D603)=0,"",_xlfn.MINIFS($B:$B,$A:$A,$A603,$B:$B,"&gt;"&amp;$D603)))</f>
        <v/>
      </c>
      <c r="G603" s="20" t="str">
        <f aca="false">IF($F603="","",$F603-$D603)</f>
        <v/>
      </c>
      <c r="H603" s="20" t="str">
        <f aca="false">IF($E603&lt;&gt;1,"",IF($F603="",0,IF($G603&lt;='Cohort Report'!$B$7,1,0)))</f>
        <v/>
      </c>
      <c r="I603" s="20" t="str">
        <f aca="false">IF($E603&lt;&gt;1,"",IF($F603="",0,IF($G603&lt;='Cohort Report'!$B$8,1,0)))</f>
        <v/>
      </c>
      <c r="J603" s="21" t="str">
        <f aca="false">IF($E603&lt;&gt;1,"",DATE(YEAR($D603),MONTH($D603),1))</f>
        <v/>
      </c>
      <c r="K603" s="20" t="str">
        <f aca="false">IF($E603&lt;&gt;1,"",IF($G603="","",IF(AND($D603&gt;='Cohort Report'!$B$5,$D603&lt;='Cohort Report'!$B$6),$G603,"")))</f>
        <v/>
      </c>
    </row>
    <row r="604" customFormat="false" ht="15" hidden="false" customHeight="false" outlineLevel="0" collapsed="false">
      <c r="A604" s="9"/>
      <c r="B604" s="22"/>
      <c r="C604" s="23"/>
      <c r="D604" s="19" t="str">
        <f aca="false">IF($A604="","",_xlfn.MINIFS($B:$B,$A:$A,$A604))</f>
        <v/>
      </c>
      <c r="E604" s="20" t="str">
        <f aca="false">IF($A604="","",IF(AND($B604=$D604,COUNTIFS($A$2:$A604,$A604,$B$2:$B604,$B604)=1),1,0))</f>
        <v/>
      </c>
      <c r="F604" s="19" t="str">
        <f aca="false">IF($E604&lt;&gt;1,"",IF(COUNTIFS($A:$A,$A604,$B:$B,"&gt;"&amp;$D604)=0,"",_xlfn.MINIFS($B:$B,$A:$A,$A604,$B:$B,"&gt;"&amp;$D604)))</f>
        <v/>
      </c>
      <c r="G604" s="20" t="str">
        <f aca="false">IF($F604="","",$F604-$D604)</f>
        <v/>
      </c>
      <c r="H604" s="20" t="str">
        <f aca="false">IF($E604&lt;&gt;1,"",IF($F604="",0,IF($G604&lt;='Cohort Report'!$B$7,1,0)))</f>
        <v/>
      </c>
      <c r="I604" s="20" t="str">
        <f aca="false">IF($E604&lt;&gt;1,"",IF($F604="",0,IF($G604&lt;='Cohort Report'!$B$8,1,0)))</f>
        <v/>
      </c>
      <c r="J604" s="21" t="str">
        <f aca="false">IF($E604&lt;&gt;1,"",DATE(YEAR($D604),MONTH($D604),1))</f>
        <v/>
      </c>
      <c r="K604" s="20" t="str">
        <f aca="false">IF($E604&lt;&gt;1,"",IF($G604="","",IF(AND($D604&gt;='Cohort Report'!$B$5,$D604&lt;='Cohort Report'!$B$6),$G604,"")))</f>
        <v/>
      </c>
    </row>
    <row r="605" customFormat="false" ht="15" hidden="false" customHeight="false" outlineLevel="0" collapsed="false">
      <c r="A605" s="9"/>
      <c r="B605" s="22"/>
      <c r="C605" s="23"/>
      <c r="D605" s="19" t="str">
        <f aca="false">IF($A605="","",_xlfn.MINIFS($B:$B,$A:$A,$A605))</f>
        <v/>
      </c>
      <c r="E605" s="20" t="str">
        <f aca="false">IF($A605="","",IF(AND($B605=$D605,COUNTIFS($A$2:$A605,$A605,$B$2:$B605,$B605)=1),1,0))</f>
        <v/>
      </c>
      <c r="F605" s="19" t="str">
        <f aca="false">IF($E605&lt;&gt;1,"",IF(COUNTIFS($A:$A,$A605,$B:$B,"&gt;"&amp;$D605)=0,"",_xlfn.MINIFS($B:$B,$A:$A,$A605,$B:$B,"&gt;"&amp;$D605)))</f>
        <v/>
      </c>
      <c r="G605" s="20" t="str">
        <f aca="false">IF($F605="","",$F605-$D605)</f>
        <v/>
      </c>
      <c r="H605" s="20" t="str">
        <f aca="false">IF($E605&lt;&gt;1,"",IF($F605="",0,IF($G605&lt;='Cohort Report'!$B$7,1,0)))</f>
        <v/>
      </c>
      <c r="I605" s="20" t="str">
        <f aca="false">IF($E605&lt;&gt;1,"",IF($F605="",0,IF($G605&lt;='Cohort Report'!$B$8,1,0)))</f>
        <v/>
      </c>
      <c r="J605" s="21" t="str">
        <f aca="false">IF($E605&lt;&gt;1,"",DATE(YEAR($D605),MONTH($D605),1))</f>
        <v/>
      </c>
      <c r="K605" s="20" t="str">
        <f aca="false">IF($E605&lt;&gt;1,"",IF($G605="","",IF(AND($D605&gt;='Cohort Report'!$B$5,$D605&lt;='Cohort Report'!$B$6),$G605,"")))</f>
        <v/>
      </c>
    </row>
    <row r="606" customFormat="false" ht="15" hidden="false" customHeight="false" outlineLevel="0" collapsed="false">
      <c r="A606" s="9"/>
      <c r="B606" s="22"/>
      <c r="C606" s="23"/>
      <c r="D606" s="19" t="str">
        <f aca="false">IF($A606="","",_xlfn.MINIFS($B:$B,$A:$A,$A606))</f>
        <v/>
      </c>
      <c r="E606" s="20" t="str">
        <f aca="false">IF($A606="","",IF(AND($B606=$D606,COUNTIFS($A$2:$A606,$A606,$B$2:$B606,$B606)=1),1,0))</f>
        <v/>
      </c>
      <c r="F606" s="19" t="str">
        <f aca="false">IF($E606&lt;&gt;1,"",IF(COUNTIFS($A:$A,$A606,$B:$B,"&gt;"&amp;$D606)=0,"",_xlfn.MINIFS($B:$B,$A:$A,$A606,$B:$B,"&gt;"&amp;$D606)))</f>
        <v/>
      </c>
      <c r="G606" s="20" t="str">
        <f aca="false">IF($F606="","",$F606-$D606)</f>
        <v/>
      </c>
      <c r="H606" s="20" t="str">
        <f aca="false">IF($E606&lt;&gt;1,"",IF($F606="",0,IF($G606&lt;='Cohort Report'!$B$7,1,0)))</f>
        <v/>
      </c>
      <c r="I606" s="20" t="str">
        <f aca="false">IF($E606&lt;&gt;1,"",IF($F606="",0,IF($G606&lt;='Cohort Report'!$B$8,1,0)))</f>
        <v/>
      </c>
      <c r="J606" s="21" t="str">
        <f aca="false">IF($E606&lt;&gt;1,"",DATE(YEAR($D606),MONTH($D606),1))</f>
        <v/>
      </c>
      <c r="K606" s="20" t="str">
        <f aca="false">IF($E606&lt;&gt;1,"",IF($G606="","",IF(AND($D606&gt;='Cohort Report'!$B$5,$D606&lt;='Cohort Report'!$B$6),$G606,"")))</f>
        <v/>
      </c>
    </row>
    <row r="607" customFormat="false" ht="15" hidden="false" customHeight="false" outlineLevel="0" collapsed="false">
      <c r="A607" s="9"/>
      <c r="B607" s="22"/>
      <c r="C607" s="23"/>
      <c r="D607" s="19" t="str">
        <f aca="false">IF($A607="","",_xlfn.MINIFS($B:$B,$A:$A,$A607))</f>
        <v/>
      </c>
      <c r="E607" s="20" t="str">
        <f aca="false">IF($A607="","",IF(AND($B607=$D607,COUNTIFS($A$2:$A607,$A607,$B$2:$B607,$B607)=1),1,0))</f>
        <v/>
      </c>
      <c r="F607" s="19" t="str">
        <f aca="false">IF($E607&lt;&gt;1,"",IF(COUNTIFS($A:$A,$A607,$B:$B,"&gt;"&amp;$D607)=0,"",_xlfn.MINIFS($B:$B,$A:$A,$A607,$B:$B,"&gt;"&amp;$D607)))</f>
        <v/>
      </c>
      <c r="G607" s="20" t="str">
        <f aca="false">IF($F607="","",$F607-$D607)</f>
        <v/>
      </c>
      <c r="H607" s="20" t="str">
        <f aca="false">IF($E607&lt;&gt;1,"",IF($F607="",0,IF($G607&lt;='Cohort Report'!$B$7,1,0)))</f>
        <v/>
      </c>
      <c r="I607" s="20" t="str">
        <f aca="false">IF($E607&lt;&gt;1,"",IF($F607="",0,IF($G607&lt;='Cohort Report'!$B$8,1,0)))</f>
        <v/>
      </c>
      <c r="J607" s="21" t="str">
        <f aca="false">IF($E607&lt;&gt;1,"",DATE(YEAR($D607),MONTH($D607),1))</f>
        <v/>
      </c>
      <c r="K607" s="20" t="str">
        <f aca="false">IF($E607&lt;&gt;1,"",IF($G607="","",IF(AND($D607&gt;='Cohort Report'!$B$5,$D607&lt;='Cohort Report'!$B$6),$G607,"")))</f>
        <v/>
      </c>
    </row>
    <row r="608" customFormat="false" ht="15" hidden="false" customHeight="false" outlineLevel="0" collapsed="false">
      <c r="A608" s="9"/>
      <c r="B608" s="22"/>
      <c r="C608" s="23"/>
      <c r="D608" s="19" t="str">
        <f aca="false">IF($A608="","",_xlfn.MINIFS($B:$B,$A:$A,$A608))</f>
        <v/>
      </c>
      <c r="E608" s="20" t="str">
        <f aca="false">IF($A608="","",IF(AND($B608=$D608,COUNTIFS($A$2:$A608,$A608,$B$2:$B608,$B608)=1),1,0))</f>
        <v/>
      </c>
      <c r="F608" s="19" t="str">
        <f aca="false">IF($E608&lt;&gt;1,"",IF(COUNTIFS($A:$A,$A608,$B:$B,"&gt;"&amp;$D608)=0,"",_xlfn.MINIFS($B:$B,$A:$A,$A608,$B:$B,"&gt;"&amp;$D608)))</f>
        <v/>
      </c>
      <c r="G608" s="20" t="str">
        <f aca="false">IF($F608="","",$F608-$D608)</f>
        <v/>
      </c>
      <c r="H608" s="20" t="str">
        <f aca="false">IF($E608&lt;&gt;1,"",IF($F608="",0,IF($G608&lt;='Cohort Report'!$B$7,1,0)))</f>
        <v/>
      </c>
      <c r="I608" s="20" t="str">
        <f aca="false">IF($E608&lt;&gt;1,"",IF($F608="",0,IF($G608&lt;='Cohort Report'!$B$8,1,0)))</f>
        <v/>
      </c>
      <c r="J608" s="21" t="str">
        <f aca="false">IF($E608&lt;&gt;1,"",DATE(YEAR($D608),MONTH($D608),1))</f>
        <v/>
      </c>
      <c r="K608" s="20" t="str">
        <f aca="false">IF($E608&lt;&gt;1,"",IF($G608="","",IF(AND($D608&gt;='Cohort Report'!$B$5,$D608&lt;='Cohort Report'!$B$6),$G608,"")))</f>
        <v/>
      </c>
    </row>
    <row r="609" customFormat="false" ht="15" hidden="false" customHeight="false" outlineLevel="0" collapsed="false">
      <c r="A609" s="9"/>
      <c r="B609" s="22"/>
      <c r="C609" s="23"/>
      <c r="D609" s="19" t="str">
        <f aca="false">IF($A609="","",_xlfn.MINIFS($B:$B,$A:$A,$A609))</f>
        <v/>
      </c>
      <c r="E609" s="20" t="str">
        <f aca="false">IF($A609="","",IF(AND($B609=$D609,COUNTIFS($A$2:$A609,$A609,$B$2:$B609,$B609)=1),1,0))</f>
        <v/>
      </c>
      <c r="F609" s="19" t="str">
        <f aca="false">IF($E609&lt;&gt;1,"",IF(COUNTIFS($A:$A,$A609,$B:$B,"&gt;"&amp;$D609)=0,"",_xlfn.MINIFS($B:$B,$A:$A,$A609,$B:$B,"&gt;"&amp;$D609)))</f>
        <v/>
      </c>
      <c r="G609" s="20" t="str">
        <f aca="false">IF($F609="","",$F609-$D609)</f>
        <v/>
      </c>
      <c r="H609" s="20" t="str">
        <f aca="false">IF($E609&lt;&gt;1,"",IF($F609="",0,IF($G609&lt;='Cohort Report'!$B$7,1,0)))</f>
        <v/>
      </c>
      <c r="I609" s="20" t="str">
        <f aca="false">IF($E609&lt;&gt;1,"",IF($F609="",0,IF($G609&lt;='Cohort Report'!$B$8,1,0)))</f>
        <v/>
      </c>
      <c r="J609" s="21" t="str">
        <f aca="false">IF($E609&lt;&gt;1,"",DATE(YEAR($D609),MONTH($D609),1))</f>
        <v/>
      </c>
      <c r="K609" s="20" t="str">
        <f aca="false">IF($E609&lt;&gt;1,"",IF($G609="","",IF(AND($D609&gt;='Cohort Report'!$B$5,$D609&lt;='Cohort Report'!$B$6),$G609,"")))</f>
        <v/>
      </c>
    </row>
    <row r="610" customFormat="false" ht="15" hidden="false" customHeight="false" outlineLevel="0" collapsed="false">
      <c r="A610" s="9"/>
      <c r="B610" s="22"/>
      <c r="C610" s="23"/>
      <c r="D610" s="19" t="str">
        <f aca="false">IF($A610="","",_xlfn.MINIFS($B:$B,$A:$A,$A610))</f>
        <v/>
      </c>
      <c r="E610" s="20" t="str">
        <f aca="false">IF($A610="","",IF(AND($B610=$D610,COUNTIFS($A$2:$A610,$A610,$B$2:$B610,$B610)=1),1,0))</f>
        <v/>
      </c>
      <c r="F610" s="19" t="str">
        <f aca="false">IF($E610&lt;&gt;1,"",IF(COUNTIFS($A:$A,$A610,$B:$B,"&gt;"&amp;$D610)=0,"",_xlfn.MINIFS($B:$B,$A:$A,$A610,$B:$B,"&gt;"&amp;$D610)))</f>
        <v/>
      </c>
      <c r="G610" s="20" t="str">
        <f aca="false">IF($F610="","",$F610-$D610)</f>
        <v/>
      </c>
      <c r="H610" s="20" t="str">
        <f aca="false">IF($E610&lt;&gt;1,"",IF($F610="",0,IF($G610&lt;='Cohort Report'!$B$7,1,0)))</f>
        <v/>
      </c>
      <c r="I610" s="20" t="str">
        <f aca="false">IF($E610&lt;&gt;1,"",IF($F610="",0,IF($G610&lt;='Cohort Report'!$B$8,1,0)))</f>
        <v/>
      </c>
      <c r="J610" s="21" t="str">
        <f aca="false">IF($E610&lt;&gt;1,"",DATE(YEAR($D610),MONTH($D610),1))</f>
        <v/>
      </c>
      <c r="K610" s="20" t="str">
        <f aca="false">IF($E610&lt;&gt;1,"",IF($G610="","",IF(AND($D610&gt;='Cohort Report'!$B$5,$D610&lt;='Cohort Report'!$B$6),$G610,"")))</f>
        <v/>
      </c>
    </row>
    <row r="611" customFormat="false" ht="15" hidden="false" customHeight="false" outlineLevel="0" collapsed="false">
      <c r="A611" s="9"/>
      <c r="B611" s="22"/>
      <c r="C611" s="23"/>
      <c r="D611" s="19" t="str">
        <f aca="false">IF($A611="","",_xlfn.MINIFS($B:$B,$A:$A,$A611))</f>
        <v/>
      </c>
      <c r="E611" s="20" t="str">
        <f aca="false">IF($A611="","",IF(AND($B611=$D611,COUNTIFS($A$2:$A611,$A611,$B$2:$B611,$B611)=1),1,0))</f>
        <v/>
      </c>
      <c r="F611" s="19" t="str">
        <f aca="false">IF($E611&lt;&gt;1,"",IF(COUNTIFS($A:$A,$A611,$B:$B,"&gt;"&amp;$D611)=0,"",_xlfn.MINIFS($B:$B,$A:$A,$A611,$B:$B,"&gt;"&amp;$D611)))</f>
        <v/>
      </c>
      <c r="G611" s="20" t="str">
        <f aca="false">IF($F611="","",$F611-$D611)</f>
        <v/>
      </c>
      <c r="H611" s="20" t="str">
        <f aca="false">IF($E611&lt;&gt;1,"",IF($F611="",0,IF($G611&lt;='Cohort Report'!$B$7,1,0)))</f>
        <v/>
      </c>
      <c r="I611" s="20" t="str">
        <f aca="false">IF($E611&lt;&gt;1,"",IF($F611="",0,IF($G611&lt;='Cohort Report'!$B$8,1,0)))</f>
        <v/>
      </c>
      <c r="J611" s="21" t="str">
        <f aca="false">IF($E611&lt;&gt;1,"",DATE(YEAR($D611),MONTH($D611),1))</f>
        <v/>
      </c>
      <c r="K611" s="20" t="str">
        <f aca="false">IF($E611&lt;&gt;1,"",IF($G611="","",IF(AND($D611&gt;='Cohort Report'!$B$5,$D611&lt;='Cohort Report'!$B$6),$G611,"")))</f>
        <v/>
      </c>
    </row>
    <row r="612" customFormat="false" ht="15" hidden="false" customHeight="false" outlineLevel="0" collapsed="false">
      <c r="A612" s="9"/>
      <c r="B612" s="22"/>
      <c r="C612" s="23"/>
      <c r="D612" s="19" t="str">
        <f aca="false">IF($A612="","",_xlfn.MINIFS($B:$B,$A:$A,$A612))</f>
        <v/>
      </c>
      <c r="E612" s="20" t="str">
        <f aca="false">IF($A612="","",IF(AND($B612=$D612,COUNTIFS($A$2:$A612,$A612,$B$2:$B612,$B612)=1),1,0))</f>
        <v/>
      </c>
      <c r="F612" s="19" t="str">
        <f aca="false">IF($E612&lt;&gt;1,"",IF(COUNTIFS($A:$A,$A612,$B:$B,"&gt;"&amp;$D612)=0,"",_xlfn.MINIFS($B:$B,$A:$A,$A612,$B:$B,"&gt;"&amp;$D612)))</f>
        <v/>
      </c>
      <c r="G612" s="20" t="str">
        <f aca="false">IF($F612="","",$F612-$D612)</f>
        <v/>
      </c>
      <c r="H612" s="20" t="str">
        <f aca="false">IF($E612&lt;&gt;1,"",IF($F612="",0,IF($G612&lt;='Cohort Report'!$B$7,1,0)))</f>
        <v/>
      </c>
      <c r="I612" s="20" t="str">
        <f aca="false">IF($E612&lt;&gt;1,"",IF($F612="",0,IF($G612&lt;='Cohort Report'!$B$8,1,0)))</f>
        <v/>
      </c>
      <c r="J612" s="21" t="str">
        <f aca="false">IF($E612&lt;&gt;1,"",DATE(YEAR($D612),MONTH($D612),1))</f>
        <v/>
      </c>
      <c r="K612" s="20" t="str">
        <f aca="false">IF($E612&lt;&gt;1,"",IF($G612="","",IF(AND($D612&gt;='Cohort Report'!$B$5,$D612&lt;='Cohort Report'!$B$6),$G612,"")))</f>
        <v/>
      </c>
    </row>
    <row r="613" customFormat="false" ht="15" hidden="false" customHeight="false" outlineLevel="0" collapsed="false">
      <c r="A613" s="9"/>
      <c r="B613" s="22"/>
      <c r="C613" s="23"/>
      <c r="D613" s="19" t="str">
        <f aca="false">IF($A613="","",_xlfn.MINIFS($B:$B,$A:$A,$A613))</f>
        <v/>
      </c>
      <c r="E613" s="20" t="str">
        <f aca="false">IF($A613="","",IF(AND($B613=$D613,COUNTIFS($A$2:$A613,$A613,$B$2:$B613,$B613)=1),1,0))</f>
        <v/>
      </c>
      <c r="F613" s="19" t="str">
        <f aca="false">IF($E613&lt;&gt;1,"",IF(COUNTIFS($A:$A,$A613,$B:$B,"&gt;"&amp;$D613)=0,"",_xlfn.MINIFS($B:$B,$A:$A,$A613,$B:$B,"&gt;"&amp;$D613)))</f>
        <v/>
      </c>
      <c r="G613" s="20" t="str">
        <f aca="false">IF($F613="","",$F613-$D613)</f>
        <v/>
      </c>
      <c r="H613" s="20" t="str">
        <f aca="false">IF($E613&lt;&gt;1,"",IF($F613="",0,IF($G613&lt;='Cohort Report'!$B$7,1,0)))</f>
        <v/>
      </c>
      <c r="I613" s="20" t="str">
        <f aca="false">IF($E613&lt;&gt;1,"",IF($F613="",0,IF($G613&lt;='Cohort Report'!$B$8,1,0)))</f>
        <v/>
      </c>
      <c r="J613" s="21" t="str">
        <f aca="false">IF($E613&lt;&gt;1,"",DATE(YEAR($D613),MONTH($D613),1))</f>
        <v/>
      </c>
      <c r="K613" s="20" t="str">
        <f aca="false">IF($E613&lt;&gt;1,"",IF($G613="","",IF(AND($D613&gt;='Cohort Report'!$B$5,$D613&lt;='Cohort Report'!$B$6),$G613,"")))</f>
        <v/>
      </c>
    </row>
    <row r="614" customFormat="false" ht="15" hidden="false" customHeight="false" outlineLevel="0" collapsed="false">
      <c r="A614" s="9"/>
      <c r="B614" s="22"/>
      <c r="C614" s="23"/>
      <c r="D614" s="19" t="str">
        <f aca="false">IF($A614="","",_xlfn.MINIFS($B:$B,$A:$A,$A614))</f>
        <v/>
      </c>
      <c r="E614" s="20" t="str">
        <f aca="false">IF($A614="","",IF(AND($B614=$D614,COUNTIFS($A$2:$A614,$A614,$B$2:$B614,$B614)=1),1,0))</f>
        <v/>
      </c>
      <c r="F614" s="19" t="str">
        <f aca="false">IF($E614&lt;&gt;1,"",IF(COUNTIFS($A:$A,$A614,$B:$B,"&gt;"&amp;$D614)=0,"",_xlfn.MINIFS($B:$B,$A:$A,$A614,$B:$B,"&gt;"&amp;$D614)))</f>
        <v/>
      </c>
      <c r="G614" s="20" t="str">
        <f aca="false">IF($F614="","",$F614-$D614)</f>
        <v/>
      </c>
      <c r="H614" s="20" t="str">
        <f aca="false">IF($E614&lt;&gt;1,"",IF($F614="",0,IF($G614&lt;='Cohort Report'!$B$7,1,0)))</f>
        <v/>
      </c>
      <c r="I614" s="20" t="str">
        <f aca="false">IF($E614&lt;&gt;1,"",IF($F614="",0,IF($G614&lt;='Cohort Report'!$B$8,1,0)))</f>
        <v/>
      </c>
      <c r="J614" s="21" t="str">
        <f aca="false">IF($E614&lt;&gt;1,"",DATE(YEAR($D614),MONTH($D614),1))</f>
        <v/>
      </c>
      <c r="K614" s="20" t="str">
        <f aca="false">IF($E614&lt;&gt;1,"",IF($G614="","",IF(AND($D614&gt;='Cohort Report'!$B$5,$D614&lt;='Cohort Report'!$B$6),$G614,"")))</f>
        <v/>
      </c>
    </row>
    <row r="615" customFormat="false" ht="15" hidden="false" customHeight="false" outlineLevel="0" collapsed="false">
      <c r="A615" s="9"/>
      <c r="B615" s="22"/>
      <c r="C615" s="23"/>
      <c r="D615" s="19" t="str">
        <f aca="false">IF($A615="","",_xlfn.MINIFS($B:$B,$A:$A,$A615))</f>
        <v/>
      </c>
      <c r="E615" s="20" t="str">
        <f aca="false">IF($A615="","",IF(AND($B615=$D615,COUNTIFS($A$2:$A615,$A615,$B$2:$B615,$B615)=1),1,0))</f>
        <v/>
      </c>
      <c r="F615" s="19" t="str">
        <f aca="false">IF($E615&lt;&gt;1,"",IF(COUNTIFS($A:$A,$A615,$B:$B,"&gt;"&amp;$D615)=0,"",_xlfn.MINIFS($B:$B,$A:$A,$A615,$B:$B,"&gt;"&amp;$D615)))</f>
        <v/>
      </c>
      <c r="G615" s="20" t="str">
        <f aca="false">IF($F615="","",$F615-$D615)</f>
        <v/>
      </c>
      <c r="H615" s="20" t="str">
        <f aca="false">IF($E615&lt;&gt;1,"",IF($F615="",0,IF($G615&lt;='Cohort Report'!$B$7,1,0)))</f>
        <v/>
      </c>
      <c r="I615" s="20" t="str">
        <f aca="false">IF($E615&lt;&gt;1,"",IF($F615="",0,IF($G615&lt;='Cohort Report'!$B$8,1,0)))</f>
        <v/>
      </c>
      <c r="J615" s="21" t="str">
        <f aca="false">IF($E615&lt;&gt;1,"",DATE(YEAR($D615),MONTH($D615),1))</f>
        <v/>
      </c>
      <c r="K615" s="20" t="str">
        <f aca="false">IF($E615&lt;&gt;1,"",IF($G615="","",IF(AND($D615&gt;='Cohort Report'!$B$5,$D615&lt;='Cohort Report'!$B$6),$G615,"")))</f>
        <v/>
      </c>
    </row>
    <row r="616" customFormat="false" ht="15" hidden="false" customHeight="false" outlineLevel="0" collapsed="false">
      <c r="A616" s="9"/>
      <c r="B616" s="22"/>
      <c r="C616" s="23"/>
      <c r="D616" s="19" t="str">
        <f aca="false">IF($A616="","",_xlfn.MINIFS($B:$B,$A:$A,$A616))</f>
        <v/>
      </c>
      <c r="E616" s="20" t="str">
        <f aca="false">IF($A616="","",IF(AND($B616=$D616,COUNTIFS($A$2:$A616,$A616,$B$2:$B616,$B616)=1),1,0))</f>
        <v/>
      </c>
      <c r="F616" s="19" t="str">
        <f aca="false">IF($E616&lt;&gt;1,"",IF(COUNTIFS($A:$A,$A616,$B:$B,"&gt;"&amp;$D616)=0,"",_xlfn.MINIFS($B:$B,$A:$A,$A616,$B:$B,"&gt;"&amp;$D616)))</f>
        <v/>
      </c>
      <c r="G616" s="20" t="str">
        <f aca="false">IF($F616="","",$F616-$D616)</f>
        <v/>
      </c>
      <c r="H616" s="20" t="str">
        <f aca="false">IF($E616&lt;&gt;1,"",IF($F616="",0,IF($G616&lt;='Cohort Report'!$B$7,1,0)))</f>
        <v/>
      </c>
      <c r="I616" s="20" t="str">
        <f aca="false">IF($E616&lt;&gt;1,"",IF($F616="",0,IF($G616&lt;='Cohort Report'!$B$8,1,0)))</f>
        <v/>
      </c>
      <c r="J616" s="21" t="str">
        <f aca="false">IF($E616&lt;&gt;1,"",DATE(YEAR($D616),MONTH($D616),1))</f>
        <v/>
      </c>
      <c r="K616" s="20" t="str">
        <f aca="false">IF($E616&lt;&gt;1,"",IF($G616="","",IF(AND($D616&gt;='Cohort Report'!$B$5,$D616&lt;='Cohort Report'!$B$6),$G616,"")))</f>
        <v/>
      </c>
    </row>
    <row r="617" customFormat="false" ht="15" hidden="false" customHeight="false" outlineLevel="0" collapsed="false">
      <c r="A617" s="9"/>
      <c r="B617" s="22"/>
      <c r="C617" s="23"/>
      <c r="D617" s="19" t="str">
        <f aca="false">IF($A617="","",_xlfn.MINIFS($B:$B,$A:$A,$A617))</f>
        <v/>
      </c>
      <c r="E617" s="20" t="str">
        <f aca="false">IF($A617="","",IF(AND($B617=$D617,COUNTIFS($A$2:$A617,$A617,$B$2:$B617,$B617)=1),1,0))</f>
        <v/>
      </c>
      <c r="F617" s="19" t="str">
        <f aca="false">IF($E617&lt;&gt;1,"",IF(COUNTIFS($A:$A,$A617,$B:$B,"&gt;"&amp;$D617)=0,"",_xlfn.MINIFS($B:$B,$A:$A,$A617,$B:$B,"&gt;"&amp;$D617)))</f>
        <v/>
      </c>
      <c r="G617" s="20" t="str">
        <f aca="false">IF($F617="","",$F617-$D617)</f>
        <v/>
      </c>
      <c r="H617" s="20" t="str">
        <f aca="false">IF($E617&lt;&gt;1,"",IF($F617="",0,IF($G617&lt;='Cohort Report'!$B$7,1,0)))</f>
        <v/>
      </c>
      <c r="I617" s="20" t="str">
        <f aca="false">IF($E617&lt;&gt;1,"",IF($F617="",0,IF($G617&lt;='Cohort Report'!$B$8,1,0)))</f>
        <v/>
      </c>
      <c r="J617" s="21" t="str">
        <f aca="false">IF($E617&lt;&gt;1,"",DATE(YEAR($D617),MONTH($D617),1))</f>
        <v/>
      </c>
      <c r="K617" s="20" t="str">
        <f aca="false">IF($E617&lt;&gt;1,"",IF($G617="","",IF(AND($D617&gt;='Cohort Report'!$B$5,$D617&lt;='Cohort Report'!$B$6),$G617,"")))</f>
        <v/>
      </c>
    </row>
    <row r="618" customFormat="false" ht="15" hidden="false" customHeight="false" outlineLevel="0" collapsed="false">
      <c r="A618" s="9"/>
      <c r="B618" s="22"/>
      <c r="C618" s="23"/>
      <c r="D618" s="19" t="str">
        <f aca="false">IF($A618="","",_xlfn.MINIFS($B:$B,$A:$A,$A618))</f>
        <v/>
      </c>
      <c r="E618" s="20" t="str">
        <f aca="false">IF($A618="","",IF(AND($B618=$D618,COUNTIFS($A$2:$A618,$A618,$B$2:$B618,$B618)=1),1,0))</f>
        <v/>
      </c>
      <c r="F618" s="19" t="str">
        <f aca="false">IF($E618&lt;&gt;1,"",IF(COUNTIFS($A:$A,$A618,$B:$B,"&gt;"&amp;$D618)=0,"",_xlfn.MINIFS($B:$B,$A:$A,$A618,$B:$B,"&gt;"&amp;$D618)))</f>
        <v/>
      </c>
      <c r="G618" s="20" t="str">
        <f aca="false">IF($F618="","",$F618-$D618)</f>
        <v/>
      </c>
      <c r="H618" s="20" t="str">
        <f aca="false">IF($E618&lt;&gt;1,"",IF($F618="",0,IF($G618&lt;='Cohort Report'!$B$7,1,0)))</f>
        <v/>
      </c>
      <c r="I618" s="20" t="str">
        <f aca="false">IF($E618&lt;&gt;1,"",IF($F618="",0,IF($G618&lt;='Cohort Report'!$B$8,1,0)))</f>
        <v/>
      </c>
      <c r="J618" s="21" t="str">
        <f aca="false">IF($E618&lt;&gt;1,"",DATE(YEAR($D618),MONTH($D618),1))</f>
        <v/>
      </c>
      <c r="K618" s="20" t="str">
        <f aca="false">IF($E618&lt;&gt;1,"",IF($G618="","",IF(AND($D618&gt;='Cohort Report'!$B$5,$D618&lt;='Cohort Report'!$B$6),$G618,"")))</f>
        <v/>
      </c>
    </row>
    <row r="619" customFormat="false" ht="15" hidden="false" customHeight="false" outlineLevel="0" collapsed="false">
      <c r="A619" s="9"/>
      <c r="B619" s="22"/>
      <c r="C619" s="23"/>
      <c r="D619" s="19" t="str">
        <f aca="false">IF($A619="","",_xlfn.MINIFS($B:$B,$A:$A,$A619))</f>
        <v/>
      </c>
      <c r="E619" s="20" t="str">
        <f aca="false">IF($A619="","",IF(AND($B619=$D619,COUNTIFS($A$2:$A619,$A619,$B$2:$B619,$B619)=1),1,0))</f>
        <v/>
      </c>
      <c r="F619" s="19" t="str">
        <f aca="false">IF($E619&lt;&gt;1,"",IF(COUNTIFS($A:$A,$A619,$B:$B,"&gt;"&amp;$D619)=0,"",_xlfn.MINIFS($B:$B,$A:$A,$A619,$B:$B,"&gt;"&amp;$D619)))</f>
        <v/>
      </c>
      <c r="G619" s="20" t="str">
        <f aca="false">IF($F619="","",$F619-$D619)</f>
        <v/>
      </c>
      <c r="H619" s="20" t="str">
        <f aca="false">IF($E619&lt;&gt;1,"",IF($F619="",0,IF($G619&lt;='Cohort Report'!$B$7,1,0)))</f>
        <v/>
      </c>
      <c r="I619" s="20" t="str">
        <f aca="false">IF($E619&lt;&gt;1,"",IF($F619="",0,IF($G619&lt;='Cohort Report'!$B$8,1,0)))</f>
        <v/>
      </c>
      <c r="J619" s="21" t="str">
        <f aca="false">IF($E619&lt;&gt;1,"",DATE(YEAR($D619),MONTH($D619),1))</f>
        <v/>
      </c>
      <c r="K619" s="20" t="str">
        <f aca="false">IF($E619&lt;&gt;1,"",IF($G619="","",IF(AND($D619&gt;='Cohort Report'!$B$5,$D619&lt;='Cohort Report'!$B$6),$G619,"")))</f>
        <v/>
      </c>
    </row>
    <row r="620" customFormat="false" ht="15" hidden="false" customHeight="false" outlineLevel="0" collapsed="false">
      <c r="A620" s="9"/>
      <c r="B620" s="22"/>
      <c r="C620" s="23"/>
      <c r="D620" s="19" t="str">
        <f aca="false">IF($A620="","",_xlfn.MINIFS($B:$B,$A:$A,$A620))</f>
        <v/>
      </c>
      <c r="E620" s="20" t="str">
        <f aca="false">IF($A620="","",IF(AND($B620=$D620,COUNTIFS($A$2:$A620,$A620,$B$2:$B620,$B620)=1),1,0))</f>
        <v/>
      </c>
      <c r="F620" s="19" t="str">
        <f aca="false">IF($E620&lt;&gt;1,"",IF(COUNTIFS($A:$A,$A620,$B:$B,"&gt;"&amp;$D620)=0,"",_xlfn.MINIFS($B:$B,$A:$A,$A620,$B:$B,"&gt;"&amp;$D620)))</f>
        <v/>
      </c>
      <c r="G620" s="20" t="str">
        <f aca="false">IF($F620="","",$F620-$D620)</f>
        <v/>
      </c>
      <c r="H620" s="20" t="str">
        <f aca="false">IF($E620&lt;&gt;1,"",IF($F620="",0,IF($G620&lt;='Cohort Report'!$B$7,1,0)))</f>
        <v/>
      </c>
      <c r="I620" s="20" t="str">
        <f aca="false">IF($E620&lt;&gt;1,"",IF($F620="",0,IF($G620&lt;='Cohort Report'!$B$8,1,0)))</f>
        <v/>
      </c>
      <c r="J620" s="21" t="str">
        <f aca="false">IF($E620&lt;&gt;1,"",DATE(YEAR($D620),MONTH($D620),1))</f>
        <v/>
      </c>
      <c r="K620" s="20" t="str">
        <f aca="false">IF($E620&lt;&gt;1,"",IF($G620="","",IF(AND($D620&gt;='Cohort Report'!$B$5,$D620&lt;='Cohort Report'!$B$6),$G620,"")))</f>
        <v/>
      </c>
    </row>
    <row r="621" customFormat="false" ht="15" hidden="false" customHeight="false" outlineLevel="0" collapsed="false">
      <c r="A621" s="9"/>
      <c r="B621" s="22"/>
      <c r="C621" s="23"/>
      <c r="D621" s="19" t="str">
        <f aca="false">IF($A621="","",_xlfn.MINIFS($B:$B,$A:$A,$A621))</f>
        <v/>
      </c>
      <c r="E621" s="20" t="str">
        <f aca="false">IF($A621="","",IF(AND($B621=$D621,COUNTIFS($A$2:$A621,$A621,$B$2:$B621,$B621)=1),1,0))</f>
        <v/>
      </c>
      <c r="F621" s="19" t="str">
        <f aca="false">IF($E621&lt;&gt;1,"",IF(COUNTIFS($A:$A,$A621,$B:$B,"&gt;"&amp;$D621)=0,"",_xlfn.MINIFS($B:$B,$A:$A,$A621,$B:$B,"&gt;"&amp;$D621)))</f>
        <v/>
      </c>
      <c r="G621" s="20" t="str">
        <f aca="false">IF($F621="","",$F621-$D621)</f>
        <v/>
      </c>
      <c r="H621" s="20" t="str">
        <f aca="false">IF($E621&lt;&gt;1,"",IF($F621="",0,IF($G621&lt;='Cohort Report'!$B$7,1,0)))</f>
        <v/>
      </c>
      <c r="I621" s="20" t="str">
        <f aca="false">IF($E621&lt;&gt;1,"",IF($F621="",0,IF($G621&lt;='Cohort Report'!$B$8,1,0)))</f>
        <v/>
      </c>
      <c r="J621" s="21" t="str">
        <f aca="false">IF($E621&lt;&gt;1,"",DATE(YEAR($D621),MONTH($D621),1))</f>
        <v/>
      </c>
      <c r="K621" s="20" t="str">
        <f aca="false">IF($E621&lt;&gt;1,"",IF($G621="","",IF(AND($D621&gt;='Cohort Report'!$B$5,$D621&lt;='Cohort Report'!$B$6),$G621,"")))</f>
        <v/>
      </c>
    </row>
    <row r="622" customFormat="false" ht="15" hidden="false" customHeight="false" outlineLevel="0" collapsed="false">
      <c r="A622" s="9"/>
      <c r="B622" s="22"/>
      <c r="C622" s="23"/>
      <c r="D622" s="19" t="str">
        <f aca="false">IF($A622="","",_xlfn.MINIFS($B:$B,$A:$A,$A622))</f>
        <v/>
      </c>
      <c r="E622" s="20" t="str">
        <f aca="false">IF($A622="","",IF(AND($B622=$D622,COUNTIFS($A$2:$A622,$A622,$B$2:$B622,$B622)=1),1,0))</f>
        <v/>
      </c>
      <c r="F622" s="19" t="str">
        <f aca="false">IF($E622&lt;&gt;1,"",IF(COUNTIFS($A:$A,$A622,$B:$B,"&gt;"&amp;$D622)=0,"",_xlfn.MINIFS($B:$B,$A:$A,$A622,$B:$B,"&gt;"&amp;$D622)))</f>
        <v/>
      </c>
      <c r="G622" s="20" t="str">
        <f aca="false">IF($F622="","",$F622-$D622)</f>
        <v/>
      </c>
      <c r="H622" s="20" t="str">
        <f aca="false">IF($E622&lt;&gt;1,"",IF($F622="",0,IF($G622&lt;='Cohort Report'!$B$7,1,0)))</f>
        <v/>
      </c>
      <c r="I622" s="20" t="str">
        <f aca="false">IF($E622&lt;&gt;1,"",IF($F622="",0,IF($G622&lt;='Cohort Report'!$B$8,1,0)))</f>
        <v/>
      </c>
      <c r="J622" s="21" t="str">
        <f aca="false">IF($E622&lt;&gt;1,"",DATE(YEAR($D622),MONTH($D622),1))</f>
        <v/>
      </c>
      <c r="K622" s="20" t="str">
        <f aca="false">IF($E622&lt;&gt;1,"",IF($G622="","",IF(AND($D622&gt;='Cohort Report'!$B$5,$D622&lt;='Cohort Report'!$B$6),$G622,"")))</f>
        <v/>
      </c>
    </row>
    <row r="623" customFormat="false" ht="15" hidden="false" customHeight="false" outlineLevel="0" collapsed="false">
      <c r="A623" s="9"/>
      <c r="B623" s="22"/>
      <c r="C623" s="23"/>
      <c r="D623" s="19" t="str">
        <f aca="false">IF($A623="","",_xlfn.MINIFS($B:$B,$A:$A,$A623))</f>
        <v/>
      </c>
      <c r="E623" s="20" t="str">
        <f aca="false">IF($A623="","",IF(AND($B623=$D623,COUNTIFS($A$2:$A623,$A623,$B$2:$B623,$B623)=1),1,0))</f>
        <v/>
      </c>
      <c r="F623" s="19" t="str">
        <f aca="false">IF($E623&lt;&gt;1,"",IF(COUNTIFS($A:$A,$A623,$B:$B,"&gt;"&amp;$D623)=0,"",_xlfn.MINIFS($B:$B,$A:$A,$A623,$B:$B,"&gt;"&amp;$D623)))</f>
        <v/>
      </c>
      <c r="G623" s="20" t="str">
        <f aca="false">IF($F623="","",$F623-$D623)</f>
        <v/>
      </c>
      <c r="H623" s="20" t="str">
        <f aca="false">IF($E623&lt;&gt;1,"",IF($F623="",0,IF($G623&lt;='Cohort Report'!$B$7,1,0)))</f>
        <v/>
      </c>
      <c r="I623" s="20" t="str">
        <f aca="false">IF($E623&lt;&gt;1,"",IF($F623="",0,IF($G623&lt;='Cohort Report'!$B$8,1,0)))</f>
        <v/>
      </c>
      <c r="J623" s="21" t="str">
        <f aca="false">IF($E623&lt;&gt;1,"",DATE(YEAR($D623),MONTH($D623),1))</f>
        <v/>
      </c>
      <c r="K623" s="20" t="str">
        <f aca="false">IF($E623&lt;&gt;1,"",IF($G623="","",IF(AND($D623&gt;='Cohort Report'!$B$5,$D623&lt;='Cohort Report'!$B$6),$G623,"")))</f>
        <v/>
      </c>
    </row>
    <row r="624" customFormat="false" ht="15" hidden="false" customHeight="false" outlineLevel="0" collapsed="false">
      <c r="A624" s="9"/>
      <c r="B624" s="22"/>
      <c r="C624" s="23"/>
      <c r="D624" s="19" t="str">
        <f aca="false">IF($A624="","",_xlfn.MINIFS($B:$B,$A:$A,$A624))</f>
        <v/>
      </c>
      <c r="E624" s="20" t="str">
        <f aca="false">IF($A624="","",IF(AND($B624=$D624,COUNTIFS($A$2:$A624,$A624,$B$2:$B624,$B624)=1),1,0))</f>
        <v/>
      </c>
      <c r="F624" s="19" t="str">
        <f aca="false">IF($E624&lt;&gt;1,"",IF(COUNTIFS($A:$A,$A624,$B:$B,"&gt;"&amp;$D624)=0,"",_xlfn.MINIFS($B:$B,$A:$A,$A624,$B:$B,"&gt;"&amp;$D624)))</f>
        <v/>
      </c>
      <c r="G624" s="20" t="str">
        <f aca="false">IF($F624="","",$F624-$D624)</f>
        <v/>
      </c>
      <c r="H624" s="20" t="str">
        <f aca="false">IF($E624&lt;&gt;1,"",IF($F624="",0,IF($G624&lt;='Cohort Report'!$B$7,1,0)))</f>
        <v/>
      </c>
      <c r="I624" s="20" t="str">
        <f aca="false">IF($E624&lt;&gt;1,"",IF($F624="",0,IF($G624&lt;='Cohort Report'!$B$8,1,0)))</f>
        <v/>
      </c>
      <c r="J624" s="21" t="str">
        <f aca="false">IF($E624&lt;&gt;1,"",DATE(YEAR($D624),MONTH($D624),1))</f>
        <v/>
      </c>
      <c r="K624" s="20" t="str">
        <f aca="false">IF($E624&lt;&gt;1,"",IF($G624="","",IF(AND($D624&gt;='Cohort Report'!$B$5,$D624&lt;='Cohort Report'!$B$6),$G624,"")))</f>
        <v/>
      </c>
    </row>
    <row r="625" customFormat="false" ht="15" hidden="false" customHeight="false" outlineLevel="0" collapsed="false">
      <c r="A625" s="9"/>
      <c r="B625" s="22"/>
      <c r="C625" s="23"/>
      <c r="D625" s="19" t="str">
        <f aca="false">IF($A625="","",_xlfn.MINIFS($B:$B,$A:$A,$A625))</f>
        <v/>
      </c>
      <c r="E625" s="20" t="str">
        <f aca="false">IF($A625="","",IF(AND($B625=$D625,COUNTIFS($A$2:$A625,$A625,$B$2:$B625,$B625)=1),1,0))</f>
        <v/>
      </c>
      <c r="F625" s="19" t="str">
        <f aca="false">IF($E625&lt;&gt;1,"",IF(COUNTIFS($A:$A,$A625,$B:$B,"&gt;"&amp;$D625)=0,"",_xlfn.MINIFS($B:$B,$A:$A,$A625,$B:$B,"&gt;"&amp;$D625)))</f>
        <v/>
      </c>
      <c r="G625" s="20" t="str">
        <f aca="false">IF($F625="","",$F625-$D625)</f>
        <v/>
      </c>
      <c r="H625" s="20" t="str">
        <f aca="false">IF($E625&lt;&gt;1,"",IF($F625="",0,IF($G625&lt;='Cohort Report'!$B$7,1,0)))</f>
        <v/>
      </c>
      <c r="I625" s="20" t="str">
        <f aca="false">IF($E625&lt;&gt;1,"",IF($F625="",0,IF($G625&lt;='Cohort Report'!$B$8,1,0)))</f>
        <v/>
      </c>
      <c r="J625" s="21" t="str">
        <f aca="false">IF($E625&lt;&gt;1,"",DATE(YEAR($D625),MONTH($D625),1))</f>
        <v/>
      </c>
      <c r="K625" s="20" t="str">
        <f aca="false">IF($E625&lt;&gt;1,"",IF($G625="","",IF(AND($D625&gt;='Cohort Report'!$B$5,$D625&lt;='Cohort Report'!$B$6),$G625,"")))</f>
        <v/>
      </c>
    </row>
    <row r="626" customFormat="false" ht="15" hidden="false" customHeight="false" outlineLevel="0" collapsed="false">
      <c r="A626" s="9"/>
      <c r="B626" s="22"/>
      <c r="C626" s="23"/>
      <c r="D626" s="19" t="str">
        <f aca="false">IF($A626="","",_xlfn.MINIFS($B:$B,$A:$A,$A626))</f>
        <v/>
      </c>
      <c r="E626" s="20" t="str">
        <f aca="false">IF($A626="","",IF(AND($B626=$D626,COUNTIFS($A$2:$A626,$A626,$B$2:$B626,$B626)=1),1,0))</f>
        <v/>
      </c>
      <c r="F626" s="19" t="str">
        <f aca="false">IF($E626&lt;&gt;1,"",IF(COUNTIFS($A:$A,$A626,$B:$B,"&gt;"&amp;$D626)=0,"",_xlfn.MINIFS($B:$B,$A:$A,$A626,$B:$B,"&gt;"&amp;$D626)))</f>
        <v/>
      </c>
      <c r="G626" s="20" t="str">
        <f aca="false">IF($F626="","",$F626-$D626)</f>
        <v/>
      </c>
      <c r="H626" s="20" t="str">
        <f aca="false">IF($E626&lt;&gt;1,"",IF($F626="",0,IF($G626&lt;='Cohort Report'!$B$7,1,0)))</f>
        <v/>
      </c>
      <c r="I626" s="20" t="str">
        <f aca="false">IF($E626&lt;&gt;1,"",IF($F626="",0,IF($G626&lt;='Cohort Report'!$B$8,1,0)))</f>
        <v/>
      </c>
      <c r="J626" s="21" t="str">
        <f aca="false">IF($E626&lt;&gt;1,"",DATE(YEAR($D626),MONTH($D626),1))</f>
        <v/>
      </c>
      <c r="K626" s="20" t="str">
        <f aca="false">IF($E626&lt;&gt;1,"",IF($G626="","",IF(AND($D626&gt;='Cohort Report'!$B$5,$D626&lt;='Cohort Report'!$B$6),$G626,"")))</f>
        <v/>
      </c>
    </row>
    <row r="627" customFormat="false" ht="15" hidden="false" customHeight="false" outlineLevel="0" collapsed="false">
      <c r="A627" s="9"/>
      <c r="B627" s="22"/>
      <c r="C627" s="23"/>
      <c r="D627" s="19" t="str">
        <f aca="false">IF($A627="","",_xlfn.MINIFS($B:$B,$A:$A,$A627))</f>
        <v/>
      </c>
      <c r="E627" s="20" t="str">
        <f aca="false">IF($A627="","",IF(AND($B627=$D627,COUNTIFS($A$2:$A627,$A627,$B$2:$B627,$B627)=1),1,0))</f>
        <v/>
      </c>
      <c r="F627" s="19" t="str">
        <f aca="false">IF($E627&lt;&gt;1,"",IF(COUNTIFS($A:$A,$A627,$B:$B,"&gt;"&amp;$D627)=0,"",_xlfn.MINIFS($B:$B,$A:$A,$A627,$B:$B,"&gt;"&amp;$D627)))</f>
        <v/>
      </c>
      <c r="G627" s="20" t="str">
        <f aca="false">IF($F627="","",$F627-$D627)</f>
        <v/>
      </c>
      <c r="H627" s="20" t="str">
        <f aca="false">IF($E627&lt;&gt;1,"",IF($F627="",0,IF($G627&lt;='Cohort Report'!$B$7,1,0)))</f>
        <v/>
      </c>
      <c r="I627" s="20" t="str">
        <f aca="false">IF($E627&lt;&gt;1,"",IF($F627="",0,IF($G627&lt;='Cohort Report'!$B$8,1,0)))</f>
        <v/>
      </c>
      <c r="J627" s="21" t="str">
        <f aca="false">IF($E627&lt;&gt;1,"",DATE(YEAR($D627),MONTH($D627),1))</f>
        <v/>
      </c>
      <c r="K627" s="20" t="str">
        <f aca="false">IF($E627&lt;&gt;1,"",IF($G627="","",IF(AND($D627&gt;='Cohort Report'!$B$5,$D627&lt;='Cohort Report'!$B$6),$G627,"")))</f>
        <v/>
      </c>
    </row>
    <row r="628" customFormat="false" ht="15" hidden="false" customHeight="false" outlineLevel="0" collapsed="false">
      <c r="A628" s="9"/>
      <c r="B628" s="22"/>
      <c r="C628" s="23"/>
      <c r="D628" s="19" t="str">
        <f aca="false">IF($A628="","",_xlfn.MINIFS($B:$B,$A:$A,$A628))</f>
        <v/>
      </c>
      <c r="E628" s="20" t="str">
        <f aca="false">IF($A628="","",IF(AND($B628=$D628,COUNTIFS($A$2:$A628,$A628,$B$2:$B628,$B628)=1),1,0))</f>
        <v/>
      </c>
      <c r="F628" s="19" t="str">
        <f aca="false">IF($E628&lt;&gt;1,"",IF(COUNTIFS($A:$A,$A628,$B:$B,"&gt;"&amp;$D628)=0,"",_xlfn.MINIFS($B:$B,$A:$A,$A628,$B:$B,"&gt;"&amp;$D628)))</f>
        <v/>
      </c>
      <c r="G628" s="20" t="str">
        <f aca="false">IF($F628="","",$F628-$D628)</f>
        <v/>
      </c>
      <c r="H628" s="20" t="str">
        <f aca="false">IF($E628&lt;&gt;1,"",IF($F628="",0,IF($G628&lt;='Cohort Report'!$B$7,1,0)))</f>
        <v/>
      </c>
      <c r="I628" s="20" t="str">
        <f aca="false">IF($E628&lt;&gt;1,"",IF($F628="",0,IF($G628&lt;='Cohort Report'!$B$8,1,0)))</f>
        <v/>
      </c>
      <c r="J628" s="21" t="str">
        <f aca="false">IF($E628&lt;&gt;1,"",DATE(YEAR($D628),MONTH($D628),1))</f>
        <v/>
      </c>
      <c r="K628" s="20" t="str">
        <f aca="false">IF($E628&lt;&gt;1,"",IF($G628="","",IF(AND($D628&gt;='Cohort Report'!$B$5,$D628&lt;='Cohort Report'!$B$6),$G628,"")))</f>
        <v/>
      </c>
    </row>
    <row r="629" customFormat="false" ht="15" hidden="false" customHeight="false" outlineLevel="0" collapsed="false">
      <c r="A629" s="9"/>
      <c r="B629" s="22"/>
      <c r="C629" s="23"/>
      <c r="D629" s="19" t="str">
        <f aca="false">IF($A629="","",_xlfn.MINIFS($B:$B,$A:$A,$A629))</f>
        <v/>
      </c>
      <c r="E629" s="20" t="str">
        <f aca="false">IF($A629="","",IF(AND($B629=$D629,COUNTIFS($A$2:$A629,$A629,$B$2:$B629,$B629)=1),1,0))</f>
        <v/>
      </c>
      <c r="F629" s="19" t="str">
        <f aca="false">IF($E629&lt;&gt;1,"",IF(COUNTIFS($A:$A,$A629,$B:$B,"&gt;"&amp;$D629)=0,"",_xlfn.MINIFS($B:$B,$A:$A,$A629,$B:$B,"&gt;"&amp;$D629)))</f>
        <v/>
      </c>
      <c r="G629" s="20" t="str">
        <f aca="false">IF($F629="","",$F629-$D629)</f>
        <v/>
      </c>
      <c r="H629" s="20" t="str">
        <f aca="false">IF($E629&lt;&gt;1,"",IF($F629="",0,IF($G629&lt;='Cohort Report'!$B$7,1,0)))</f>
        <v/>
      </c>
      <c r="I629" s="20" t="str">
        <f aca="false">IF($E629&lt;&gt;1,"",IF($F629="",0,IF($G629&lt;='Cohort Report'!$B$8,1,0)))</f>
        <v/>
      </c>
      <c r="J629" s="21" t="str">
        <f aca="false">IF($E629&lt;&gt;1,"",DATE(YEAR($D629),MONTH($D629),1))</f>
        <v/>
      </c>
      <c r="K629" s="20" t="str">
        <f aca="false">IF($E629&lt;&gt;1,"",IF($G629="","",IF(AND($D629&gt;='Cohort Report'!$B$5,$D629&lt;='Cohort Report'!$B$6),$G629,"")))</f>
        <v/>
      </c>
    </row>
    <row r="630" customFormat="false" ht="15" hidden="false" customHeight="false" outlineLevel="0" collapsed="false">
      <c r="A630" s="9"/>
      <c r="B630" s="22"/>
      <c r="C630" s="23"/>
      <c r="D630" s="19" t="str">
        <f aca="false">IF($A630="","",_xlfn.MINIFS($B:$B,$A:$A,$A630))</f>
        <v/>
      </c>
      <c r="E630" s="20" t="str">
        <f aca="false">IF($A630="","",IF(AND($B630=$D630,COUNTIFS($A$2:$A630,$A630,$B$2:$B630,$B630)=1),1,0))</f>
        <v/>
      </c>
      <c r="F630" s="19" t="str">
        <f aca="false">IF($E630&lt;&gt;1,"",IF(COUNTIFS($A:$A,$A630,$B:$B,"&gt;"&amp;$D630)=0,"",_xlfn.MINIFS($B:$B,$A:$A,$A630,$B:$B,"&gt;"&amp;$D630)))</f>
        <v/>
      </c>
      <c r="G630" s="20" t="str">
        <f aca="false">IF($F630="","",$F630-$D630)</f>
        <v/>
      </c>
      <c r="H630" s="20" t="str">
        <f aca="false">IF($E630&lt;&gt;1,"",IF($F630="",0,IF($G630&lt;='Cohort Report'!$B$7,1,0)))</f>
        <v/>
      </c>
      <c r="I630" s="20" t="str">
        <f aca="false">IF($E630&lt;&gt;1,"",IF($F630="",0,IF($G630&lt;='Cohort Report'!$B$8,1,0)))</f>
        <v/>
      </c>
      <c r="J630" s="21" t="str">
        <f aca="false">IF($E630&lt;&gt;1,"",DATE(YEAR($D630),MONTH($D630),1))</f>
        <v/>
      </c>
      <c r="K630" s="20" t="str">
        <f aca="false">IF($E630&lt;&gt;1,"",IF($G630="","",IF(AND($D630&gt;='Cohort Report'!$B$5,$D630&lt;='Cohort Report'!$B$6),$G630,"")))</f>
        <v/>
      </c>
    </row>
    <row r="631" customFormat="false" ht="15" hidden="false" customHeight="false" outlineLevel="0" collapsed="false">
      <c r="A631" s="9"/>
      <c r="B631" s="22"/>
      <c r="C631" s="23"/>
      <c r="D631" s="19" t="str">
        <f aca="false">IF($A631="","",_xlfn.MINIFS($B:$B,$A:$A,$A631))</f>
        <v/>
      </c>
      <c r="E631" s="20" t="str">
        <f aca="false">IF($A631="","",IF(AND($B631=$D631,COUNTIFS($A$2:$A631,$A631,$B$2:$B631,$B631)=1),1,0))</f>
        <v/>
      </c>
      <c r="F631" s="19" t="str">
        <f aca="false">IF($E631&lt;&gt;1,"",IF(COUNTIFS($A:$A,$A631,$B:$B,"&gt;"&amp;$D631)=0,"",_xlfn.MINIFS($B:$B,$A:$A,$A631,$B:$B,"&gt;"&amp;$D631)))</f>
        <v/>
      </c>
      <c r="G631" s="20" t="str">
        <f aca="false">IF($F631="","",$F631-$D631)</f>
        <v/>
      </c>
      <c r="H631" s="20" t="str">
        <f aca="false">IF($E631&lt;&gt;1,"",IF($F631="",0,IF($G631&lt;='Cohort Report'!$B$7,1,0)))</f>
        <v/>
      </c>
      <c r="I631" s="20" t="str">
        <f aca="false">IF($E631&lt;&gt;1,"",IF($F631="",0,IF($G631&lt;='Cohort Report'!$B$8,1,0)))</f>
        <v/>
      </c>
      <c r="J631" s="21" t="str">
        <f aca="false">IF($E631&lt;&gt;1,"",DATE(YEAR($D631),MONTH($D631),1))</f>
        <v/>
      </c>
      <c r="K631" s="20" t="str">
        <f aca="false">IF($E631&lt;&gt;1,"",IF($G631="","",IF(AND($D631&gt;='Cohort Report'!$B$5,$D631&lt;='Cohort Report'!$B$6),$G631,"")))</f>
        <v/>
      </c>
    </row>
    <row r="632" customFormat="false" ht="15" hidden="false" customHeight="false" outlineLevel="0" collapsed="false">
      <c r="A632" s="9"/>
      <c r="B632" s="22"/>
      <c r="C632" s="23"/>
      <c r="D632" s="19" t="str">
        <f aca="false">IF($A632="","",_xlfn.MINIFS($B:$B,$A:$A,$A632))</f>
        <v/>
      </c>
      <c r="E632" s="20" t="str">
        <f aca="false">IF($A632="","",IF(AND($B632=$D632,COUNTIFS($A$2:$A632,$A632,$B$2:$B632,$B632)=1),1,0))</f>
        <v/>
      </c>
      <c r="F632" s="19" t="str">
        <f aca="false">IF($E632&lt;&gt;1,"",IF(COUNTIFS($A:$A,$A632,$B:$B,"&gt;"&amp;$D632)=0,"",_xlfn.MINIFS($B:$B,$A:$A,$A632,$B:$B,"&gt;"&amp;$D632)))</f>
        <v/>
      </c>
      <c r="G632" s="20" t="str">
        <f aca="false">IF($F632="","",$F632-$D632)</f>
        <v/>
      </c>
      <c r="H632" s="20" t="str">
        <f aca="false">IF($E632&lt;&gt;1,"",IF($F632="",0,IF($G632&lt;='Cohort Report'!$B$7,1,0)))</f>
        <v/>
      </c>
      <c r="I632" s="20" t="str">
        <f aca="false">IF($E632&lt;&gt;1,"",IF($F632="",0,IF($G632&lt;='Cohort Report'!$B$8,1,0)))</f>
        <v/>
      </c>
      <c r="J632" s="21" t="str">
        <f aca="false">IF($E632&lt;&gt;1,"",DATE(YEAR($D632),MONTH($D632),1))</f>
        <v/>
      </c>
      <c r="K632" s="20" t="str">
        <f aca="false">IF($E632&lt;&gt;1,"",IF($G632="","",IF(AND($D632&gt;='Cohort Report'!$B$5,$D632&lt;='Cohort Report'!$B$6),$G632,"")))</f>
        <v/>
      </c>
    </row>
    <row r="633" customFormat="false" ht="15" hidden="false" customHeight="false" outlineLevel="0" collapsed="false">
      <c r="A633" s="9"/>
      <c r="B633" s="22"/>
      <c r="C633" s="23"/>
      <c r="D633" s="19" t="str">
        <f aca="false">IF($A633="","",_xlfn.MINIFS($B:$B,$A:$A,$A633))</f>
        <v/>
      </c>
      <c r="E633" s="20" t="str">
        <f aca="false">IF($A633="","",IF(AND($B633=$D633,COUNTIFS($A$2:$A633,$A633,$B$2:$B633,$B633)=1),1,0))</f>
        <v/>
      </c>
      <c r="F633" s="19" t="str">
        <f aca="false">IF($E633&lt;&gt;1,"",IF(COUNTIFS($A:$A,$A633,$B:$B,"&gt;"&amp;$D633)=0,"",_xlfn.MINIFS($B:$B,$A:$A,$A633,$B:$B,"&gt;"&amp;$D633)))</f>
        <v/>
      </c>
      <c r="G633" s="20" t="str">
        <f aca="false">IF($F633="","",$F633-$D633)</f>
        <v/>
      </c>
      <c r="H633" s="20" t="str">
        <f aca="false">IF($E633&lt;&gt;1,"",IF($F633="",0,IF($G633&lt;='Cohort Report'!$B$7,1,0)))</f>
        <v/>
      </c>
      <c r="I633" s="20" t="str">
        <f aca="false">IF($E633&lt;&gt;1,"",IF($F633="",0,IF($G633&lt;='Cohort Report'!$B$8,1,0)))</f>
        <v/>
      </c>
      <c r="J633" s="21" t="str">
        <f aca="false">IF($E633&lt;&gt;1,"",DATE(YEAR($D633),MONTH($D633),1))</f>
        <v/>
      </c>
      <c r="K633" s="20" t="str">
        <f aca="false">IF($E633&lt;&gt;1,"",IF($G633="","",IF(AND($D633&gt;='Cohort Report'!$B$5,$D633&lt;='Cohort Report'!$B$6),$G633,"")))</f>
        <v/>
      </c>
    </row>
    <row r="634" customFormat="false" ht="15" hidden="false" customHeight="false" outlineLevel="0" collapsed="false">
      <c r="A634" s="9"/>
      <c r="B634" s="22"/>
      <c r="C634" s="23"/>
      <c r="D634" s="19" t="str">
        <f aca="false">IF($A634="","",_xlfn.MINIFS($B:$B,$A:$A,$A634))</f>
        <v/>
      </c>
      <c r="E634" s="20" t="str">
        <f aca="false">IF($A634="","",IF(AND($B634=$D634,COUNTIFS($A$2:$A634,$A634,$B$2:$B634,$B634)=1),1,0))</f>
        <v/>
      </c>
      <c r="F634" s="19" t="str">
        <f aca="false">IF($E634&lt;&gt;1,"",IF(COUNTIFS($A:$A,$A634,$B:$B,"&gt;"&amp;$D634)=0,"",_xlfn.MINIFS($B:$B,$A:$A,$A634,$B:$B,"&gt;"&amp;$D634)))</f>
        <v/>
      </c>
      <c r="G634" s="20" t="str">
        <f aca="false">IF($F634="","",$F634-$D634)</f>
        <v/>
      </c>
      <c r="H634" s="20" t="str">
        <f aca="false">IF($E634&lt;&gt;1,"",IF($F634="",0,IF($G634&lt;='Cohort Report'!$B$7,1,0)))</f>
        <v/>
      </c>
      <c r="I634" s="20" t="str">
        <f aca="false">IF($E634&lt;&gt;1,"",IF($F634="",0,IF($G634&lt;='Cohort Report'!$B$8,1,0)))</f>
        <v/>
      </c>
      <c r="J634" s="21" t="str">
        <f aca="false">IF($E634&lt;&gt;1,"",DATE(YEAR($D634),MONTH($D634),1))</f>
        <v/>
      </c>
      <c r="K634" s="20" t="str">
        <f aca="false">IF($E634&lt;&gt;1,"",IF($G634="","",IF(AND($D634&gt;='Cohort Report'!$B$5,$D634&lt;='Cohort Report'!$B$6),$G634,"")))</f>
        <v/>
      </c>
    </row>
    <row r="635" customFormat="false" ht="15" hidden="false" customHeight="false" outlineLevel="0" collapsed="false">
      <c r="A635" s="9"/>
      <c r="B635" s="22"/>
      <c r="C635" s="23"/>
      <c r="D635" s="19" t="str">
        <f aca="false">IF($A635="","",_xlfn.MINIFS($B:$B,$A:$A,$A635))</f>
        <v/>
      </c>
      <c r="E635" s="20" t="str">
        <f aca="false">IF($A635="","",IF(AND($B635=$D635,COUNTIFS($A$2:$A635,$A635,$B$2:$B635,$B635)=1),1,0))</f>
        <v/>
      </c>
      <c r="F635" s="19" t="str">
        <f aca="false">IF($E635&lt;&gt;1,"",IF(COUNTIFS($A:$A,$A635,$B:$B,"&gt;"&amp;$D635)=0,"",_xlfn.MINIFS($B:$B,$A:$A,$A635,$B:$B,"&gt;"&amp;$D635)))</f>
        <v/>
      </c>
      <c r="G635" s="20" t="str">
        <f aca="false">IF($F635="","",$F635-$D635)</f>
        <v/>
      </c>
      <c r="H635" s="20" t="str">
        <f aca="false">IF($E635&lt;&gt;1,"",IF($F635="",0,IF($G635&lt;='Cohort Report'!$B$7,1,0)))</f>
        <v/>
      </c>
      <c r="I635" s="20" t="str">
        <f aca="false">IF($E635&lt;&gt;1,"",IF($F635="",0,IF($G635&lt;='Cohort Report'!$B$8,1,0)))</f>
        <v/>
      </c>
      <c r="J635" s="21" t="str">
        <f aca="false">IF($E635&lt;&gt;1,"",DATE(YEAR($D635),MONTH($D635),1))</f>
        <v/>
      </c>
      <c r="K635" s="20" t="str">
        <f aca="false">IF($E635&lt;&gt;1,"",IF($G635="","",IF(AND($D635&gt;='Cohort Report'!$B$5,$D635&lt;='Cohort Report'!$B$6),$G635,"")))</f>
        <v/>
      </c>
    </row>
    <row r="636" customFormat="false" ht="15" hidden="false" customHeight="false" outlineLevel="0" collapsed="false">
      <c r="A636" s="9"/>
      <c r="B636" s="22"/>
      <c r="C636" s="23"/>
      <c r="D636" s="19" t="str">
        <f aca="false">IF($A636="","",_xlfn.MINIFS($B:$B,$A:$A,$A636))</f>
        <v/>
      </c>
      <c r="E636" s="20" t="str">
        <f aca="false">IF($A636="","",IF(AND($B636=$D636,COUNTIFS($A$2:$A636,$A636,$B$2:$B636,$B636)=1),1,0))</f>
        <v/>
      </c>
      <c r="F636" s="19" t="str">
        <f aca="false">IF($E636&lt;&gt;1,"",IF(COUNTIFS($A:$A,$A636,$B:$B,"&gt;"&amp;$D636)=0,"",_xlfn.MINIFS($B:$B,$A:$A,$A636,$B:$B,"&gt;"&amp;$D636)))</f>
        <v/>
      </c>
      <c r="G636" s="20" t="str">
        <f aca="false">IF($F636="","",$F636-$D636)</f>
        <v/>
      </c>
      <c r="H636" s="20" t="str">
        <f aca="false">IF($E636&lt;&gt;1,"",IF($F636="",0,IF($G636&lt;='Cohort Report'!$B$7,1,0)))</f>
        <v/>
      </c>
      <c r="I636" s="20" t="str">
        <f aca="false">IF($E636&lt;&gt;1,"",IF($F636="",0,IF($G636&lt;='Cohort Report'!$B$8,1,0)))</f>
        <v/>
      </c>
      <c r="J636" s="21" t="str">
        <f aca="false">IF($E636&lt;&gt;1,"",DATE(YEAR($D636),MONTH($D636),1))</f>
        <v/>
      </c>
      <c r="K636" s="20" t="str">
        <f aca="false">IF($E636&lt;&gt;1,"",IF($G636="","",IF(AND($D636&gt;='Cohort Report'!$B$5,$D636&lt;='Cohort Report'!$B$6),$G636,"")))</f>
        <v/>
      </c>
    </row>
    <row r="637" customFormat="false" ht="15" hidden="false" customHeight="false" outlineLevel="0" collapsed="false">
      <c r="A637" s="9"/>
      <c r="B637" s="22"/>
      <c r="C637" s="23"/>
      <c r="D637" s="19" t="str">
        <f aca="false">IF($A637="","",_xlfn.MINIFS($B:$B,$A:$A,$A637))</f>
        <v/>
      </c>
      <c r="E637" s="20" t="str">
        <f aca="false">IF($A637="","",IF(AND($B637=$D637,COUNTIFS($A$2:$A637,$A637,$B$2:$B637,$B637)=1),1,0))</f>
        <v/>
      </c>
      <c r="F637" s="19" t="str">
        <f aca="false">IF($E637&lt;&gt;1,"",IF(COUNTIFS($A:$A,$A637,$B:$B,"&gt;"&amp;$D637)=0,"",_xlfn.MINIFS($B:$B,$A:$A,$A637,$B:$B,"&gt;"&amp;$D637)))</f>
        <v/>
      </c>
      <c r="G637" s="20" t="str">
        <f aca="false">IF($F637="","",$F637-$D637)</f>
        <v/>
      </c>
      <c r="H637" s="20" t="str">
        <f aca="false">IF($E637&lt;&gt;1,"",IF($F637="",0,IF($G637&lt;='Cohort Report'!$B$7,1,0)))</f>
        <v/>
      </c>
      <c r="I637" s="20" t="str">
        <f aca="false">IF($E637&lt;&gt;1,"",IF($F637="",0,IF($G637&lt;='Cohort Report'!$B$8,1,0)))</f>
        <v/>
      </c>
      <c r="J637" s="21" t="str">
        <f aca="false">IF($E637&lt;&gt;1,"",DATE(YEAR($D637),MONTH($D637),1))</f>
        <v/>
      </c>
      <c r="K637" s="20" t="str">
        <f aca="false">IF($E637&lt;&gt;1,"",IF($G637="","",IF(AND($D637&gt;='Cohort Report'!$B$5,$D637&lt;='Cohort Report'!$B$6),$G637,"")))</f>
        <v/>
      </c>
    </row>
    <row r="638" customFormat="false" ht="15" hidden="false" customHeight="false" outlineLevel="0" collapsed="false">
      <c r="A638" s="9"/>
      <c r="B638" s="22"/>
      <c r="C638" s="23"/>
      <c r="D638" s="19" t="str">
        <f aca="false">IF($A638="","",_xlfn.MINIFS($B:$B,$A:$A,$A638))</f>
        <v/>
      </c>
      <c r="E638" s="20" t="str">
        <f aca="false">IF($A638="","",IF(AND($B638=$D638,COUNTIFS($A$2:$A638,$A638,$B$2:$B638,$B638)=1),1,0))</f>
        <v/>
      </c>
      <c r="F638" s="19" t="str">
        <f aca="false">IF($E638&lt;&gt;1,"",IF(COUNTIFS($A:$A,$A638,$B:$B,"&gt;"&amp;$D638)=0,"",_xlfn.MINIFS($B:$B,$A:$A,$A638,$B:$B,"&gt;"&amp;$D638)))</f>
        <v/>
      </c>
      <c r="G638" s="20" t="str">
        <f aca="false">IF($F638="","",$F638-$D638)</f>
        <v/>
      </c>
      <c r="H638" s="20" t="str">
        <f aca="false">IF($E638&lt;&gt;1,"",IF($F638="",0,IF($G638&lt;='Cohort Report'!$B$7,1,0)))</f>
        <v/>
      </c>
      <c r="I638" s="20" t="str">
        <f aca="false">IF($E638&lt;&gt;1,"",IF($F638="",0,IF($G638&lt;='Cohort Report'!$B$8,1,0)))</f>
        <v/>
      </c>
      <c r="J638" s="21" t="str">
        <f aca="false">IF($E638&lt;&gt;1,"",DATE(YEAR($D638),MONTH($D638),1))</f>
        <v/>
      </c>
      <c r="K638" s="20" t="str">
        <f aca="false">IF($E638&lt;&gt;1,"",IF($G638="","",IF(AND($D638&gt;='Cohort Report'!$B$5,$D638&lt;='Cohort Report'!$B$6),$G638,"")))</f>
        <v/>
      </c>
    </row>
    <row r="639" customFormat="false" ht="15" hidden="false" customHeight="false" outlineLevel="0" collapsed="false">
      <c r="A639" s="9"/>
      <c r="B639" s="22"/>
      <c r="C639" s="23"/>
      <c r="D639" s="19" t="str">
        <f aca="false">IF($A639="","",_xlfn.MINIFS($B:$B,$A:$A,$A639))</f>
        <v/>
      </c>
      <c r="E639" s="20" t="str">
        <f aca="false">IF($A639="","",IF(AND($B639=$D639,COUNTIFS($A$2:$A639,$A639,$B$2:$B639,$B639)=1),1,0))</f>
        <v/>
      </c>
      <c r="F639" s="19" t="str">
        <f aca="false">IF($E639&lt;&gt;1,"",IF(COUNTIFS($A:$A,$A639,$B:$B,"&gt;"&amp;$D639)=0,"",_xlfn.MINIFS($B:$B,$A:$A,$A639,$B:$B,"&gt;"&amp;$D639)))</f>
        <v/>
      </c>
      <c r="G639" s="20" t="str">
        <f aca="false">IF($F639="","",$F639-$D639)</f>
        <v/>
      </c>
      <c r="H639" s="20" t="str">
        <f aca="false">IF($E639&lt;&gt;1,"",IF($F639="",0,IF($G639&lt;='Cohort Report'!$B$7,1,0)))</f>
        <v/>
      </c>
      <c r="I639" s="20" t="str">
        <f aca="false">IF($E639&lt;&gt;1,"",IF($F639="",0,IF($G639&lt;='Cohort Report'!$B$8,1,0)))</f>
        <v/>
      </c>
      <c r="J639" s="21" t="str">
        <f aca="false">IF($E639&lt;&gt;1,"",DATE(YEAR($D639),MONTH($D639),1))</f>
        <v/>
      </c>
      <c r="K639" s="20" t="str">
        <f aca="false">IF($E639&lt;&gt;1,"",IF($G639="","",IF(AND($D639&gt;='Cohort Report'!$B$5,$D639&lt;='Cohort Report'!$B$6),$G639,"")))</f>
        <v/>
      </c>
    </row>
    <row r="640" customFormat="false" ht="15" hidden="false" customHeight="false" outlineLevel="0" collapsed="false">
      <c r="A640" s="9"/>
      <c r="B640" s="22"/>
      <c r="C640" s="23"/>
      <c r="D640" s="19" t="str">
        <f aca="false">IF($A640="","",_xlfn.MINIFS($B:$B,$A:$A,$A640))</f>
        <v/>
      </c>
      <c r="E640" s="20" t="str">
        <f aca="false">IF($A640="","",IF(AND($B640=$D640,COUNTIFS($A$2:$A640,$A640,$B$2:$B640,$B640)=1),1,0))</f>
        <v/>
      </c>
      <c r="F640" s="19" t="str">
        <f aca="false">IF($E640&lt;&gt;1,"",IF(COUNTIFS($A:$A,$A640,$B:$B,"&gt;"&amp;$D640)=0,"",_xlfn.MINIFS($B:$B,$A:$A,$A640,$B:$B,"&gt;"&amp;$D640)))</f>
        <v/>
      </c>
      <c r="G640" s="20" t="str">
        <f aca="false">IF($F640="","",$F640-$D640)</f>
        <v/>
      </c>
      <c r="H640" s="20" t="str">
        <f aca="false">IF($E640&lt;&gt;1,"",IF($F640="",0,IF($G640&lt;='Cohort Report'!$B$7,1,0)))</f>
        <v/>
      </c>
      <c r="I640" s="20" t="str">
        <f aca="false">IF($E640&lt;&gt;1,"",IF($F640="",0,IF($G640&lt;='Cohort Report'!$B$8,1,0)))</f>
        <v/>
      </c>
      <c r="J640" s="21" t="str">
        <f aca="false">IF($E640&lt;&gt;1,"",DATE(YEAR($D640),MONTH($D640),1))</f>
        <v/>
      </c>
      <c r="K640" s="20" t="str">
        <f aca="false">IF($E640&lt;&gt;1,"",IF($G640="","",IF(AND($D640&gt;='Cohort Report'!$B$5,$D640&lt;='Cohort Report'!$B$6),$G640,"")))</f>
        <v/>
      </c>
    </row>
    <row r="641" customFormat="false" ht="15" hidden="false" customHeight="false" outlineLevel="0" collapsed="false">
      <c r="A641" s="9"/>
      <c r="B641" s="22"/>
      <c r="C641" s="23"/>
      <c r="D641" s="19" t="str">
        <f aca="false">IF($A641="","",_xlfn.MINIFS($B:$B,$A:$A,$A641))</f>
        <v/>
      </c>
      <c r="E641" s="20" t="str">
        <f aca="false">IF($A641="","",IF(AND($B641=$D641,COUNTIFS($A$2:$A641,$A641,$B$2:$B641,$B641)=1),1,0))</f>
        <v/>
      </c>
      <c r="F641" s="19" t="str">
        <f aca="false">IF($E641&lt;&gt;1,"",IF(COUNTIFS($A:$A,$A641,$B:$B,"&gt;"&amp;$D641)=0,"",_xlfn.MINIFS($B:$B,$A:$A,$A641,$B:$B,"&gt;"&amp;$D641)))</f>
        <v/>
      </c>
      <c r="G641" s="20" t="str">
        <f aca="false">IF($F641="","",$F641-$D641)</f>
        <v/>
      </c>
      <c r="H641" s="20" t="str">
        <f aca="false">IF($E641&lt;&gt;1,"",IF($F641="",0,IF($G641&lt;='Cohort Report'!$B$7,1,0)))</f>
        <v/>
      </c>
      <c r="I641" s="20" t="str">
        <f aca="false">IF($E641&lt;&gt;1,"",IF($F641="",0,IF($G641&lt;='Cohort Report'!$B$8,1,0)))</f>
        <v/>
      </c>
      <c r="J641" s="21" t="str">
        <f aca="false">IF($E641&lt;&gt;1,"",DATE(YEAR($D641),MONTH($D641),1))</f>
        <v/>
      </c>
      <c r="K641" s="20" t="str">
        <f aca="false">IF($E641&lt;&gt;1,"",IF($G641="","",IF(AND($D641&gt;='Cohort Report'!$B$5,$D641&lt;='Cohort Report'!$B$6),$G641,"")))</f>
        <v/>
      </c>
    </row>
    <row r="642" customFormat="false" ht="15" hidden="false" customHeight="false" outlineLevel="0" collapsed="false">
      <c r="A642" s="9"/>
      <c r="B642" s="22"/>
      <c r="C642" s="23"/>
      <c r="D642" s="19" t="str">
        <f aca="false">IF($A642="","",_xlfn.MINIFS($B:$B,$A:$A,$A642))</f>
        <v/>
      </c>
      <c r="E642" s="20" t="str">
        <f aca="false">IF($A642="","",IF(AND($B642=$D642,COUNTIFS($A$2:$A642,$A642,$B$2:$B642,$B642)=1),1,0))</f>
        <v/>
      </c>
      <c r="F642" s="19" t="str">
        <f aca="false">IF($E642&lt;&gt;1,"",IF(COUNTIFS($A:$A,$A642,$B:$B,"&gt;"&amp;$D642)=0,"",_xlfn.MINIFS($B:$B,$A:$A,$A642,$B:$B,"&gt;"&amp;$D642)))</f>
        <v/>
      </c>
      <c r="G642" s="20" t="str">
        <f aca="false">IF($F642="","",$F642-$D642)</f>
        <v/>
      </c>
      <c r="H642" s="20" t="str">
        <f aca="false">IF($E642&lt;&gt;1,"",IF($F642="",0,IF($G642&lt;='Cohort Report'!$B$7,1,0)))</f>
        <v/>
      </c>
      <c r="I642" s="20" t="str">
        <f aca="false">IF($E642&lt;&gt;1,"",IF($F642="",0,IF($G642&lt;='Cohort Report'!$B$8,1,0)))</f>
        <v/>
      </c>
      <c r="J642" s="21" t="str">
        <f aca="false">IF($E642&lt;&gt;1,"",DATE(YEAR($D642),MONTH($D642),1))</f>
        <v/>
      </c>
      <c r="K642" s="20" t="str">
        <f aca="false">IF($E642&lt;&gt;1,"",IF($G642="","",IF(AND($D642&gt;='Cohort Report'!$B$5,$D642&lt;='Cohort Report'!$B$6),$G642,"")))</f>
        <v/>
      </c>
    </row>
    <row r="643" customFormat="false" ht="15" hidden="false" customHeight="false" outlineLevel="0" collapsed="false">
      <c r="A643" s="9"/>
      <c r="B643" s="22"/>
      <c r="C643" s="23"/>
      <c r="D643" s="19" t="str">
        <f aca="false">IF($A643="","",_xlfn.MINIFS($B:$B,$A:$A,$A643))</f>
        <v/>
      </c>
      <c r="E643" s="20" t="str">
        <f aca="false">IF($A643="","",IF(AND($B643=$D643,COUNTIFS($A$2:$A643,$A643,$B$2:$B643,$B643)=1),1,0))</f>
        <v/>
      </c>
      <c r="F643" s="19" t="str">
        <f aca="false">IF($E643&lt;&gt;1,"",IF(COUNTIFS($A:$A,$A643,$B:$B,"&gt;"&amp;$D643)=0,"",_xlfn.MINIFS($B:$B,$A:$A,$A643,$B:$B,"&gt;"&amp;$D643)))</f>
        <v/>
      </c>
      <c r="G643" s="20" t="str">
        <f aca="false">IF($F643="","",$F643-$D643)</f>
        <v/>
      </c>
      <c r="H643" s="20" t="str">
        <f aca="false">IF($E643&lt;&gt;1,"",IF($F643="",0,IF($G643&lt;='Cohort Report'!$B$7,1,0)))</f>
        <v/>
      </c>
      <c r="I643" s="20" t="str">
        <f aca="false">IF($E643&lt;&gt;1,"",IF($F643="",0,IF($G643&lt;='Cohort Report'!$B$8,1,0)))</f>
        <v/>
      </c>
      <c r="J643" s="21" t="str">
        <f aca="false">IF($E643&lt;&gt;1,"",DATE(YEAR($D643),MONTH($D643),1))</f>
        <v/>
      </c>
      <c r="K643" s="20" t="str">
        <f aca="false">IF($E643&lt;&gt;1,"",IF($G643="","",IF(AND($D643&gt;='Cohort Report'!$B$5,$D643&lt;='Cohort Report'!$B$6),$G643,"")))</f>
        <v/>
      </c>
    </row>
    <row r="644" customFormat="false" ht="15" hidden="false" customHeight="false" outlineLevel="0" collapsed="false">
      <c r="A644" s="9"/>
      <c r="B644" s="22"/>
      <c r="C644" s="23"/>
      <c r="D644" s="19" t="str">
        <f aca="false">IF($A644="","",_xlfn.MINIFS($B:$B,$A:$A,$A644))</f>
        <v/>
      </c>
      <c r="E644" s="20" t="str">
        <f aca="false">IF($A644="","",IF(AND($B644=$D644,COUNTIFS($A$2:$A644,$A644,$B$2:$B644,$B644)=1),1,0))</f>
        <v/>
      </c>
      <c r="F644" s="19" t="str">
        <f aca="false">IF($E644&lt;&gt;1,"",IF(COUNTIFS($A:$A,$A644,$B:$B,"&gt;"&amp;$D644)=0,"",_xlfn.MINIFS($B:$B,$A:$A,$A644,$B:$B,"&gt;"&amp;$D644)))</f>
        <v/>
      </c>
      <c r="G644" s="20" t="str">
        <f aca="false">IF($F644="","",$F644-$D644)</f>
        <v/>
      </c>
      <c r="H644" s="20" t="str">
        <f aca="false">IF($E644&lt;&gt;1,"",IF($F644="",0,IF($G644&lt;='Cohort Report'!$B$7,1,0)))</f>
        <v/>
      </c>
      <c r="I644" s="20" t="str">
        <f aca="false">IF($E644&lt;&gt;1,"",IF($F644="",0,IF($G644&lt;='Cohort Report'!$B$8,1,0)))</f>
        <v/>
      </c>
      <c r="J644" s="21" t="str">
        <f aca="false">IF($E644&lt;&gt;1,"",DATE(YEAR($D644),MONTH($D644),1))</f>
        <v/>
      </c>
      <c r="K644" s="20" t="str">
        <f aca="false">IF($E644&lt;&gt;1,"",IF($G644="","",IF(AND($D644&gt;='Cohort Report'!$B$5,$D644&lt;='Cohort Report'!$B$6),$G644,"")))</f>
        <v/>
      </c>
    </row>
    <row r="645" customFormat="false" ht="15" hidden="false" customHeight="false" outlineLevel="0" collapsed="false">
      <c r="A645" s="9"/>
      <c r="B645" s="22"/>
      <c r="C645" s="23"/>
      <c r="D645" s="19" t="str">
        <f aca="false">IF($A645="","",_xlfn.MINIFS($B:$B,$A:$A,$A645))</f>
        <v/>
      </c>
      <c r="E645" s="20" t="str">
        <f aca="false">IF($A645="","",IF(AND($B645=$D645,COUNTIFS($A$2:$A645,$A645,$B$2:$B645,$B645)=1),1,0))</f>
        <v/>
      </c>
      <c r="F645" s="19" t="str">
        <f aca="false">IF($E645&lt;&gt;1,"",IF(COUNTIFS($A:$A,$A645,$B:$B,"&gt;"&amp;$D645)=0,"",_xlfn.MINIFS($B:$B,$A:$A,$A645,$B:$B,"&gt;"&amp;$D645)))</f>
        <v/>
      </c>
      <c r="G645" s="20" t="str">
        <f aca="false">IF($F645="","",$F645-$D645)</f>
        <v/>
      </c>
      <c r="H645" s="20" t="str">
        <f aca="false">IF($E645&lt;&gt;1,"",IF($F645="",0,IF($G645&lt;='Cohort Report'!$B$7,1,0)))</f>
        <v/>
      </c>
      <c r="I645" s="20" t="str">
        <f aca="false">IF($E645&lt;&gt;1,"",IF($F645="",0,IF($G645&lt;='Cohort Report'!$B$8,1,0)))</f>
        <v/>
      </c>
      <c r="J645" s="21" t="str">
        <f aca="false">IF($E645&lt;&gt;1,"",DATE(YEAR($D645),MONTH($D645),1))</f>
        <v/>
      </c>
      <c r="K645" s="20" t="str">
        <f aca="false">IF($E645&lt;&gt;1,"",IF($G645="","",IF(AND($D645&gt;='Cohort Report'!$B$5,$D645&lt;='Cohort Report'!$B$6),$G645,"")))</f>
        <v/>
      </c>
    </row>
    <row r="646" customFormat="false" ht="15" hidden="false" customHeight="false" outlineLevel="0" collapsed="false">
      <c r="A646" s="9"/>
      <c r="B646" s="22"/>
      <c r="C646" s="23"/>
      <c r="D646" s="19" t="str">
        <f aca="false">IF($A646="","",_xlfn.MINIFS($B:$B,$A:$A,$A646))</f>
        <v/>
      </c>
      <c r="E646" s="20" t="str">
        <f aca="false">IF($A646="","",IF(AND($B646=$D646,COUNTIFS($A$2:$A646,$A646,$B$2:$B646,$B646)=1),1,0))</f>
        <v/>
      </c>
      <c r="F646" s="19" t="str">
        <f aca="false">IF($E646&lt;&gt;1,"",IF(COUNTIFS($A:$A,$A646,$B:$B,"&gt;"&amp;$D646)=0,"",_xlfn.MINIFS($B:$B,$A:$A,$A646,$B:$B,"&gt;"&amp;$D646)))</f>
        <v/>
      </c>
      <c r="G646" s="20" t="str">
        <f aca="false">IF($F646="","",$F646-$D646)</f>
        <v/>
      </c>
      <c r="H646" s="20" t="str">
        <f aca="false">IF($E646&lt;&gt;1,"",IF($F646="",0,IF($G646&lt;='Cohort Report'!$B$7,1,0)))</f>
        <v/>
      </c>
      <c r="I646" s="20" t="str">
        <f aca="false">IF($E646&lt;&gt;1,"",IF($F646="",0,IF($G646&lt;='Cohort Report'!$B$8,1,0)))</f>
        <v/>
      </c>
      <c r="J646" s="21" t="str">
        <f aca="false">IF($E646&lt;&gt;1,"",DATE(YEAR($D646),MONTH($D646),1))</f>
        <v/>
      </c>
      <c r="K646" s="20" t="str">
        <f aca="false">IF($E646&lt;&gt;1,"",IF($G646="","",IF(AND($D646&gt;='Cohort Report'!$B$5,$D646&lt;='Cohort Report'!$B$6),$G646,"")))</f>
        <v/>
      </c>
    </row>
    <row r="647" customFormat="false" ht="15" hidden="false" customHeight="false" outlineLevel="0" collapsed="false">
      <c r="A647" s="9"/>
      <c r="B647" s="22"/>
      <c r="C647" s="23"/>
      <c r="D647" s="19" t="str">
        <f aca="false">IF($A647="","",_xlfn.MINIFS($B:$B,$A:$A,$A647))</f>
        <v/>
      </c>
      <c r="E647" s="20" t="str">
        <f aca="false">IF($A647="","",IF(AND($B647=$D647,COUNTIFS($A$2:$A647,$A647,$B$2:$B647,$B647)=1),1,0))</f>
        <v/>
      </c>
      <c r="F647" s="19" t="str">
        <f aca="false">IF($E647&lt;&gt;1,"",IF(COUNTIFS($A:$A,$A647,$B:$B,"&gt;"&amp;$D647)=0,"",_xlfn.MINIFS($B:$B,$A:$A,$A647,$B:$B,"&gt;"&amp;$D647)))</f>
        <v/>
      </c>
      <c r="G647" s="20" t="str">
        <f aca="false">IF($F647="","",$F647-$D647)</f>
        <v/>
      </c>
      <c r="H647" s="20" t="str">
        <f aca="false">IF($E647&lt;&gt;1,"",IF($F647="",0,IF($G647&lt;='Cohort Report'!$B$7,1,0)))</f>
        <v/>
      </c>
      <c r="I647" s="20" t="str">
        <f aca="false">IF($E647&lt;&gt;1,"",IF($F647="",0,IF($G647&lt;='Cohort Report'!$B$8,1,0)))</f>
        <v/>
      </c>
      <c r="J647" s="21" t="str">
        <f aca="false">IF($E647&lt;&gt;1,"",DATE(YEAR($D647),MONTH($D647),1))</f>
        <v/>
      </c>
      <c r="K647" s="20" t="str">
        <f aca="false">IF($E647&lt;&gt;1,"",IF($G647="","",IF(AND($D647&gt;='Cohort Report'!$B$5,$D647&lt;='Cohort Report'!$B$6),$G647,"")))</f>
        <v/>
      </c>
    </row>
    <row r="648" customFormat="false" ht="15" hidden="false" customHeight="false" outlineLevel="0" collapsed="false">
      <c r="A648" s="9"/>
      <c r="B648" s="22"/>
      <c r="C648" s="23"/>
      <c r="D648" s="19" t="str">
        <f aca="false">IF($A648="","",_xlfn.MINIFS($B:$B,$A:$A,$A648))</f>
        <v/>
      </c>
      <c r="E648" s="20" t="str">
        <f aca="false">IF($A648="","",IF(AND($B648=$D648,COUNTIFS($A$2:$A648,$A648,$B$2:$B648,$B648)=1),1,0))</f>
        <v/>
      </c>
      <c r="F648" s="19" t="str">
        <f aca="false">IF($E648&lt;&gt;1,"",IF(COUNTIFS($A:$A,$A648,$B:$B,"&gt;"&amp;$D648)=0,"",_xlfn.MINIFS($B:$B,$A:$A,$A648,$B:$B,"&gt;"&amp;$D648)))</f>
        <v/>
      </c>
      <c r="G648" s="20" t="str">
        <f aca="false">IF($F648="","",$F648-$D648)</f>
        <v/>
      </c>
      <c r="H648" s="20" t="str">
        <f aca="false">IF($E648&lt;&gt;1,"",IF($F648="",0,IF($G648&lt;='Cohort Report'!$B$7,1,0)))</f>
        <v/>
      </c>
      <c r="I648" s="20" t="str">
        <f aca="false">IF($E648&lt;&gt;1,"",IF($F648="",0,IF($G648&lt;='Cohort Report'!$B$8,1,0)))</f>
        <v/>
      </c>
      <c r="J648" s="21" t="str">
        <f aca="false">IF($E648&lt;&gt;1,"",DATE(YEAR($D648),MONTH($D648),1))</f>
        <v/>
      </c>
      <c r="K648" s="20" t="str">
        <f aca="false">IF($E648&lt;&gt;1,"",IF($G648="","",IF(AND($D648&gt;='Cohort Report'!$B$5,$D648&lt;='Cohort Report'!$B$6),$G648,"")))</f>
        <v/>
      </c>
    </row>
    <row r="649" customFormat="false" ht="15" hidden="false" customHeight="false" outlineLevel="0" collapsed="false">
      <c r="A649" s="9"/>
      <c r="B649" s="22"/>
      <c r="C649" s="23"/>
      <c r="D649" s="19" t="str">
        <f aca="false">IF($A649="","",_xlfn.MINIFS($B:$B,$A:$A,$A649))</f>
        <v/>
      </c>
      <c r="E649" s="20" t="str">
        <f aca="false">IF($A649="","",IF(AND($B649=$D649,COUNTIFS($A$2:$A649,$A649,$B$2:$B649,$B649)=1),1,0))</f>
        <v/>
      </c>
      <c r="F649" s="19" t="str">
        <f aca="false">IF($E649&lt;&gt;1,"",IF(COUNTIFS($A:$A,$A649,$B:$B,"&gt;"&amp;$D649)=0,"",_xlfn.MINIFS($B:$B,$A:$A,$A649,$B:$B,"&gt;"&amp;$D649)))</f>
        <v/>
      </c>
      <c r="G649" s="20" t="str">
        <f aca="false">IF($F649="","",$F649-$D649)</f>
        <v/>
      </c>
      <c r="H649" s="20" t="str">
        <f aca="false">IF($E649&lt;&gt;1,"",IF($F649="",0,IF($G649&lt;='Cohort Report'!$B$7,1,0)))</f>
        <v/>
      </c>
      <c r="I649" s="20" t="str">
        <f aca="false">IF($E649&lt;&gt;1,"",IF($F649="",0,IF($G649&lt;='Cohort Report'!$B$8,1,0)))</f>
        <v/>
      </c>
      <c r="J649" s="21" t="str">
        <f aca="false">IF($E649&lt;&gt;1,"",DATE(YEAR($D649),MONTH($D649),1))</f>
        <v/>
      </c>
      <c r="K649" s="20" t="str">
        <f aca="false">IF($E649&lt;&gt;1,"",IF($G649="","",IF(AND($D649&gt;='Cohort Report'!$B$5,$D649&lt;='Cohort Report'!$B$6),$G649,"")))</f>
        <v/>
      </c>
    </row>
    <row r="650" customFormat="false" ht="15" hidden="false" customHeight="false" outlineLevel="0" collapsed="false">
      <c r="A650" s="9"/>
      <c r="B650" s="22"/>
      <c r="C650" s="23"/>
      <c r="D650" s="19" t="str">
        <f aca="false">IF($A650="","",_xlfn.MINIFS($B:$B,$A:$A,$A650))</f>
        <v/>
      </c>
      <c r="E650" s="20" t="str">
        <f aca="false">IF($A650="","",IF(AND($B650=$D650,COUNTIFS($A$2:$A650,$A650,$B$2:$B650,$B650)=1),1,0))</f>
        <v/>
      </c>
      <c r="F650" s="19" t="str">
        <f aca="false">IF($E650&lt;&gt;1,"",IF(COUNTIFS($A:$A,$A650,$B:$B,"&gt;"&amp;$D650)=0,"",_xlfn.MINIFS($B:$B,$A:$A,$A650,$B:$B,"&gt;"&amp;$D650)))</f>
        <v/>
      </c>
      <c r="G650" s="20" t="str">
        <f aca="false">IF($F650="","",$F650-$D650)</f>
        <v/>
      </c>
      <c r="H650" s="20" t="str">
        <f aca="false">IF($E650&lt;&gt;1,"",IF($F650="",0,IF($G650&lt;='Cohort Report'!$B$7,1,0)))</f>
        <v/>
      </c>
      <c r="I650" s="20" t="str">
        <f aca="false">IF($E650&lt;&gt;1,"",IF($F650="",0,IF($G650&lt;='Cohort Report'!$B$8,1,0)))</f>
        <v/>
      </c>
      <c r="J650" s="21" t="str">
        <f aca="false">IF($E650&lt;&gt;1,"",DATE(YEAR($D650),MONTH($D650),1))</f>
        <v/>
      </c>
      <c r="K650" s="20" t="str">
        <f aca="false">IF($E650&lt;&gt;1,"",IF($G650="","",IF(AND($D650&gt;='Cohort Report'!$B$5,$D650&lt;='Cohort Report'!$B$6),$G650,"")))</f>
        <v/>
      </c>
    </row>
    <row r="651" customFormat="false" ht="15" hidden="false" customHeight="false" outlineLevel="0" collapsed="false">
      <c r="A651" s="9"/>
      <c r="B651" s="22"/>
      <c r="C651" s="23"/>
      <c r="D651" s="19" t="str">
        <f aca="false">IF($A651="","",_xlfn.MINIFS($B:$B,$A:$A,$A651))</f>
        <v/>
      </c>
      <c r="E651" s="20" t="str">
        <f aca="false">IF($A651="","",IF(AND($B651=$D651,COUNTIFS($A$2:$A651,$A651,$B$2:$B651,$B651)=1),1,0))</f>
        <v/>
      </c>
      <c r="F651" s="19" t="str">
        <f aca="false">IF($E651&lt;&gt;1,"",IF(COUNTIFS($A:$A,$A651,$B:$B,"&gt;"&amp;$D651)=0,"",_xlfn.MINIFS($B:$B,$A:$A,$A651,$B:$B,"&gt;"&amp;$D651)))</f>
        <v/>
      </c>
      <c r="G651" s="20" t="str">
        <f aca="false">IF($F651="","",$F651-$D651)</f>
        <v/>
      </c>
      <c r="H651" s="20" t="str">
        <f aca="false">IF($E651&lt;&gt;1,"",IF($F651="",0,IF($G651&lt;='Cohort Report'!$B$7,1,0)))</f>
        <v/>
      </c>
      <c r="I651" s="20" t="str">
        <f aca="false">IF($E651&lt;&gt;1,"",IF($F651="",0,IF($G651&lt;='Cohort Report'!$B$8,1,0)))</f>
        <v/>
      </c>
      <c r="J651" s="21" t="str">
        <f aca="false">IF($E651&lt;&gt;1,"",DATE(YEAR($D651),MONTH($D651),1))</f>
        <v/>
      </c>
      <c r="K651" s="20" t="str">
        <f aca="false">IF($E651&lt;&gt;1,"",IF($G651="","",IF(AND($D651&gt;='Cohort Report'!$B$5,$D651&lt;='Cohort Report'!$B$6),$G651,"")))</f>
        <v/>
      </c>
    </row>
    <row r="652" customFormat="false" ht="15" hidden="false" customHeight="false" outlineLevel="0" collapsed="false">
      <c r="A652" s="9"/>
      <c r="B652" s="22"/>
      <c r="C652" s="23"/>
      <c r="D652" s="19" t="str">
        <f aca="false">IF($A652="","",_xlfn.MINIFS($B:$B,$A:$A,$A652))</f>
        <v/>
      </c>
      <c r="E652" s="20" t="str">
        <f aca="false">IF($A652="","",IF(AND($B652=$D652,COUNTIFS($A$2:$A652,$A652,$B$2:$B652,$B652)=1),1,0))</f>
        <v/>
      </c>
      <c r="F652" s="19" t="str">
        <f aca="false">IF($E652&lt;&gt;1,"",IF(COUNTIFS($A:$A,$A652,$B:$B,"&gt;"&amp;$D652)=0,"",_xlfn.MINIFS($B:$B,$A:$A,$A652,$B:$B,"&gt;"&amp;$D652)))</f>
        <v/>
      </c>
      <c r="G652" s="20" t="str">
        <f aca="false">IF($F652="","",$F652-$D652)</f>
        <v/>
      </c>
      <c r="H652" s="20" t="str">
        <f aca="false">IF($E652&lt;&gt;1,"",IF($F652="",0,IF($G652&lt;='Cohort Report'!$B$7,1,0)))</f>
        <v/>
      </c>
      <c r="I652" s="20" t="str">
        <f aca="false">IF($E652&lt;&gt;1,"",IF($F652="",0,IF($G652&lt;='Cohort Report'!$B$8,1,0)))</f>
        <v/>
      </c>
      <c r="J652" s="21" t="str">
        <f aca="false">IF($E652&lt;&gt;1,"",DATE(YEAR($D652),MONTH($D652),1))</f>
        <v/>
      </c>
      <c r="K652" s="20" t="str">
        <f aca="false">IF($E652&lt;&gt;1,"",IF($G652="","",IF(AND($D652&gt;='Cohort Report'!$B$5,$D652&lt;='Cohort Report'!$B$6),$G652,"")))</f>
        <v/>
      </c>
    </row>
    <row r="653" customFormat="false" ht="15" hidden="false" customHeight="false" outlineLevel="0" collapsed="false">
      <c r="A653" s="9"/>
      <c r="B653" s="22"/>
      <c r="C653" s="23"/>
      <c r="D653" s="19" t="str">
        <f aca="false">IF($A653="","",_xlfn.MINIFS($B:$B,$A:$A,$A653))</f>
        <v/>
      </c>
      <c r="E653" s="20" t="str">
        <f aca="false">IF($A653="","",IF(AND($B653=$D653,COUNTIFS($A$2:$A653,$A653,$B$2:$B653,$B653)=1),1,0))</f>
        <v/>
      </c>
      <c r="F653" s="19" t="str">
        <f aca="false">IF($E653&lt;&gt;1,"",IF(COUNTIFS($A:$A,$A653,$B:$B,"&gt;"&amp;$D653)=0,"",_xlfn.MINIFS($B:$B,$A:$A,$A653,$B:$B,"&gt;"&amp;$D653)))</f>
        <v/>
      </c>
      <c r="G653" s="20" t="str">
        <f aca="false">IF($F653="","",$F653-$D653)</f>
        <v/>
      </c>
      <c r="H653" s="20" t="str">
        <f aca="false">IF($E653&lt;&gt;1,"",IF($F653="",0,IF($G653&lt;='Cohort Report'!$B$7,1,0)))</f>
        <v/>
      </c>
      <c r="I653" s="20" t="str">
        <f aca="false">IF($E653&lt;&gt;1,"",IF($F653="",0,IF($G653&lt;='Cohort Report'!$B$8,1,0)))</f>
        <v/>
      </c>
      <c r="J653" s="21" t="str">
        <f aca="false">IF($E653&lt;&gt;1,"",DATE(YEAR($D653),MONTH($D653),1))</f>
        <v/>
      </c>
      <c r="K653" s="20" t="str">
        <f aca="false">IF($E653&lt;&gt;1,"",IF($G653="","",IF(AND($D653&gt;='Cohort Report'!$B$5,$D653&lt;='Cohort Report'!$B$6),$G653,"")))</f>
        <v/>
      </c>
    </row>
    <row r="654" customFormat="false" ht="15" hidden="false" customHeight="false" outlineLevel="0" collapsed="false">
      <c r="A654" s="9"/>
      <c r="B654" s="22"/>
      <c r="C654" s="23"/>
      <c r="D654" s="19" t="str">
        <f aca="false">IF($A654="","",_xlfn.MINIFS($B:$B,$A:$A,$A654))</f>
        <v/>
      </c>
      <c r="E654" s="20" t="str">
        <f aca="false">IF($A654="","",IF(AND($B654=$D654,COUNTIFS($A$2:$A654,$A654,$B$2:$B654,$B654)=1),1,0))</f>
        <v/>
      </c>
      <c r="F654" s="19" t="str">
        <f aca="false">IF($E654&lt;&gt;1,"",IF(COUNTIFS($A:$A,$A654,$B:$B,"&gt;"&amp;$D654)=0,"",_xlfn.MINIFS($B:$B,$A:$A,$A654,$B:$B,"&gt;"&amp;$D654)))</f>
        <v/>
      </c>
      <c r="G654" s="20" t="str">
        <f aca="false">IF($F654="","",$F654-$D654)</f>
        <v/>
      </c>
      <c r="H654" s="20" t="str">
        <f aca="false">IF($E654&lt;&gt;1,"",IF($F654="",0,IF($G654&lt;='Cohort Report'!$B$7,1,0)))</f>
        <v/>
      </c>
      <c r="I654" s="20" t="str">
        <f aca="false">IF($E654&lt;&gt;1,"",IF($F654="",0,IF($G654&lt;='Cohort Report'!$B$8,1,0)))</f>
        <v/>
      </c>
      <c r="J654" s="21" t="str">
        <f aca="false">IF($E654&lt;&gt;1,"",DATE(YEAR($D654),MONTH($D654),1))</f>
        <v/>
      </c>
      <c r="K654" s="20" t="str">
        <f aca="false">IF($E654&lt;&gt;1,"",IF($G654="","",IF(AND($D654&gt;='Cohort Report'!$B$5,$D654&lt;='Cohort Report'!$B$6),$G654,"")))</f>
        <v/>
      </c>
    </row>
    <row r="655" customFormat="false" ht="15" hidden="false" customHeight="false" outlineLevel="0" collapsed="false">
      <c r="A655" s="9"/>
      <c r="B655" s="22"/>
      <c r="C655" s="23"/>
      <c r="D655" s="19" t="str">
        <f aca="false">IF($A655="","",_xlfn.MINIFS($B:$B,$A:$A,$A655))</f>
        <v/>
      </c>
      <c r="E655" s="20" t="str">
        <f aca="false">IF($A655="","",IF(AND($B655=$D655,COUNTIFS($A$2:$A655,$A655,$B$2:$B655,$B655)=1),1,0))</f>
        <v/>
      </c>
      <c r="F655" s="19" t="str">
        <f aca="false">IF($E655&lt;&gt;1,"",IF(COUNTIFS($A:$A,$A655,$B:$B,"&gt;"&amp;$D655)=0,"",_xlfn.MINIFS($B:$B,$A:$A,$A655,$B:$B,"&gt;"&amp;$D655)))</f>
        <v/>
      </c>
      <c r="G655" s="20" t="str">
        <f aca="false">IF($F655="","",$F655-$D655)</f>
        <v/>
      </c>
      <c r="H655" s="20" t="str">
        <f aca="false">IF($E655&lt;&gt;1,"",IF($F655="",0,IF($G655&lt;='Cohort Report'!$B$7,1,0)))</f>
        <v/>
      </c>
      <c r="I655" s="20" t="str">
        <f aca="false">IF($E655&lt;&gt;1,"",IF($F655="",0,IF($G655&lt;='Cohort Report'!$B$8,1,0)))</f>
        <v/>
      </c>
      <c r="J655" s="21" t="str">
        <f aca="false">IF($E655&lt;&gt;1,"",DATE(YEAR($D655),MONTH($D655),1))</f>
        <v/>
      </c>
      <c r="K655" s="20" t="str">
        <f aca="false">IF($E655&lt;&gt;1,"",IF($G655="","",IF(AND($D655&gt;='Cohort Report'!$B$5,$D655&lt;='Cohort Report'!$B$6),$G655,"")))</f>
        <v/>
      </c>
    </row>
    <row r="656" customFormat="false" ht="15" hidden="false" customHeight="false" outlineLevel="0" collapsed="false">
      <c r="A656" s="9"/>
      <c r="B656" s="22"/>
      <c r="C656" s="23"/>
      <c r="D656" s="19" t="str">
        <f aca="false">IF($A656="","",_xlfn.MINIFS($B:$B,$A:$A,$A656))</f>
        <v/>
      </c>
      <c r="E656" s="20" t="str">
        <f aca="false">IF($A656="","",IF(AND($B656=$D656,COUNTIFS($A$2:$A656,$A656,$B$2:$B656,$B656)=1),1,0))</f>
        <v/>
      </c>
      <c r="F656" s="19" t="str">
        <f aca="false">IF($E656&lt;&gt;1,"",IF(COUNTIFS($A:$A,$A656,$B:$B,"&gt;"&amp;$D656)=0,"",_xlfn.MINIFS($B:$B,$A:$A,$A656,$B:$B,"&gt;"&amp;$D656)))</f>
        <v/>
      </c>
      <c r="G656" s="20" t="str">
        <f aca="false">IF($F656="","",$F656-$D656)</f>
        <v/>
      </c>
      <c r="H656" s="20" t="str">
        <f aca="false">IF($E656&lt;&gt;1,"",IF($F656="",0,IF($G656&lt;='Cohort Report'!$B$7,1,0)))</f>
        <v/>
      </c>
      <c r="I656" s="20" t="str">
        <f aca="false">IF($E656&lt;&gt;1,"",IF($F656="",0,IF($G656&lt;='Cohort Report'!$B$8,1,0)))</f>
        <v/>
      </c>
      <c r="J656" s="21" t="str">
        <f aca="false">IF($E656&lt;&gt;1,"",DATE(YEAR($D656),MONTH($D656),1))</f>
        <v/>
      </c>
      <c r="K656" s="20" t="str">
        <f aca="false">IF($E656&lt;&gt;1,"",IF($G656="","",IF(AND($D656&gt;='Cohort Report'!$B$5,$D656&lt;='Cohort Report'!$B$6),$G656,"")))</f>
        <v/>
      </c>
    </row>
    <row r="657" customFormat="false" ht="15" hidden="false" customHeight="false" outlineLevel="0" collapsed="false">
      <c r="A657" s="9"/>
      <c r="B657" s="22"/>
      <c r="C657" s="23"/>
      <c r="D657" s="19" t="str">
        <f aca="false">IF($A657="","",_xlfn.MINIFS($B:$B,$A:$A,$A657))</f>
        <v/>
      </c>
      <c r="E657" s="20" t="str">
        <f aca="false">IF($A657="","",IF(AND($B657=$D657,COUNTIFS($A$2:$A657,$A657,$B$2:$B657,$B657)=1),1,0))</f>
        <v/>
      </c>
      <c r="F657" s="19" t="str">
        <f aca="false">IF($E657&lt;&gt;1,"",IF(COUNTIFS($A:$A,$A657,$B:$B,"&gt;"&amp;$D657)=0,"",_xlfn.MINIFS($B:$B,$A:$A,$A657,$B:$B,"&gt;"&amp;$D657)))</f>
        <v/>
      </c>
      <c r="G657" s="20" t="str">
        <f aca="false">IF($F657="","",$F657-$D657)</f>
        <v/>
      </c>
      <c r="H657" s="20" t="str">
        <f aca="false">IF($E657&lt;&gt;1,"",IF($F657="",0,IF($G657&lt;='Cohort Report'!$B$7,1,0)))</f>
        <v/>
      </c>
      <c r="I657" s="20" t="str">
        <f aca="false">IF($E657&lt;&gt;1,"",IF($F657="",0,IF($G657&lt;='Cohort Report'!$B$8,1,0)))</f>
        <v/>
      </c>
      <c r="J657" s="21" t="str">
        <f aca="false">IF($E657&lt;&gt;1,"",DATE(YEAR($D657),MONTH($D657),1))</f>
        <v/>
      </c>
      <c r="K657" s="20" t="str">
        <f aca="false">IF($E657&lt;&gt;1,"",IF($G657="","",IF(AND($D657&gt;='Cohort Report'!$B$5,$D657&lt;='Cohort Report'!$B$6),$G657,"")))</f>
        <v/>
      </c>
    </row>
    <row r="658" customFormat="false" ht="15" hidden="false" customHeight="false" outlineLevel="0" collapsed="false">
      <c r="A658" s="9"/>
      <c r="B658" s="22"/>
      <c r="C658" s="23"/>
      <c r="D658" s="19" t="str">
        <f aca="false">IF($A658="","",_xlfn.MINIFS($B:$B,$A:$A,$A658))</f>
        <v/>
      </c>
      <c r="E658" s="20" t="str">
        <f aca="false">IF($A658="","",IF(AND($B658=$D658,COUNTIFS($A$2:$A658,$A658,$B$2:$B658,$B658)=1),1,0))</f>
        <v/>
      </c>
      <c r="F658" s="19" t="str">
        <f aca="false">IF($E658&lt;&gt;1,"",IF(COUNTIFS($A:$A,$A658,$B:$B,"&gt;"&amp;$D658)=0,"",_xlfn.MINIFS($B:$B,$A:$A,$A658,$B:$B,"&gt;"&amp;$D658)))</f>
        <v/>
      </c>
      <c r="G658" s="20" t="str">
        <f aca="false">IF($F658="","",$F658-$D658)</f>
        <v/>
      </c>
      <c r="H658" s="20" t="str">
        <f aca="false">IF($E658&lt;&gt;1,"",IF($F658="",0,IF($G658&lt;='Cohort Report'!$B$7,1,0)))</f>
        <v/>
      </c>
      <c r="I658" s="20" t="str">
        <f aca="false">IF($E658&lt;&gt;1,"",IF($F658="",0,IF($G658&lt;='Cohort Report'!$B$8,1,0)))</f>
        <v/>
      </c>
      <c r="J658" s="21" t="str">
        <f aca="false">IF($E658&lt;&gt;1,"",DATE(YEAR($D658),MONTH($D658),1))</f>
        <v/>
      </c>
      <c r="K658" s="20" t="str">
        <f aca="false">IF($E658&lt;&gt;1,"",IF($G658="","",IF(AND($D658&gt;='Cohort Report'!$B$5,$D658&lt;='Cohort Report'!$B$6),$G658,"")))</f>
        <v/>
      </c>
    </row>
    <row r="659" customFormat="false" ht="15" hidden="false" customHeight="false" outlineLevel="0" collapsed="false">
      <c r="A659" s="9"/>
      <c r="B659" s="22"/>
      <c r="C659" s="23"/>
      <c r="D659" s="19" t="str">
        <f aca="false">IF($A659="","",_xlfn.MINIFS($B:$B,$A:$A,$A659))</f>
        <v/>
      </c>
      <c r="E659" s="20" t="str">
        <f aca="false">IF($A659="","",IF(AND($B659=$D659,COUNTIFS($A$2:$A659,$A659,$B$2:$B659,$B659)=1),1,0))</f>
        <v/>
      </c>
      <c r="F659" s="19" t="str">
        <f aca="false">IF($E659&lt;&gt;1,"",IF(COUNTIFS($A:$A,$A659,$B:$B,"&gt;"&amp;$D659)=0,"",_xlfn.MINIFS($B:$B,$A:$A,$A659,$B:$B,"&gt;"&amp;$D659)))</f>
        <v/>
      </c>
      <c r="G659" s="20" t="str">
        <f aca="false">IF($F659="","",$F659-$D659)</f>
        <v/>
      </c>
      <c r="H659" s="20" t="str">
        <f aca="false">IF($E659&lt;&gt;1,"",IF($F659="",0,IF($G659&lt;='Cohort Report'!$B$7,1,0)))</f>
        <v/>
      </c>
      <c r="I659" s="20" t="str">
        <f aca="false">IF($E659&lt;&gt;1,"",IF($F659="",0,IF($G659&lt;='Cohort Report'!$B$8,1,0)))</f>
        <v/>
      </c>
      <c r="J659" s="21" t="str">
        <f aca="false">IF($E659&lt;&gt;1,"",DATE(YEAR($D659),MONTH($D659),1))</f>
        <v/>
      </c>
      <c r="K659" s="20" t="str">
        <f aca="false">IF($E659&lt;&gt;1,"",IF($G659="","",IF(AND($D659&gt;='Cohort Report'!$B$5,$D659&lt;='Cohort Report'!$B$6),$G659,"")))</f>
        <v/>
      </c>
    </row>
    <row r="660" customFormat="false" ht="15" hidden="false" customHeight="false" outlineLevel="0" collapsed="false">
      <c r="A660" s="9"/>
      <c r="B660" s="22"/>
      <c r="C660" s="23"/>
      <c r="D660" s="19" t="str">
        <f aca="false">IF($A660="","",_xlfn.MINIFS($B:$B,$A:$A,$A660))</f>
        <v/>
      </c>
      <c r="E660" s="20" t="str">
        <f aca="false">IF($A660="","",IF(AND($B660=$D660,COUNTIFS($A$2:$A660,$A660,$B$2:$B660,$B660)=1),1,0))</f>
        <v/>
      </c>
      <c r="F660" s="19" t="str">
        <f aca="false">IF($E660&lt;&gt;1,"",IF(COUNTIFS($A:$A,$A660,$B:$B,"&gt;"&amp;$D660)=0,"",_xlfn.MINIFS($B:$B,$A:$A,$A660,$B:$B,"&gt;"&amp;$D660)))</f>
        <v/>
      </c>
      <c r="G660" s="20" t="str">
        <f aca="false">IF($F660="","",$F660-$D660)</f>
        <v/>
      </c>
      <c r="H660" s="20" t="str">
        <f aca="false">IF($E660&lt;&gt;1,"",IF($F660="",0,IF($G660&lt;='Cohort Report'!$B$7,1,0)))</f>
        <v/>
      </c>
      <c r="I660" s="20" t="str">
        <f aca="false">IF($E660&lt;&gt;1,"",IF($F660="",0,IF($G660&lt;='Cohort Report'!$B$8,1,0)))</f>
        <v/>
      </c>
      <c r="J660" s="21" t="str">
        <f aca="false">IF($E660&lt;&gt;1,"",DATE(YEAR($D660),MONTH($D660),1))</f>
        <v/>
      </c>
      <c r="K660" s="20" t="str">
        <f aca="false">IF($E660&lt;&gt;1,"",IF($G660="","",IF(AND($D660&gt;='Cohort Report'!$B$5,$D660&lt;='Cohort Report'!$B$6),$G660,"")))</f>
        <v/>
      </c>
    </row>
    <row r="661" customFormat="false" ht="15" hidden="false" customHeight="false" outlineLevel="0" collapsed="false">
      <c r="A661" s="9"/>
      <c r="B661" s="22"/>
      <c r="C661" s="23"/>
      <c r="D661" s="19" t="str">
        <f aca="false">IF($A661="","",_xlfn.MINIFS($B:$B,$A:$A,$A661))</f>
        <v/>
      </c>
      <c r="E661" s="20" t="str">
        <f aca="false">IF($A661="","",IF(AND($B661=$D661,COUNTIFS($A$2:$A661,$A661,$B$2:$B661,$B661)=1),1,0))</f>
        <v/>
      </c>
      <c r="F661" s="19" t="str">
        <f aca="false">IF($E661&lt;&gt;1,"",IF(COUNTIFS($A:$A,$A661,$B:$B,"&gt;"&amp;$D661)=0,"",_xlfn.MINIFS($B:$B,$A:$A,$A661,$B:$B,"&gt;"&amp;$D661)))</f>
        <v/>
      </c>
      <c r="G661" s="20" t="str">
        <f aca="false">IF($F661="","",$F661-$D661)</f>
        <v/>
      </c>
      <c r="H661" s="20" t="str">
        <f aca="false">IF($E661&lt;&gt;1,"",IF($F661="",0,IF($G661&lt;='Cohort Report'!$B$7,1,0)))</f>
        <v/>
      </c>
      <c r="I661" s="20" t="str">
        <f aca="false">IF($E661&lt;&gt;1,"",IF($F661="",0,IF($G661&lt;='Cohort Report'!$B$8,1,0)))</f>
        <v/>
      </c>
      <c r="J661" s="21" t="str">
        <f aca="false">IF($E661&lt;&gt;1,"",DATE(YEAR($D661),MONTH($D661),1))</f>
        <v/>
      </c>
      <c r="K661" s="20" t="str">
        <f aca="false">IF($E661&lt;&gt;1,"",IF($G661="","",IF(AND($D661&gt;='Cohort Report'!$B$5,$D661&lt;='Cohort Report'!$B$6),$G661,"")))</f>
        <v/>
      </c>
    </row>
    <row r="662" customFormat="false" ht="15" hidden="false" customHeight="false" outlineLevel="0" collapsed="false">
      <c r="A662" s="9"/>
      <c r="B662" s="22"/>
      <c r="C662" s="23"/>
      <c r="D662" s="19" t="str">
        <f aca="false">IF($A662="","",_xlfn.MINIFS($B:$B,$A:$A,$A662))</f>
        <v/>
      </c>
      <c r="E662" s="20" t="str">
        <f aca="false">IF($A662="","",IF(AND($B662=$D662,COUNTIFS($A$2:$A662,$A662,$B$2:$B662,$B662)=1),1,0))</f>
        <v/>
      </c>
      <c r="F662" s="19" t="str">
        <f aca="false">IF($E662&lt;&gt;1,"",IF(COUNTIFS($A:$A,$A662,$B:$B,"&gt;"&amp;$D662)=0,"",_xlfn.MINIFS($B:$B,$A:$A,$A662,$B:$B,"&gt;"&amp;$D662)))</f>
        <v/>
      </c>
      <c r="G662" s="20" t="str">
        <f aca="false">IF($F662="","",$F662-$D662)</f>
        <v/>
      </c>
      <c r="H662" s="20" t="str">
        <f aca="false">IF($E662&lt;&gt;1,"",IF($F662="",0,IF($G662&lt;='Cohort Report'!$B$7,1,0)))</f>
        <v/>
      </c>
      <c r="I662" s="20" t="str">
        <f aca="false">IF($E662&lt;&gt;1,"",IF($F662="",0,IF($G662&lt;='Cohort Report'!$B$8,1,0)))</f>
        <v/>
      </c>
      <c r="J662" s="21" t="str">
        <f aca="false">IF($E662&lt;&gt;1,"",DATE(YEAR($D662),MONTH($D662),1))</f>
        <v/>
      </c>
      <c r="K662" s="20" t="str">
        <f aca="false">IF($E662&lt;&gt;1,"",IF($G662="","",IF(AND($D662&gt;='Cohort Report'!$B$5,$D662&lt;='Cohort Report'!$B$6),$G662,"")))</f>
        <v/>
      </c>
    </row>
    <row r="663" customFormat="false" ht="15" hidden="false" customHeight="false" outlineLevel="0" collapsed="false">
      <c r="A663" s="9"/>
      <c r="B663" s="22"/>
      <c r="C663" s="23"/>
      <c r="D663" s="19" t="str">
        <f aca="false">IF($A663="","",_xlfn.MINIFS($B:$B,$A:$A,$A663))</f>
        <v/>
      </c>
      <c r="E663" s="20" t="str">
        <f aca="false">IF($A663="","",IF(AND($B663=$D663,COUNTIFS($A$2:$A663,$A663,$B$2:$B663,$B663)=1),1,0))</f>
        <v/>
      </c>
      <c r="F663" s="19" t="str">
        <f aca="false">IF($E663&lt;&gt;1,"",IF(COUNTIFS($A:$A,$A663,$B:$B,"&gt;"&amp;$D663)=0,"",_xlfn.MINIFS($B:$B,$A:$A,$A663,$B:$B,"&gt;"&amp;$D663)))</f>
        <v/>
      </c>
      <c r="G663" s="20" t="str">
        <f aca="false">IF($F663="","",$F663-$D663)</f>
        <v/>
      </c>
      <c r="H663" s="20" t="str">
        <f aca="false">IF($E663&lt;&gt;1,"",IF($F663="",0,IF($G663&lt;='Cohort Report'!$B$7,1,0)))</f>
        <v/>
      </c>
      <c r="I663" s="20" t="str">
        <f aca="false">IF($E663&lt;&gt;1,"",IF($F663="",0,IF($G663&lt;='Cohort Report'!$B$8,1,0)))</f>
        <v/>
      </c>
      <c r="J663" s="21" t="str">
        <f aca="false">IF($E663&lt;&gt;1,"",DATE(YEAR($D663),MONTH($D663),1))</f>
        <v/>
      </c>
      <c r="K663" s="20" t="str">
        <f aca="false">IF($E663&lt;&gt;1,"",IF($G663="","",IF(AND($D663&gt;='Cohort Report'!$B$5,$D663&lt;='Cohort Report'!$B$6),$G663,"")))</f>
        <v/>
      </c>
    </row>
    <row r="664" customFormat="false" ht="15" hidden="false" customHeight="false" outlineLevel="0" collapsed="false">
      <c r="A664" s="9"/>
      <c r="B664" s="22"/>
      <c r="C664" s="23"/>
      <c r="D664" s="19" t="str">
        <f aca="false">IF($A664="","",_xlfn.MINIFS($B:$B,$A:$A,$A664))</f>
        <v/>
      </c>
      <c r="E664" s="20" t="str">
        <f aca="false">IF($A664="","",IF(AND($B664=$D664,COUNTIFS($A$2:$A664,$A664,$B$2:$B664,$B664)=1),1,0))</f>
        <v/>
      </c>
      <c r="F664" s="19" t="str">
        <f aca="false">IF($E664&lt;&gt;1,"",IF(COUNTIFS($A:$A,$A664,$B:$B,"&gt;"&amp;$D664)=0,"",_xlfn.MINIFS($B:$B,$A:$A,$A664,$B:$B,"&gt;"&amp;$D664)))</f>
        <v/>
      </c>
      <c r="G664" s="20" t="str">
        <f aca="false">IF($F664="","",$F664-$D664)</f>
        <v/>
      </c>
      <c r="H664" s="20" t="str">
        <f aca="false">IF($E664&lt;&gt;1,"",IF($F664="",0,IF($G664&lt;='Cohort Report'!$B$7,1,0)))</f>
        <v/>
      </c>
      <c r="I664" s="20" t="str">
        <f aca="false">IF($E664&lt;&gt;1,"",IF($F664="",0,IF($G664&lt;='Cohort Report'!$B$8,1,0)))</f>
        <v/>
      </c>
      <c r="J664" s="21" t="str">
        <f aca="false">IF($E664&lt;&gt;1,"",DATE(YEAR($D664),MONTH($D664),1))</f>
        <v/>
      </c>
      <c r="K664" s="20" t="str">
        <f aca="false">IF($E664&lt;&gt;1,"",IF($G664="","",IF(AND($D664&gt;='Cohort Report'!$B$5,$D664&lt;='Cohort Report'!$B$6),$G664,"")))</f>
        <v/>
      </c>
    </row>
    <row r="665" customFormat="false" ht="15" hidden="false" customHeight="false" outlineLevel="0" collapsed="false">
      <c r="A665" s="9"/>
      <c r="B665" s="22"/>
      <c r="C665" s="23"/>
      <c r="D665" s="19" t="str">
        <f aca="false">IF($A665="","",_xlfn.MINIFS($B:$B,$A:$A,$A665))</f>
        <v/>
      </c>
      <c r="E665" s="20" t="str">
        <f aca="false">IF($A665="","",IF(AND($B665=$D665,COUNTIFS($A$2:$A665,$A665,$B$2:$B665,$B665)=1),1,0))</f>
        <v/>
      </c>
      <c r="F665" s="19" t="str">
        <f aca="false">IF($E665&lt;&gt;1,"",IF(COUNTIFS($A:$A,$A665,$B:$B,"&gt;"&amp;$D665)=0,"",_xlfn.MINIFS($B:$B,$A:$A,$A665,$B:$B,"&gt;"&amp;$D665)))</f>
        <v/>
      </c>
      <c r="G665" s="20" t="str">
        <f aca="false">IF($F665="","",$F665-$D665)</f>
        <v/>
      </c>
      <c r="H665" s="20" t="str">
        <f aca="false">IF($E665&lt;&gt;1,"",IF($F665="",0,IF($G665&lt;='Cohort Report'!$B$7,1,0)))</f>
        <v/>
      </c>
      <c r="I665" s="20" t="str">
        <f aca="false">IF($E665&lt;&gt;1,"",IF($F665="",0,IF($G665&lt;='Cohort Report'!$B$8,1,0)))</f>
        <v/>
      </c>
      <c r="J665" s="21" t="str">
        <f aca="false">IF($E665&lt;&gt;1,"",DATE(YEAR($D665),MONTH($D665),1))</f>
        <v/>
      </c>
      <c r="K665" s="20" t="str">
        <f aca="false">IF($E665&lt;&gt;1,"",IF($G665="","",IF(AND($D665&gt;='Cohort Report'!$B$5,$D665&lt;='Cohort Report'!$B$6),$G665,"")))</f>
        <v/>
      </c>
    </row>
    <row r="666" customFormat="false" ht="15" hidden="false" customHeight="false" outlineLevel="0" collapsed="false">
      <c r="A666" s="9"/>
      <c r="B666" s="22"/>
      <c r="C666" s="23"/>
      <c r="D666" s="19" t="str">
        <f aca="false">IF($A666="","",_xlfn.MINIFS($B:$B,$A:$A,$A666))</f>
        <v/>
      </c>
      <c r="E666" s="20" t="str">
        <f aca="false">IF($A666="","",IF(AND($B666=$D666,COUNTIFS($A$2:$A666,$A666,$B$2:$B666,$B666)=1),1,0))</f>
        <v/>
      </c>
      <c r="F666" s="19" t="str">
        <f aca="false">IF($E666&lt;&gt;1,"",IF(COUNTIFS($A:$A,$A666,$B:$B,"&gt;"&amp;$D666)=0,"",_xlfn.MINIFS($B:$B,$A:$A,$A666,$B:$B,"&gt;"&amp;$D666)))</f>
        <v/>
      </c>
      <c r="G666" s="20" t="str">
        <f aca="false">IF($F666="","",$F666-$D666)</f>
        <v/>
      </c>
      <c r="H666" s="20" t="str">
        <f aca="false">IF($E666&lt;&gt;1,"",IF($F666="",0,IF($G666&lt;='Cohort Report'!$B$7,1,0)))</f>
        <v/>
      </c>
      <c r="I666" s="20" t="str">
        <f aca="false">IF($E666&lt;&gt;1,"",IF($F666="",0,IF($G666&lt;='Cohort Report'!$B$8,1,0)))</f>
        <v/>
      </c>
      <c r="J666" s="21" t="str">
        <f aca="false">IF($E666&lt;&gt;1,"",DATE(YEAR($D666),MONTH($D666),1))</f>
        <v/>
      </c>
      <c r="K666" s="20" t="str">
        <f aca="false">IF($E666&lt;&gt;1,"",IF($G666="","",IF(AND($D666&gt;='Cohort Report'!$B$5,$D666&lt;='Cohort Report'!$B$6),$G666,"")))</f>
        <v/>
      </c>
    </row>
    <row r="667" customFormat="false" ht="15" hidden="false" customHeight="false" outlineLevel="0" collapsed="false">
      <c r="A667" s="9"/>
      <c r="B667" s="22"/>
      <c r="C667" s="23"/>
      <c r="D667" s="19" t="str">
        <f aca="false">IF($A667="","",_xlfn.MINIFS($B:$B,$A:$A,$A667))</f>
        <v/>
      </c>
      <c r="E667" s="20" t="str">
        <f aca="false">IF($A667="","",IF(AND($B667=$D667,COUNTIFS($A$2:$A667,$A667,$B$2:$B667,$B667)=1),1,0))</f>
        <v/>
      </c>
      <c r="F667" s="19" t="str">
        <f aca="false">IF($E667&lt;&gt;1,"",IF(COUNTIFS($A:$A,$A667,$B:$B,"&gt;"&amp;$D667)=0,"",_xlfn.MINIFS($B:$B,$A:$A,$A667,$B:$B,"&gt;"&amp;$D667)))</f>
        <v/>
      </c>
      <c r="G667" s="20" t="str">
        <f aca="false">IF($F667="","",$F667-$D667)</f>
        <v/>
      </c>
      <c r="H667" s="20" t="str">
        <f aca="false">IF($E667&lt;&gt;1,"",IF($F667="",0,IF($G667&lt;='Cohort Report'!$B$7,1,0)))</f>
        <v/>
      </c>
      <c r="I667" s="20" t="str">
        <f aca="false">IF($E667&lt;&gt;1,"",IF($F667="",0,IF($G667&lt;='Cohort Report'!$B$8,1,0)))</f>
        <v/>
      </c>
      <c r="J667" s="21" t="str">
        <f aca="false">IF($E667&lt;&gt;1,"",DATE(YEAR($D667),MONTH($D667),1))</f>
        <v/>
      </c>
      <c r="K667" s="20" t="str">
        <f aca="false">IF($E667&lt;&gt;1,"",IF($G667="","",IF(AND($D667&gt;='Cohort Report'!$B$5,$D667&lt;='Cohort Report'!$B$6),$G667,"")))</f>
        <v/>
      </c>
    </row>
    <row r="668" customFormat="false" ht="15" hidden="false" customHeight="false" outlineLevel="0" collapsed="false">
      <c r="A668" s="9"/>
      <c r="B668" s="22"/>
      <c r="C668" s="23"/>
      <c r="D668" s="19" t="str">
        <f aca="false">IF($A668="","",_xlfn.MINIFS($B:$B,$A:$A,$A668))</f>
        <v/>
      </c>
      <c r="E668" s="20" t="str">
        <f aca="false">IF($A668="","",IF(AND($B668=$D668,COUNTIFS($A$2:$A668,$A668,$B$2:$B668,$B668)=1),1,0))</f>
        <v/>
      </c>
      <c r="F668" s="19" t="str">
        <f aca="false">IF($E668&lt;&gt;1,"",IF(COUNTIFS($A:$A,$A668,$B:$B,"&gt;"&amp;$D668)=0,"",_xlfn.MINIFS($B:$B,$A:$A,$A668,$B:$B,"&gt;"&amp;$D668)))</f>
        <v/>
      </c>
      <c r="G668" s="20" t="str">
        <f aca="false">IF($F668="","",$F668-$D668)</f>
        <v/>
      </c>
      <c r="H668" s="20" t="str">
        <f aca="false">IF($E668&lt;&gt;1,"",IF($F668="",0,IF($G668&lt;='Cohort Report'!$B$7,1,0)))</f>
        <v/>
      </c>
      <c r="I668" s="20" t="str">
        <f aca="false">IF($E668&lt;&gt;1,"",IF($F668="",0,IF($G668&lt;='Cohort Report'!$B$8,1,0)))</f>
        <v/>
      </c>
      <c r="J668" s="21" t="str">
        <f aca="false">IF($E668&lt;&gt;1,"",DATE(YEAR($D668),MONTH($D668),1))</f>
        <v/>
      </c>
      <c r="K668" s="20" t="str">
        <f aca="false">IF($E668&lt;&gt;1,"",IF($G668="","",IF(AND($D668&gt;='Cohort Report'!$B$5,$D668&lt;='Cohort Report'!$B$6),$G668,"")))</f>
        <v/>
      </c>
    </row>
    <row r="669" customFormat="false" ht="15" hidden="false" customHeight="false" outlineLevel="0" collapsed="false">
      <c r="A669" s="9"/>
      <c r="B669" s="22"/>
      <c r="C669" s="23"/>
      <c r="D669" s="19" t="str">
        <f aca="false">IF($A669="","",_xlfn.MINIFS($B:$B,$A:$A,$A669))</f>
        <v/>
      </c>
      <c r="E669" s="20" t="str">
        <f aca="false">IF($A669="","",IF(AND($B669=$D669,COUNTIFS($A$2:$A669,$A669,$B$2:$B669,$B669)=1),1,0))</f>
        <v/>
      </c>
      <c r="F669" s="19" t="str">
        <f aca="false">IF($E669&lt;&gt;1,"",IF(COUNTIFS($A:$A,$A669,$B:$B,"&gt;"&amp;$D669)=0,"",_xlfn.MINIFS($B:$B,$A:$A,$A669,$B:$B,"&gt;"&amp;$D669)))</f>
        <v/>
      </c>
      <c r="G669" s="20" t="str">
        <f aca="false">IF($F669="","",$F669-$D669)</f>
        <v/>
      </c>
      <c r="H669" s="20" t="str">
        <f aca="false">IF($E669&lt;&gt;1,"",IF($F669="",0,IF($G669&lt;='Cohort Report'!$B$7,1,0)))</f>
        <v/>
      </c>
      <c r="I669" s="20" t="str">
        <f aca="false">IF($E669&lt;&gt;1,"",IF($F669="",0,IF($G669&lt;='Cohort Report'!$B$8,1,0)))</f>
        <v/>
      </c>
      <c r="J669" s="21" t="str">
        <f aca="false">IF($E669&lt;&gt;1,"",DATE(YEAR($D669),MONTH($D669),1))</f>
        <v/>
      </c>
      <c r="K669" s="20" t="str">
        <f aca="false">IF($E669&lt;&gt;1,"",IF($G669="","",IF(AND($D669&gt;='Cohort Report'!$B$5,$D669&lt;='Cohort Report'!$B$6),$G669,"")))</f>
        <v/>
      </c>
    </row>
    <row r="670" customFormat="false" ht="15" hidden="false" customHeight="false" outlineLevel="0" collapsed="false">
      <c r="A670" s="9"/>
      <c r="B670" s="22"/>
      <c r="C670" s="23"/>
      <c r="D670" s="19" t="str">
        <f aca="false">IF($A670="","",_xlfn.MINIFS($B:$B,$A:$A,$A670))</f>
        <v/>
      </c>
      <c r="E670" s="20" t="str">
        <f aca="false">IF($A670="","",IF(AND($B670=$D670,COUNTIFS($A$2:$A670,$A670,$B$2:$B670,$B670)=1),1,0))</f>
        <v/>
      </c>
      <c r="F670" s="19" t="str">
        <f aca="false">IF($E670&lt;&gt;1,"",IF(COUNTIFS($A:$A,$A670,$B:$B,"&gt;"&amp;$D670)=0,"",_xlfn.MINIFS($B:$B,$A:$A,$A670,$B:$B,"&gt;"&amp;$D670)))</f>
        <v/>
      </c>
      <c r="G670" s="20" t="str">
        <f aca="false">IF($F670="","",$F670-$D670)</f>
        <v/>
      </c>
      <c r="H670" s="20" t="str">
        <f aca="false">IF($E670&lt;&gt;1,"",IF($F670="",0,IF($G670&lt;='Cohort Report'!$B$7,1,0)))</f>
        <v/>
      </c>
      <c r="I670" s="20" t="str">
        <f aca="false">IF($E670&lt;&gt;1,"",IF($F670="",0,IF($G670&lt;='Cohort Report'!$B$8,1,0)))</f>
        <v/>
      </c>
      <c r="J670" s="21" t="str">
        <f aca="false">IF($E670&lt;&gt;1,"",DATE(YEAR($D670),MONTH($D670),1))</f>
        <v/>
      </c>
      <c r="K670" s="20" t="str">
        <f aca="false">IF($E670&lt;&gt;1,"",IF($G670="","",IF(AND($D670&gt;='Cohort Report'!$B$5,$D670&lt;='Cohort Report'!$B$6),$G670,"")))</f>
        <v/>
      </c>
    </row>
    <row r="671" customFormat="false" ht="15" hidden="false" customHeight="false" outlineLevel="0" collapsed="false">
      <c r="A671" s="9"/>
      <c r="B671" s="22"/>
      <c r="C671" s="23"/>
      <c r="D671" s="19" t="str">
        <f aca="false">IF($A671="","",_xlfn.MINIFS($B:$B,$A:$A,$A671))</f>
        <v/>
      </c>
      <c r="E671" s="20" t="str">
        <f aca="false">IF($A671="","",IF(AND($B671=$D671,COUNTIFS($A$2:$A671,$A671,$B$2:$B671,$B671)=1),1,0))</f>
        <v/>
      </c>
      <c r="F671" s="19" t="str">
        <f aca="false">IF($E671&lt;&gt;1,"",IF(COUNTIFS($A:$A,$A671,$B:$B,"&gt;"&amp;$D671)=0,"",_xlfn.MINIFS($B:$B,$A:$A,$A671,$B:$B,"&gt;"&amp;$D671)))</f>
        <v/>
      </c>
      <c r="G671" s="20" t="str">
        <f aca="false">IF($F671="","",$F671-$D671)</f>
        <v/>
      </c>
      <c r="H671" s="20" t="str">
        <f aca="false">IF($E671&lt;&gt;1,"",IF($F671="",0,IF($G671&lt;='Cohort Report'!$B$7,1,0)))</f>
        <v/>
      </c>
      <c r="I671" s="20" t="str">
        <f aca="false">IF($E671&lt;&gt;1,"",IF($F671="",0,IF($G671&lt;='Cohort Report'!$B$8,1,0)))</f>
        <v/>
      </c>
      <c r="J671" s="21" t="str">
        <f aca="false">IF($E671&lt;&gt;1,"",DATE(YEAR($D671),MONTH($D671),1))</f>
        <v/>
      </c>
      <c r="K671" s="20" t="str">
        <f aca="false">IF($E671&lt;&gt;1,"",IF($G671="","",IF(AND($D671&gt;='Cohort Report'!$B$5,$D671&lt;='Cohort Report'!$B$6),$G671,"")))</f>
        <v/>
      </c>
    </row>
    <row r="672" customFormat="false" ht="15" hidden="false" customHeight="false" outlineLevel="0" collapsed="false">
      <c r="A672" s="9"/>
      <c r="B672" s="22"/>
      <c r="C672" s="23"/>
      <c r="D672" s="19" t="str">
        <f aca="false">IF($A672="","",_xlfn.MINIFS($B:$B,$A:$A,$A672))</f>
        <v/>
      </c>
      <c r="E672" s="20" t="str">
        <f aca="false">IF($A672="","",IF(AND($B672=$D672,COUNTIFS($A$2:$A672,$A672,$B$2:$B672,$B672)=1),1,0))</f>
        <v/>
      </c>
      <c r="F672" s="19" t="str">
        <f aca="false">IF($E672&lt;&gt;1,"",IF(COUNTIFS($A:$A,$A672,$B:$B,"&gt;"&amp;$D672)=0,"",_xlfn.MINIFS($B:$B,$A:$A,$A672,$B:$B,"&gt;"&amp;$D672)))</f>
        <v/>
      </c>
      <c r="G672" s="20" t="str">
        <f aca="false">IF($F672="","",$F672-$D672)</f>
        <v/>
      </c>
      <c r="H672" s="20" t="str">
        <f aca="false">IF($E672&lt;&gt;1,"",IF($F672="",0,IF($G672&lt;='Cohort Report'!$B$7,1,0)))</f>
        <v/>
      </c>
      <c r="I672" s="20" t="str">
        <f aca="false">IF($E672&lt;&gt;1,"",IF($F672="",0,IF($G672&lt;='Cohort Report'!$B$8,1,0)))</f>
        <v/>
      </c>
      <c r="J672" s="21" t="str">
        <f aca="false">IF($E672&lt;&gt;1,"",DATE(YEAR($D672),MONTH($D672),1))</f>
        <v/>
      </c>
      <c r="K672" s="20" t="str">
        <f aca="false">IF($E672&lt;&gt;1,"",IF($G672="","",IF(AND($D672&gt;='Cohort Report'!$B$5,$D672&lt;='Cohort Report'!$B$6),$G672,"")))</f>
        <v/>
      </c>
    </row>
    <row r="673" customFormat="false" ht="15" hidden="false" customHeight="false" outlineLevel="0" collapsed="false">
      <c r="A673" s="9"/>
      <c r="B673" s="22"/>
      <c r="C673" s="23"/>
      <c r="D673" s="19" t="str">
        <f aca="false">IF($A673="","",_xlfn.MINIFS($B:$B,$A:$A,$A673))</f>
        <v/>
      </c>
      <c r="E673" s="20" t="str">
        <f aca="false">IF($A673="","",IF(AND($B673=$D673,COUNTIFS($A$2:$A673,$A673,$B$2:$B673,$B673)=1),1,0))</f>
        <v/>
      </c>
      <c r="F673" s="19" t="str">
        <f aca="false">IF($E673&lt;&gt;1,"",IF(COUNTIFS($A:$A,$A673,$B:$B,"&gt;"&amp;$D673)=0,"",_xlfn.MINIFS($B:$B,$A:$A,$A673,$B:$B,"&gt;"&amp;$D673)))</f>
        <v/>
      </c>
      <c r="G673" s="20" t="str">
        <f aca="false">IF($F673="","",$F673-$D673)</f>
        <v/>
      </c>
      <c r="H673" s="20" t="str">
        <f aca="false">IF($E673&lt;&gt;1,"",IF($F673="",0,IF($G673&lt;='Cohort Report'!$B$7,1,0)))</f>
        <v/>
      </c>
      <c r="I673" s="20" t="str">
        <f aca="false">IF($E673&lt;&gt;1,"",IF($F673="",0,IF($G673&lt;='Cohort Report'!$B$8,1,0)))</f>
        <v/>
      </c>
      <c r="J673" s="21" t="str">
        <f aca="false">IF($E673&lt;&gt;1,"",DATE(YEAR($D673),MONTH($D673),1))</f>
        <v/>
      </c>
      <c r="K673" s="20" t="str">
        <f aca="false">IF($E673&lt;&gt;1,"",IF($G673="","",IF(AND($D673&gt;='Cohort Report'!$B$5,$D673&lt;='Cohort Report'!$B$6),$G673,"")))</f>
        <v/>
      </c>
    </row>
    <row r="674" customFormat="false" ht="15" hidden="false" customHeight="false" outlineLevel="0" collapsed="false">
      <c r="A674" s="9"/>
      <c r="B674" s="22"/>
      <c r="C674" s="23"/>
      <c r="D674" s="19" t="str">
        <f aca="false">IF($A674="","",_xlfn.MINIFS($B:$B,$A:$A,$A674))</f>
        <v/>
      </c>
      <c r="E674" s="20" t="str">
        <f aca="false">IF($A674="","",IF(AND($B674=$D674,COUNTIFS($A$2:$A674,$A674,$B$2:$B674,$B674)=1),1,0))</f>
        <v/>
      </c>
      <c r="F674" s="19" t="str">
        <f aca="false">IF($E674&lt;&gt;1,"",IF(COUNTIFS($A:$A,$A674,$B:$B,"&gt;"&amp;$D674)=0,"",_xlfn.MINIFS($B:$B,$A:$A,$A674,$B:$B,"&gt;"&amp;$D674)))</f>
        <v/>
      </c>
      <c r="G674" s="20" t="str">
        <f aca="false">IF($F674="","",$F674-$D674)</f>
        <v/>
      </c>
      <c r="H674" s="20" t="str">
        <f aca="false">IF($E674&lt;&gt;1,"",IF($F674="",0,IF($G674&lt;='Cohort Report'!$B$7,1,0)))</f>
        <v/>
      </c>
      <c r="I674" s="20" t="str">
        <f aca="false">IF($E674&lt;&gt;1,"",IF($F674="",0,IF($G674&lt;='Cohort Report'!$B$8,1,0)))</f>
        <v/>
      </c>
      <c r="J674" s="21" t="str">
        <f aca="false">IF($E674&lt;&gt;1,"",DATE(YEAR($D674),MONTH($D674),1))</f>
        <v/>
      </c>
      <c r="K674" s="20" t="str">
        <f aca="false">IF($E674&lt;&gt;1,"",IF($G674="","",IF(AND($D674&gt;='Cohort Report'!$B$5,$D674&lt;='Cohort Report'!$B$6),$G674,"")))</f>
        <v/>
      </c>
    </row>
    <row r="675" customFormat="false" ht="15" hidden="false" customHeight="false" outlineLevel="0" collapsed="false">
      <c r="A675" s="9"/>
      <c r="B675" s="22"/>
      <c r="C675" s="23"/>
      <c r="D675" s="19" t="str">
        <f aca="false">IF($A675="","",_xlfn.MINIFS($B:$B,$A:$A,$A675))</f>
        <v/>
      </c>
      <c r="E675" s="20" t="str">
        <f aca="false">IF($A675="","",IF(AND($B675=$D675,COUNTIFS($A$2:$A675,$A675,$B$2:$B675,$B675)=1),1,0))</f>
        <v/>
      </c>
      <c r="F675" s="19" t="str">
        <f aca="false">IF($E675&lt;&gt;1,"",IF(COUNTIFS($A:$A,$A675,$B:$B,"&gt;"&amp;$D675)=0,"",_xlfn.MINIFS($B:$B,$A:$A,$A675,$B:$B,"&gt;"&amp;$D675)))</f>
        <v/>
      </c>
      <c r="G675" s="20" t="str">
        <f aca="false">IF($F675="","",$F675-$D675)</f>
        <v/>
      </c>
      <c r="H675" s="20" t="str">
        <f aca="false">IF($E675&lt;&gt;1,"",IF($F675="",0,IF($G675&lt;='Cohort Report'!$B$7,1,0)))</f>
        <v/>
      </c>
      <c r="I675" s="20" t="str">
        <f aca="false">IF($E675&lt;&gt;1,"",IF($F675="",0,IF($G675&lt;='Cohort Report'!$B$8,1,0)))</f>
        <v/>
      </c>
      <c r="J675" s="21" t="str">
        <f aca="false">IF($E675&lt;&gt;1,"",DATE(YEAR($D675),MONTH($D675),1))</f>
        <v/>
      </c>
      <c r="K675" s="20" t="str">
        <f aca="false">IF($E675&lt;&gt;1,"",IF($G675="","",IF(AND($D675&gt;='Cohort Report'!$B$5,$D675&lt;='Cohort Report'!$B$6),$G675,"")))</f>
        <v/>
      </c>
    </row>
    <row r="676" customFormat="false" ht="15" hidden="false" customHeight="false" outlineLevel="0" collapsed="false">
      <c r="A676" s="9"/>
      <c r="B676" s="22"/>
      <c r="C676" s="23"/>
      <c r="D676" s="19" t="str">
        <f aca="false">IF($A676="","",_xlfn.MINIFS($B:$B,$A:$A,$A676))</f>
        <v/>
      </c>
      <c r="E676" s="20" t="str">
        <f aca="false">IF($A676="","",IF(AND($B676=$D676,COUNTIFS($A$2:$A676,$A676,$B$2:$B676,$B676)=1),1,0))</f>
        <v/>
      </c>
      <c r="F676" s="19" t="str">
        <f aca="false">IF($E676&lt;&gt;1,"",IF(COUNTIFS($A:$A,$A676,$B:$B,"&gt;"&amp;$D676)=0,"",_xlfn.MINIFS($B:$B,$A:$A,$A676,$B:$B,"&gt;"&amp;$D676)))</f>
        <v/>
      </c>
      <c r="G676" s="20" t="str">
        <f aca="false">IF($F676="","",$F676-$D676)</f>
        <v/>
      </c>
      <c r="H676" s="20" t="str">
        <f aca="false">IF($E676&lt;&gt;1,"",IF($F676="",0,IF($G676&lt;='Cohort Report'!$B$7,1,0)))</f>
        <v/>
      </c>
      <c r="I676" s="20" t="str">
        <f aca="false">IF($E676&lt;&gt;1,"",IF($F676="",0,IF($G676&lt;='Cohort Report'!$B$8,1,0)))</f>
        <v/>
      </c>
      <c r="J676" s="21" t="str">
        <f aca="false">IF($E676&lt;&gt;1,"",DATE(YEAR($D676),MONTH($D676),1))</f>
        <v/>
      </c>
      <c r="K676" s="20" t="str">
        <f aca="false">IF($E676&lt;&gt;1,"",IF($G676="","",IF(AND($D676&gt;='Cohort Report'!$B$5,$D676&lt;='Cohort Report'!$B$6),$G676,"")))</f>
        <v/>
      </c>
    </row>
    <row r="677" customFormat="false" ht="15" hidden="false" customHeight="false" outlineLevel="0" collapsed="false">
      <c r="A677" s="9"/>
      <c r="B677" s="22"/>
      <c r="C677" s="23"/>
      <c r="D677" s="19" t="str">
        <f aca="false">IF($A677="","",_xlfn.MINIFS($B:$B,$A:$A,$A677))</f>
        <v/>
      </c>
      <c r="E677" s="20" t="str">
        <f aca="false">IF($A677="","",IF(AND($B677=$D677,COUNTIFS($A$2:$A677,$A677,$B$2:$B677,$B677)=1),1,0))</f>
        <v/>
      </c>
      <c r="F677" s="19" t="str">
        <f aca="false">IF($E677&lt;&gt;1,"",IF(COUNTIFS($A:$A,$A677,$B:$B,"&gt;"&amp;$D677)=0,"",_xlfn.MINIFS($B:$B,$A:$A,$A677,$B:$B,"&gt;"&amp;$D677)))</f>
        <v/>
      </c>
      <c r="G677" s="20" t="str">
        <f aca="false">IF($F677="","",$F677-$D677)</f>
        <v/>
      </c>
      <c r="H677" s="20" t="str">
        <f aca="false">IF($E677&lt;&gt;1,"",IF($F677="",0,IF($G677&lt;='Cohort Report'!$B$7,1,0)))</f>
        <v/>
      </c>
      <c r="I677" s="20" t="str">
        <f aca="false">IF($E677&lt;&gt;1,"",IF($F677="",0,IF($G677&lt;='Cohort Report'!$B$8,1,0)))</f>
        <v/>
      </c>
      <c r="J677" s="21" t="str">
        <f aca="false">IF($E677&lt;&gt;1,"",DATE(YEAR($D677),MONTH($D677),1))</f>
        <v/>
      </c>
      <c r="K677" s="20" t="str">
        <f aca="false">IF($E677&lt;&gt;1,"",IF($G677="","",IF(AND($D677&gt;='Cohort Report'!$B$5,$D677&lt;='Cohort Report'!$B$6),$G677,"")))</f>
        <v/>
      </c>
    </row>
    <row r="678" customFormat="false" ht="15" hidden="false" customHeight="false" outlineLevel="0" collapsed="false">
      <c r="A678" s="9"/>
      <c r="B678" s="22"/>
      <c r="C678" s="23"/>
      <c r="D678" s="19" t="str">
        <f aca="false">IF($A678="","",_xlfn.MINIFS($B:$B,$A:$A,$A678))</f>
        <v/>
      </c>
      <c r="E678" s="20" t="str">
        <f aca="false">IF($A678="","",IF(AND($B678=$D678,COUNTIFS($A$2:$A678,$A678,$B$2:$B678,$B678)=1),1,0))</f>
        <v/>
      </c>
      <c r="F678" s="19" t="str">
        <f aca="false">IF($E678&lt;&gt;1,"",IF(COUNTIFS($A:$A,$A678,$B:$B,"&gt;"&amp;$D678)=0,"",_xlfn.MINIFS($B:$B,$A:$A,$A678,$B:$B,"&gt;"&amp;$D678)))</f>
        <v/>
      </c>
      <c r="G678" s="20" t="str">
        <f aca="false">IF($F678="","",$F678-$D678)</f>
        <v/>
      </c>
      <c r="H678" s="20" t="str">
        <f aca="false">IF($E678&lt;&gt;1,"",IF($F678="",0,IF($G678&lt;='Cohort Report'!$B$7,1,0)))</f>
        <v/>
      </c>
      <c r="I678" s="20" t="str">
        <f aca="false">IF($E678&lt;&gt;1,"",IF($F678="",0,IF($G678&lt;='Cohort Report'!$B$8,1,0)))</f>
        <v/>
      </c>
      <c r="J678" s="21" t="str">
        <f aca="false">IF($E678&lt;&gt;1,"",DATE(YEAR($D678),MONTH($D678),1))</f>
        <v/>
      </c>
      <c r="K678" s="20" t="str">
        <f aca="false">IF($E678&lt;&gt;1,"",IF($G678="","",IF(AND($D678&gt;='Cohort Report'!$B$5,$D678&lt;='Cohort Report'!$B$6),$G678,"")))</f>
        <v/>
      </c>
    </row>
    <row r="679" customFormat="false" ht="15" hidden="false" customHeight="false" outlineLevel="0" collapsed="false">
      <c r="A679" s="9"/>
      <c r="B679" s="22"/>
      <c r="C679" s="23"/>
      <c r="D679" s="19" t="str">
        <f aca="false">IF($A679="","",_xlfn.MINIFS($B:$B,$A:$A,$A679))</f>
        <v/>
      </c>
      <c r="E679" s="20" t="str">
        <f aca="false">IF($A679="","",IF(AND($B679=$D679,COUNTIFS($A$2:$A679,$A679,$B$2:$B679,$B679)=1),1,0))</f>
        <v/>
      </c>
      <c r="F679" s="19" t="str">
        <f aca="false">IF($E679&lt;&gt;1,"",IF(COUNTIFS($A:$A,$A679,$B:$B,"&gt;"&amp;$D679)=0,"",_xlfn.MINIFS($B:$B,$A:$A,$A679,$B:$B,"&gt;"&amp;$D679)))</f>
        <v/>
      </c>
      <c r="G679" s="20" t="str">
        <f aca="false">IF($F679="","",$F679-$D679)</f>
        <v/>
      </c>
      <c r="H679" s="20" t="str">
        <f aca="false">IF($E679&lt;&gt;1,"",IF($F679="",0,IF($G679&lt;='Cohort Report'!$B$7,1,0)))</f>
        <v/>
      </c>
      <c r="I679" s="20" t="str">
        <f aca="false">IF($E679&lt;&gt;1,"",IF($F679="",0,IF($G679&lt;='Cohort Report'!$B$8,1,0)))</f>
        <v/>
      </c>
      <c r="J679" s="21" t="str">
        <f aca="false">IF($E679&lt;&gt;1,"",DATE(YEAR($D679),MONTH($D679),1))</f>
        <v/>
      </c>
      <c r="K679" s="20" t="str">
        <f aca="false">IF($E679&lt;&gt;1,"",IF($G679="","",IF(AND($D679&gt;='Cohort Report'!$B$5,$D679&lt;='Cohort Report'!$B$6),$G679,"")))</f>
        <v/>
      </c>
    </row>
    <row r="680" customFormat="false" ht="15" hidden="false" customHeight="false" outlineLevel="0" collapsed="false">
      <c r="A680" s="9"/>
      <c r="B680" s="22"/>
      <c r="C680" s="23"/>
      <c r="D680" s="19" t="str">
        <f aca="false">IF($A680="","",_xlfn.MINIFS($B:$B,$A:$A,$A680))</f>
        <v/>
      </c>
      <c r="E680" s="20" t="str">
        <f aca="false">IF($A680="","",IF(AND($B680=$D680,COUNTIFS($A$2:$A680,$A680,$B$2:$B680,$B680)=1),1,0))</f>
        <v/>
      </c>
      <c r="F680" s="19" t="str">
        <f aca="false">IF($E680&lt;&gt;1,"",IF(COUNTIFS($A:$A,$A680,$B:$B,"&gt;"&amp;$D680)=0,"",_xlfn.MINIFS($B:$B,$A:$A,$A680,$B:$B,"&gt;"&amp;$D680)))</f>
        <v/>
      </c>
      <c r="G680" s="20" t="str">
        <f aca="false">IF($F680="","",$F680-$D680)</f>
        <v/>
      </c>
      <c r="H680" s="20" t="str">
        <f aca="false">IF($E680&lt;&gt;1,"",IF($F680="",0,IF($G680&lt;='Cohort Report'!$B$7,1,0)))</f>
        <v/>
      </c>
      <c r="I680" s="20" t="str">
        <f aca="false">IF($E680&lt;&gt;1,"",IF($F680="",0,IF($G680&lt;='Cohort Report'!$B$8,1,0)))</f>
        <v/>
      </c>
      <c r="J680" s="21" t="str">
        <f aca="false">IF($E680&lt;&gt;1,"",DATE(YEAR($D680),MONTH($D680),1))</f>
        <v/>
      </c>
      <c r="K680" s="20" t="str">
        <f aca="false">IF($E680&lt;&gt;1,"",IF($G680="","",IF(AND($D680&gt;='Cohort Report'!$B$5,$D680&lt;='Cohort Report'!$B$6),$G680,"")))</f>
        <v/>
      </c>
    </row>
    <row r="681" customFormat="false" ht="15" hidden="false" customHeight="false" outlineLevel="0" collapsed="false">
      <c r="A681" s="9"/>
      <c r="B681" s="22"/>
      <c r="C681" s="23"/>
      <c r="D681" s="19" t="str">
        <f aca="false">IF($A681="","",_xlfn.MINIFS($B:$B,$A:$A,$A681))</f>
        <v/>
      </c>
      <c r="E681" s="20" t="str">
        <f aca="false">IF($A681="","",IF(AND($B681=$D681,COUNTIFS($A$2:$A681,$A681,$B$2:$B681,$B681)=1),1,0))</f>
        <v/>
      </c>
      <c r="F681" s="19" t="str">
        <f aca="false">IF($E681&lt;&gt;1,"",IF(COUNTIFS($A:$A,$A681,$B:$B,"&gt;"&amp;$D681)=0,"",_xlfn.MINIFS($B:$B,$A:$A,$A681,$B:$B,"&gt;"&amp;$D681)))</f>
        <v/>
      </c>
      <c r="G681" s="20" t="str">
        <f aca="false">IF($F681="","",$F681-$D681)</f>
        <v/>
      </c>
      <c r="H681" s="20" t="str">
        <f aca="false">IF($E681&lt;&gt;1,"",IF($F681="",0,IF($G681&lt;='Cohort Report'!$B$7,1,0)))</f>
        <v/>
      </c>
      <c r="I681" s="20" t="str">
        <f aca="false">IF($E681&lt;&gt;1,"",IF($F681="",0,IF($G681&lt;='Cohort Report'!$B$8,1,0)))</f>
        <v/>
      </c>
      <c r="J681" s="21" t="str">
        <f aca="false">IF($E681&lt;&gt;1,"",DATE(YEAR($D681),MONTH($D681),1))</f>
        <v/>
      </c>
      <c r="K681" s="20" t="str">
        <f aca="false">IF($E681&lt;&gt;1,"",IF($G681="","",IF(AND($D681&gt;='Cohort Report'!$B$5,$D681&lt;='Cohort Report'!$B$6),$G681,"")))</f>
        <v/>
      </c>
    </row>
    <row r="682" customFormat="false" ht="15" hidden="false" customHeight="false" outlineLevel="0" collapsed="false">
      <c r="A682" s="9"/>
      <c r="B682" s="22"/>
      <c r="C682" s="23"/>
      <c r="D682" s="19" t="str">
        <f aca="false">IF($A682="","",_xlfn.MINIFS($B:$B,$A:$A,$A682))</f>
        <v/>
      </c>
      <c r="E682" s="20" t="str">
        <f aca="false">IF($A682="","",IF(AND($B682=$D682,COUNTIFS($A$2:$A682,$A682,$B$2:$B682,$B682)=1),1,0))</f>
        <v/>
      </c>
      <c r="F682" s="19" t="str">
        <f aca="false">IF($E682&lt;&gt;1,"",IF(COUNTIFS($A:$A,$A682,$B:$B,"&gt;"&amp;$D682)=0,"",_xlfn.MINIFS($B:$B,$A:$A,$A682,$B:$B,"&gt;"&amp;$D682)))</f>
        <v/>
      </c>
      <c r="G682" s="20" t="str">
        <f aca="false">IF($F682="","",$F682-$D682)</f>
        <v/>
      </c>
      <c r="H682" s="20" t="str">
        <f aca="false">IF($E682&lt;&gt;1,"",IF($F682="",0,IF($G682&lt;='Cohort Report'!$B$7,1,0)))</f>
        <v/>
      </c>
      <c r="I682" s="20" t="str">
        <f aca="false">IF($E682&lt;&gt;1,"",IF($F682="",0,IF($G682&lt;='Cohort Report'!$B$8,1,0)))</f>
        <v/>
      </c>
      <c r="J682" s="21" t="str">
        <f aca="false">IF($E682&lt;&gt;1,"",DATE(YEAR($D682),MONTH($D682),1))</f>
        <v/>
      </c>
      <c r="K682" s="20" t="str">
        <f aca="false">IF($E682&lt;&gt;1,"",IF($G682="","",IF(AND($D682&gt;='Cohort Report'!$B$5,$D682&lt;='Cohort Report'!$B$6),$G682,"")))</f>
        <v/>
      </c>
    </row>
    <row r="683" customFormat="false" ht="15" hidden="false" customHeight="false" outlineLevel="0" collapsed="false">
      <c r="A683" s="9"/>
      <c r="B683" s="22"/>
      <c r="C683" s="23"/>
      <c r="D683" s="19" t="str">
        <f aca="false">IF($A683="","",_xlfn.MINIFS($B:$B,$A:$A,$A683))</f>
        <v/>
      </c>
      <c r="E683" s="20" t="str">
        <f aca="false">IF($A683="","",IF(AND($B683=$D683,COUNTIFS($A$2:$A683,$A683,$B$2:$B683,$B683)=1),1,0))</f>
        <v/>
      </c>
      <c r="F683" s="19" t="str">
        <f aca="false">IF($E683&lt;&gt;1,"",IF(COUNTIFS($A:$A,$A683,$B:$B,"&gt;"&amp;$D683)=0,"",_xlfn.MINIFS($B:$B,$A:$A,$A683,$B:$B,"&gt;"&amp;$D683)))</f>
        <v/>
      </c>
      <c r="G683" s="20" t="str">
        <f aca="false">IF($F683="","",$F683-$D683)</f>
        <v/>
      </c>
      <c r="H683" s="20" t="str">
        <f aca="false">IF($E683&lt;&gt;1,"",IF($F683="",0,IF($G683&lt;='Cohort Report'!$B$7,1,0)))</f>
        <v/>
      </c>
      <c r="I683" s="20" t="str">
        <f aca="false">IF($E683&lt;&gt;1,"",IF($F683="",0,IF($G683&lt;='Cohort Report'!$B$8,1,0)))</f>
        <v/>
      </c>
      <c r="J683" s="21" t="str">
        <f aca="false">IF($E683&lt;&gt;1,"",DATE(YEAR($D683),MONTH($D683),1))</f>
        <v/>
      </c>
      <c r="K683" s="20" t="str">
        <f aca="false">IF($E683&lt;&gt;1,"",IF($G683="","",IF(AND($D683&gt;='Cohort Report'!$B$5,$D683&lt;='Cohort Report'!$B$6),$G683,"")))</f>
        <v/>
      </c>
    </row>
    <row r="684" customFormat="false" ht="15" hidden="false" customHeight="false" outlineLevel="0" collapsed="false">
      <c r="A684" s="9"/>
      <c r="B684" s="22"/>
      <c r="C684" s="23"/>
      <c r="D684" s="19" t="str">
        <f aca="false">IF($A684="","",_xlfn.MINIFS($B:$B,$A:$A,$A684))</f>
        <v/>
      </c>
      <c r="E684" s="20" t="str">
        <f aca="false">IF($A684="","",IF(AND($B684=$D684,COUNTIFS($A$2:$A684,$A684,$B$2:$B684,$B684)=1),1,0))</f>
        <v/>
      </c>
      <c r="F684" s="19" t="str">
        <f aca="false">IF($E684&lt;&gt;1,"",IF(COUNTIFS($A:$A,$A684,$B:$B,"&gt;"&amp;$D684)=0,"",_xlfn.MINIFS($B:$B,$A:$A,$A684,$B:$B,"&gt;"&amp;$D684)))</f>
        <v/>
      </c>
      <c r="G684" s="20" t="str">
        <f aca="false">IF($F684="","",$F684-$D684)</f>
        <v/>
      </c>
      <c r="H684" s="20" t="str">
        <f aca="false">IF($E684&lt;&gt;1,"",IF($F684="",0,IF($G684&lt;='Cohort Report'!$B$7,1,0)))</f>
        <v/>
      </c>
      <c r="I684" s="20" t="str">
        <f aca="false">IF($E684&lt;&gt;1,"",IF($F684="",0,IF($G684&lt;='Cohort Report'!$B$8,1,0)))</f>
        <v/>
      </c>
      <c r="J684" s="21" t="str">
        <f aca="false">IF($E684&lt;&gt;1,"",DATE(YEAR($D684),MONTH($D684),1))</f>
        <v/>
      </c>
      <c r="K684" s="20" t="str">
        <f aca="false">IF($E684&lt;&gt;1,"",IF($G684="","",IF(AND($D684&gt;='Cohort Report'!$B$5,$D684&lt;='Cohort Report'!$B$6),$G684,"")))</f>
        <v/>
      </c>
    </row>
    <row r="685" customFormat="false" ht="15" hidden="false" customHeight="false" outlineLevel="0" collapsed="false">
      <c r="A685" s="9"/>
      <c r="B685" s="22"/>
      <c r="C685" s="23"/>
      <c r="D685" s="19" t="str">
        <f aca="false">IF($A685="","",_xlfn.MINIFS($B:$B,$A:$A,$A685))</f>
        <v/>
      </c>
      <c r="E685" s="20" t="str">
        <f aca="false">IF($A685="","",IF(AND($B685=$D685,COUNTIFS($A$2:$A685,$A685,$B$2:$B685,$B685)=1),1,0))</f>
        <v/>
      </c>
      <c r="F685" s="19" t="str">
        <f aca="false">IF($E685&lt;&gt;1,"",IF(COUNTIFS($A:$A,$A685,$B:$B,"&gt;"&amp;$D685)=0,"",_xlfn.MINIFS($B:$B,$A:$A,$A685,$B:$B,"&gt;"&amp;$D685)))</f>
        <v/>
      </c>
      <c r="G685" s="20" t="str">
        <f aca="false">IF($F685="","",$F685-$D685)</f>
        <v/>
      </c>
      <c r="H685" s="20" t="str">
        <f aca="false">IF($E685&lt;&gt;1,"",IF($F685="",0,IF($G685&lt;='Cohort Report'!$B$7,1,0)))</f>
        <v/>
      </c>
      <c r="I685" s="20" t="str">
        <f aca="false">IF($E685&lt;&gt;1,"",IF($F685="",0,IF($G685&lt;='Cohort Report'!$B$8,1,0)))</f>
        <v/>
      </c>
      <c r="J685" s="21" t="str">
        <f aca="false">IF($E685&lt;&gt;1,"",DATE(YEAR($D685),MONTH($D685),1))</f>
        <v/>
      </c>
      <c r="K685" s="20" t="str">
        <f aca="false">IF($E685&lt;&gt;1,"",IF($G685="","",IF(AND($D685&gt;='Cohort Report'!$B$5,$D685&lt;='Cohort Report'!$B$6),$G685,"")))</f>
        <v/>
      </c>
    </row>
    <row r="686" customFormat="false" ht="15" hidden="false" customHeight="false" outlineLevel="0" collapsed="false">
      <c r="A686" s="9"/>
      <c r="B686" s="22"/>
      <c r="C686" s="23"/>
      <c r="D686" s="19" t="str">
        <f aca="false">IF($A686="","",_xlfn.MINIFS($B:$B,$A:$A,$A686))</f>
        <v/>
      </c>
      <c r="E686" s="20" t="str">
        <f aca="false">IF($A686="","",IF(AND($B686=$D686,COUNTIFS($A$2:$A686,$A686,$B$2:$B686,$B686)=1),1,0))</f>
        <v/>
      </c>
      <c r="F686" s="19" t="str">
        <f aca="false">IF($E686&lt;&gt;1,"",IF(COUNTIFS($A:$A,$A686,$B:$B,"&gt;"&amp;$D686)=0,"",_xlfn.MINIFS($B:$B,$A:$A,$A686,$B:$B,"&gt;"&amp;$D686)))</f>
        <v/>
      </c>
      <c r="G686" s="20" t="str">
        <f aca="false">IF($F686="","",$F686-$D686)</f>
        <v/>
      </c>
      <c r="H686" s="20" t="str">
        <f aca="false">IF($E686&lt;&gt;1,"",IF($F686="",0,IF($G686&lt;='Cohort Report'!$B$7,1,0)))</f>
        <v/>
      </c>
      <c r="I686" s="20" t="str">
        <f aca="false">IF($E686&lt;&gt;1,"",IF($F686="",0,IF($G686&lt;='Cohort Report'!$B$8,1,0)))</f>
        <v/>
      </c>
      <c r="J686" s="21" t="str">
        <f aca="false">IF($E686&lt;&gt;1,"",DATE(YEAR($D686),MONTH($D686),1))</f>
        <v/>
      </c>
      <c r="K686" s="20" t="str">
        <f aca="false">IF($E686&lt;&gt;1,"",IF($G686="","",IF(AND($D686&gt;='Cohort Report'!$B$5,$D686&lt;='Cohort Report'!$B$6),$G686,"")))</f>
        <v/>
      </c>
    </row>
    <row r="687" customFormat="false" ht="15" hidden="false" customHeight="false" outlineLevel="0" collapsed="false">
      <c r="A687" s="9"/>
      <c r="B687" s="22"/>
      <c r="C687" s="23"/>
      <c r="D687" s="19" t="str">
        <f aca="false">IF($A687="","",_xlfn.MINIFS($B:$B,$A:$A,$A687))</f>
        <v/>
      </c>
      <c r="E687" s="20" t="str">
        <f aca="false">IF($A687="","",IF(AND($B687=$D687,COUNTIFS($A$2:$A687,$A687,$B$2:$B687,$B687)=1),1,0))</f>
        <v/>
      </c>
      <c r="F687" s="19" t="str">
        <f aca="false">IF($E687&lt;&gt;1,"",IF(COUNTIFS($A:$A,$A687,$B:$B,"&gt;"&amp;$D687)=0,"",_xlfn.MINIFS($B:$B,$A:$A,$A687,$B:$B,"&gt;"&amp;$D687)))</f>
        <v/>
      </c>
      <c r="G687" s="20" t="str">
        <f aca="false">IF($F687="","",$F687-$D687)</f>
        <v/>
      </c>
      <c r="H687" s="20" t="str">
        <f aca="false">IF($E687&lt;&gt;1,"",IF($F687="",0,IF($G687&lt;='Cohort Report'!$B$7,1,0)))</f>
        <v/>
      </c>
      <c r="I687" s="20" t="str">
        <f aca="false">IF($E687&lt;&gt;1,"",IF($F687="",0,IF($G687&lt;='Cohort Report'!$B$8,1,0)))</f>
        <v/>
      </c>
      <c r="J687" s="21" t="str">
        <f aca="false">IF($E687&lt;&gt;1,"",DATE(YEAR($D687),MONTH($D687),1))</f>
        <v/>
      </c>
      <c r="K687" s="20" t="str">
        <f aca="false">IF($E687&lt;&gt;1,"",IF($G687="","",IF(AND($D687&gt;='Cohort Report'!$B$5,$D687&lt;='Cohort Report'!$B$6),$G687,"")))</f>
        <v/>
      </c>
    </row>
    <row r="688" customFormat="false" ht="15" hidden="false" customHeight="false" outlineLevel="0" collapsed="false">
      <c r="A688" s="9"/>
      <c r="B688" s="22"/>
      <c r="C688" s="23"/>
      <c r="D688" s="19" t="str">
        <f aca="false">IF($A688="","",_xlfn.MINIFS($B:$B,$A:$A,$A688))</f>
        <v/>
      </c>
      <c r="E688" s="20" t="str">
        <f aca="false">IF($A688="","",IF(AND($B688=$D688,COUNTIFS($A$2:$A688,$A688,$B$2:$B688,$B688)=1),1,0))</f>
        <v/>
      </c>
      <c r="F688" s="19" t="str">
        <f aca="false">IF($E688&lt;&gt;1,"",IF(COUNTIFS($A:$A,$A688,$B:$B,"&gt;"&amp;$D688)=0,"",_xlfn.MINIFS($B:$B,$A:$A,$A688,$B:$B,"&gt;"&amp;$D688)))</f>
        <v/>
      </c>
      <c r="G688" s="20" t="str">
        <f aca="false">IF($F688="","",$F688-$D688)</f>
        <v/>
      </c>
      <c r="H688" s="20" t="str">
        <f aca="false">IF($E688&lt;&gt;1,"",IF($F688="",0,IF($G688&lt;='Cohort Report'!$B$7,1,0)))</f>
        <v/>
      </c>
      <c r="I688" s="20" t="str">
        <f aca="false">IF($E688&lt;&gt;1,"",IF($F688="",0,IF($G688&lt;='Cohort Report'!$B$8,1,0)))</f>
        <v/>
      </c>
      <c r="J688" s="21" t="str">
        <f aca="false">IF($E688&lt;&gt;1,"",DATE(YEAR($D688),MONTH($D688),1))</f>
        <v/>
      </c>
      <c r="K688" s="20" t="str">
        <f aca="false">IF($E688&lt;&gt;1,"",IF($G688="","",IF(AND($D688&gt;='Cohort Report'!$B$5,$D688&lt;='Cohort Report'!$B$6),$G688,"")))</f>
        <v/>
      </c>
    </row>
    <row r="689" customFormat="false" ht="15" hidden="false" customHeight="false" outlineLevel="0" collapsed="false">
      <c r="A689" s="9"/>
      <c r="B689" s="22"/>
      <c r="C689" s="23"/>
      <c r="D689" s="19" t="str">
        <f aca="false">IF($A689="","",_xlfn.MINIFS($B:$B,$A:$A,$A689))</f>
        <v/>
      </c>
      <c r="E689" s="20" t="str">
        <f aca="false">IF($A689="","",IF(AND($B689=$D689,COUNTIFS($A$2:$A689,$A689,$B$2:$B689,$B689)=1),1,0))</f>
        <v/>
      </c>
      <c r="F689" s="19" t="str">
        <f aca="false">IF($E689&lt;&gt;1,"",IF(COUNTIFS($A:$A,$A689,$B:$B,"&gt;"&amp;$D689)=0,"",_xlfn.MINIFS($B:$B,$A:$A,$A689,$B:$B,"&gt;"&amp;$D689)))</f>
        <v/>
      </c>
      <c r="G689" s="20" t="str">
        <f aca="false">IF($F689="","",$F689-$D689)</f>
        <v/>
      </c>
      <c r="H689" s="20" t="str">
        <f aca="false">IF($E689&lt;&gt;1,"",IF($F689="",0,IF($G689&lt;='Cohort Report'!$B$7,1,0)))</f>
        <v/>
      </c>
      <c r="I689" s="20" t="str">
        <f aca="false">IF($E689&lt;&gt;1,"",IF($F689="",0,IF($G689&lt;='Cohort Report'!$B$8,1,0)))</f>
        <v/>
      </c>
      <c r="J689" s="21" t="str">
        <f aca="false">IF($E689&lt;&gt;1,"",DATE(YEAR($D689),MONTH($D689),1))</f>
        <v/>
      </c>
      <c r="K689" s="20" t="str">
        <f aca="false">IF($E689&lt;&gt;1,"",IF($G689="","",IF(AND($D689&gt;='Cohort Report'!$B$5,$D689&lt;='Cohort Report'!$B$6),$G689,"")))</f>
        <v/>
      </c>
    </row>
    <row r="690" customFormat="false" ht="15" hidden="false" customHeight="false" outlineLevel="0" collapsed="false">
      <c r="A690" s="9"/>
      <c r="B690" s="22"/>
      <c r="C690" s="23"/>
      <c r="D690" s="19" t="str">
        <f aca="false">IF($A690="","",_xlfn.MINIFS($B:$B,$A:$A,$A690))</f>
        <v/>
      </c>
      <c r="E690" s="20" t="str">
        <f aca="false">IF($A690="","",IF(AND($B690=$D690,COUNTIFS($A$2:$A690,$A690,$B$2:$B690,$B690)=1),1,0))</f>
        <v/>
      </c>
      <c r="F690" s="19" t="str">
        <f aca="false">IF($E690&lt;&gt;1,"",IF(COUNTIFS($A:$A,$A690,$B:$B,"&gt;"&amp;$D690)=0,"",_xlfn.MINIFS($B:$B,$A:$A,$A690,$B:$B,"&gt;"&amp;$D690)))</f>
        <v/>
      </c>
      <c r="G690" s="20" t="str">
        <f aca="false">IF($F690="","",$F690-$D690)</f>
        <v/>
      </c>
      <c r="H690" s="20" t="str">
        <f aca="false">IF($E690&lt;&gt;1,"",IF($F690="",0,IF($G690&lt;='Cohort Report'!$B$7,1,0)))</f>
        <v/>
      </c>
      <c r="I690" s="20" t="str">
        <f aca="false">IF($E690&lt;&gt;1,"",IF($F690="",0,IF($G690&lt;='Cohort Report'!$B$8,1,0)))</f>
        <v/>
      </c>
      <c r="J690" s="21" t="str">
        <f aca="false">IF($E690&lt;&gt;1,"",DATE(YEAR($D690),MONTH($D690),1))</f>
        <v/>
      </c>
      <c r="K690" s="20" t="str">
        <f aca="false">IF($E690&lt;&gt;1,"",IF($G690="","",IF(AND($D690&gt;='Cohort Report'!$B$5,$D690&lt;='Cohort Report'!$B$6),$G690,"")))</f>
        <v/>
      </c>
    </row>
    <row r="691" customFormat="false" ht="15" hidden="false" customHeight="false" outlineLevel="0" collapsed="false">
      <c r="A691" s="9"/>
      <c r="B691" s="22"/>
      <c r="C691" s="23"/>
      <c r="D691" s="19" t="str">
        <f aca="false">IF($A691="","",_xlfn.MINIFS($B:$B,$A:$A,$A691))</f>
        <v/>
      </c>
      <c r="E691" s="20" t="str">
        <f aca="false">IF($A691="","",IF(AND($B691=$D691,COUNTIFS($A$2:$A691,$A691,$B$2:$B691,$B691)=1),1,0))</f>
        <v/>
      </c>
      <c r="F691" s="19" t="str">
        <f aca="false">IF($E691&lt;&gt;1,"",IF(COUNTIFS($A:$A,$A691,$B:$B,"&gt;"&amp;$D691)=0,"",_xlfn.MINIFS($B:$B,$A:$A,$A691,$B:$B,"&gt;"&amp;$D691)))</f>
        <v/>
      </c>
      <c r="G691" s="20" t="str">
        <f aca="false">IF($F691="","",$F691-$D691)</f>
        <v/>
      </c>
      <c r="H691" s="20" t="str">
        <f aca="false">IF($E691&lt;&gt;1,"",IF($F691="",0,IF($G691&lt;='Cohort Report'!$B$7,1,0)))</f>
        <v/>
      </c>
      <c r="I691" s="20" t="str">
        <f aca="false">IF($E691&lt;&gt;1,"",IF($F691="",0,IF($G691&lt;='Cohort Report'!$B$8,1,0)))</f>
        <v/>
      </c>
      <c r="J691" s="21" t="str">
        <f aca="false">IF($E691&lt;&gt;1,"",DATE(YEAR($D691),MONTH($D691),1))</f>
        <v/>
      </c>
      <c r="K691" s="20" t="str">
        <f aca="false">IF($E691&lt;&gt;1,"",IF($G691="","",IF(AND($D691&gt;='Cohort Report'!$B$5,$D691&lt;='Cohort Report'!$B$6),$G691,"")))</f>
        <v/>
      </c>
    </row>
    <row r="692" customFormat="false" ht="15" hidden="false" customHeight="false" outlineLevel="0" collapsed="false">
      <c r="A692" s="9"/>
      <c r="B692" s="22"/>
      <c r="C692" s="23"/>
      <c r="D692" s="19" t="str">
        <f aca="false">IF($A692="","",_xlfn.MINIFS($B:$B,$A:$A,$A692))</f>
        <v/>
      </c>
      <c r="E692" s="20" t="str">
        <f aca="false">IF($A692="","",IF(AND($B692=$D692,COUNTIFS($A$2:$A692,$A692,$B$2:$B692,$B692)=1),1,0))</f>
        <v/>
      </c>
      <c r="F692" s="19" t="str">
        <f aca="false">IF($E692&lt;&gt;1,"",IF(COUNTIFS($A:$A,$A692,$B:$B,"&gt;"&amp;$D692)=0,"",_xlfn.MINIFS($B:$B,$A:$A,$A692,$B:$B,"&gt;"&amp;$D692)))</f>
        <v/>
      </c>
      <c r="G692" s="20" t="str">
        <f aca="false">IF($F692="","",$F692-$D692)</f>
        <v/>
      </c>
      <c r="H692" s="20" t="str">
        <f aca="false">IF($E692&lt;&gt;1,"",IF($F692="",0,IF($G692&lt;='Cohort Report'!$B$7,1,0)))</f>
        <v/>
      </c>
      <c r="I692" s="20" t="str">
        <f aca="false">IF($E692&lt;&gt;1,"",IF($F692="",0,IF($G692&lt;='Cohort Report'!$B$8,1,0)))</f>
        <v/>
      </c>
      <c r="J692" s="21" t="str">
        <f aca="false">IF($E692&lt;&gt;1,"",DATE(YEAR($D692),MONTH($D692),1))</f>
        <v/>
      </c>
      <c r="K692" s="20" t="str">
        <f aca="false">IF($E692&lt;&gt;1,"",IF($G692="","",IF(AND($D692&gt;='Cohort Report'!$B$5,$D692&lt;='Cohort Report'!$B$6),$G692,"")))</f>
        <v/>
      </c>
    </row>
    <row r="693" customFormat="false" ht="15" hidden="false" customHeight="false" outlineLevel="0" collapsed="false">
      <c r="A693" s="9"/>
      <c r="B693" s="22"/>
      <c r="C693" s="23"/>
      <c r="D693" s="19" t="str">
        <f aca="false">IF($A693="","",_xlfn.MINIFS($B:$B,$A:$A,$A693))</f>
        <v/>
      </c>
      <c r="E693" s="20" t="str">
        <f aca="false">IF($A693="","",IF(AND($B693=$D693,COUNTIFS($A$2:$A693,$A693,$B$2:$B693,$B693)=1),1,0))</f>
        <v/>
      </c>
      <c r="F693" s="19" t="str">
        <f aca="false">IF($E693&lt;&gt;1,"",IF(COUNTIFS($A:$A,$A693,$B:$B,"&gt;"&amp;$D693)=0,"",_xlfn.MINIFS($B:$B,$A:$A,$A693,$B:$B,"&gt;"&amp;$D693)))</f>
        <v/>
      </c>
      <c r="G693" s="20" t="str">
        <f aca="false">IF($F693="","",$F693-$D693)</f>
        <v/>
      </c>
      <c r="H693" s="20" t="str">
        <f aca="false">IF($E693&lt;&gt;1,"",IF($F693="",0,IF($G693&lt;='Cohort Report'!$B$7,1,0)))</f>
        <v/>
      </c>
      <c r="I693" s="20" t="str">
        <f aca="false">IF($E693&lt;&gt;1,"",IF($F693="",0,IF($G693&lt;='Cohort Report'!$B$8,1,0)))</f>
        <v/>
      </c>
      <c r="J693" s="21" t="str">
        <f aca="false">IF($E693&lt;&gt;1,"",DATE(YEAR($D693),MONTH($D693),1))</f>
        <v/>
      </c>
      <c r="K693" s="20" t="str">
        <f aca="false">IF($E693&lt;&gt;1,"",IF($G693="","",IF(AND($D693&gt;='Cohort Report'!$B$5,$D693&lt;='Cohort Report'!$B$6),$G693,"")))</f>
        <v/>
      </c>
    </row>
    <row r="694" customFormat="false" ht="15" hidden="false" customHeight="false" outlineLevel="0" collapsed="false">
      <c r="A694" s="9"/>
      <c r="B694" s="22"/>
      <c r="C694" s="23"/>
      <c r="D694" s="19" t="str">
        <f aca="false">IF($A694="","",_xlfn.MINIFS($B:$B,$A:$A,$A694))</f>
        <v/>
      </c>
      <c r="E694" s="20" t="str">
        <f aca="false">IF($A694="","",IF(AND($B694=$D694,COUNTIFS($A$2:$A694,$A694,$B$2:$B694,$B694)=1),1,0))</f>
        <v/>
      </c>
      <c r="F694" s="19" t="str">
        <f aca="false">IF($E694&lt;&gt;1,"",IF(COUNTIFS($A:$A,$A694,$B:$B,"&gt;"&amp;$D694)=0,"",_xlfn.MINIFS($B:$B,$A:$A,$A694,$B:$B,"&gt;"&amp;$D694)))</f>
        <v/>
      </c>
      <c r="G694" s="20" t="str">
        <f aca="false">IF($F694="","",$F694-$D694)</f>
        <v/>
      </c>
      <c r="H694" s="20" t="str">
        <f aca="false">IF($E694&lt;&gt;1,"",IF($F694="",0,IF($G694&lt;='Cohort Report'!$B$7,1,0)))</f>
        <v/>
      </c>
      <c r="I694" s="20" t="str">
        <f aca="false">IF($E694&lt;&gt;1,"",IF($F694="",0,IF($G694&lt;='Cohort Report'!$B$8,1,0)))</f>
        <v/>
      </c>
      <c r="J694" s="21" t="str">
        <f aca="false">IF($E694&lt;&gt;1,"",DATE(YEAR($D694),MONTH($D694),1))</f>
        <v/>
      </c>
      <c r="K694" s="20" t="str">
        <f aca="false">IF($E694&lt;&gt;1,"",IF($G694="","",IF(AND($D694&gt;='Cohort Report'!$B$5,$D694&lt;='Cohort Report'!$B$6),$G694,"")))</f>
        <v/>
      </c>
    </row>
    <row r="695" customFormat="false" ht="15" hidden="false" customHeight="false" outlineLevel="0" collapsed="false">
      <c r="A695" s="9"/>
      <c r="B695" s="22"/>
      <c r="C695" s="23"/>
      <c r="D695" s="19" t="str">
        <f aca="false">IF($A695="","",_xlfn.MINIFS($B:$B,$A:$A,$A695))</f>
        <v/>
      </c>
      <c r="E695" s="20" t="str">
        <f aca="false">IF($A695="","",IF(AND($B695=$D695,COUNTIFS($A$2:$A695,$A695,$B$2:$B695,$B695)=1),1,0))</f>
        <v/>
      </c>
      <c r="F695" s="19" t="str">
        <f aca="false">IF($E695&lt;&gt;1,"",IF(COUNTIFS($A:$A,$A695,$B:$B,"&gt;"&amp;$D695)=0,"",_xlfn.MINIFS($B:$B,$A:$A,$A695,$B:$B,"&gt;"&amp;$D695)))</f>
        <v/>
      </c>
      <c r="G695" s="20" t="str">
        <f aca="false">IF($F695="","",$F695-$D695)</f>
        <v/>
      </c>
      <c r="H695" s="20" t="str">
        <f aca="false">IF($E695&lt;&gt;1,"",IF($F695="",0,IF($G695&lt;='Cohort Report'!$B$7,1,0)))</f>
        <v/>
      </c>
      <c r="I695" s="20" t="str">
        <f aca="false">IF($E695&lt;&gt;1,"",IF($F695="",0,IF($G695&lt;='Cohort Report'!$B$8,1,0)))</f>
        <v/>
      </c>
      <c r="J695" s="21" t="str">
        <f aca="false">IF($E695&lt;&gt;1,"",DATE(YEAR($D695),MONTH($D695),1))</f>
        <v/>
      </c>
      <c r="K695" s="20" t="str">
        <f aca="false">IF($E695&lt;&gt;1,"",IF($G695="","",IF(AND($D695&gt;='Cohort Report'!$B$5,$D695&lt;='Cohort Report'!$B$6),$G695,"")))</f>
        <v/>
      </c>
    </row>
    <row r="696" customFormat="false" ht="15" hidden="false" customHeight="false" outlineLevel="0" collapsed="false">
      <c r="A696" s="9"/>
      <c r="B696" s="22"/>
      <c r="C696" s="23"/>
      <c r="D696" s="19" t="str">
        <f aca="false">IF($A696="","",_xlfn.MINIFS($B:$B,$A:$A,$A696))</f>
        <v/>
      </c>
      <c r="E696" s="20" t="str">
        <f aca="false">IF($A696="","",IF(AND($B696=$D696,COUNTIFS($A$2:$A696,$A696,$B$2:$B696,$B696)=1),1,0))</f>
        <v/>
      </c>
      <c r="F696" s="19" t="str">
        <f aca="false">IF($E696&lt;&gt;1,"",IF(COUNTIFS($A:$A,$A696,$B:$B,"&gt;"&amp;$D696)=0,"",_xlfn.MINIFS($B:$B,$A:$A,$A696,$B:$B,"&gt;"&amp;$D696)))</f>
        <v/>
      </c>
      <c r="G696" s="20" t="str">
        <f aca="false">IF($F696="","",$F696-$D696)</f>
        <v/>
      </c>
      <c r="H696" s="20" t="str">
        <f aca="false">IF($E696&lt;&gt;1,"",IF($F696="",0,IF($G696&lt;='Cohort Report'!$B$7,1,0)))</f>
        <v/>
      </c>
      <c r="I696" s="20" t="str">
        <f aca="false">IF($E696&lt;&gt;1,"",IF($F696="",0,IF($G696&lt;='Cohort Report'!$B$8,1,0)))</f>
        <v/>
      </c>
      <c r="J696" s="21" t="str">
        <f aca="false">IF($E696&lt;&gt;1,"",DATE(YEAR($D696),MONTH($D696),1))</f>
        <v/>
      </c>
      <c r="K696" s="20" t="str">
        <f aca="false">IF($E696&lt;&gt;1,"",IF($G696="","",IF(AND($D696&gt;='Cohort Report'!$B$5,$D696&lt;='Cohort Report'!$B$6),$G696,"")))</f>
        <v/>
      </c>
    </row>
    <row r="697" customFormat="false" ht="15" hidden="false" customHeight="false" outlineLevel="0" collapsed="false">
      <c r="A697" s="9"/>
      <c r="B697" s="22"/>
      <c r="C697" s="23"/>
      <c r="D697" s="19" t="str">
        <f aca="false">IF($A697="","",_xlfn.MINIFS($B:$B,$A:$A,$A697))</f>
        <v/>
      </c>
      <c r="E697" s="20" t="str">
        <f aca="false">IF($A697="","",IF(AND($B697=$D697,COUNTIFS($A$2:$A697,$A697,$B$2:$B697,$B697)=1),1,0))</f>
        <v/>
      </c>
      <c r="F697" s="19" t="str">
        <f aca="false">IF($E697&lt;&gt;1,"",IF(COUNTIFS($A:$A,$A697,$B:$B,"&gt;"&amp;$D697)=0,"",_xlfn.MINIFS($B:$B,$A:$A,$A697,$B:$B,"&gt;"&amp;$D697)))</f>
        <v/>
      </c>
      <c r="G697" s="20" t="str">
        <f aca="false">IF($F697="","",$F697-$D697)</f>
        <v/>
      </c>
      <c r="H697" s="20" t="str">
        <f aca="false">IF($E697&lt;&gt;1,"",IF($F697="",0,IF($G697&lt;='Cohort Report'!$B$7,1,0)))</f>
        <v/>
      </c>
      <c r="I697" s="20" t="str">
        <f aca="false">IF($E697&lt;&gt;1,"",IF($F697="",0,IF($G697&lt;='Cohort Report'!$B$8,1,0)))</f>
        <v/>
      </c>
      <c r="J697" s="21" t="str">
        <f aca="false">IF($E697&lt;&gt;1,"",DATE(YEAR($D697),MONTH($D697),1))</f>
        <v/>
      </c>
      <c r="K697" s="20" t="str">
        <f aca="false">IF($E697&lt;&gt;1,"",IF($G697="","",IF(AND($D697&gt;='Cohort Report'!$B$5,$D697&lt;='Cohort Report'!$B$6),$G697,"")))</f>
        <v/>
      </c>
    </row>
    <row r="698" customFormat="false" ht="15" hidden="false" customHeight="false" outlineLevel="0" collapsed="false">
      <c r="A698" s="9"/>
      <c r="B698" s="22"/>
      <c r="C698" s="23"/>
      <c r="D698" s="19" t="str">
        <f aca="false">IF($A698="","",_xlfn.MINIFS($B:$B,$A:$A,$A698))</f>
        <v/>
      </c>
      <c r="E698" s="20" t="str">
        <f aca="false">IF($A698="","",IF(AND($B698=$D698,COUNTIFS($A$2:$A698,$A698,$B$2:$B698,$B698)=1),1,0))</f>
        <v/>
      </c>
      <c r="F698" s="19" t="str">
        <f aca="false">IF($E698&lt;&gt;1,"",IF(COUNTIFS($A:$A,$A698,$B:$B,"&gt;"&amp;$D698)=0,"",_xlfn.MINIFS($B:$B,$A:$A,$A698,$B:$B,"&gt;"&amp;$D698)))</f>
        <v/>
      </c>
      <c r="G698" s="20" t="str">
        <f aca="false">IF($F698="","",$F698-$D698)</f>
        <v/>
      </c>
      <c r="H698" s="20" t="str">
        <f aca="false">IF($E698&lt;&gt;1,"",IF($F698="",0,IF($G698&lt;='Cohort Report'!$B$7,1,0)))</f>
        <v/>
      </c>
      <c r="I698" s="20" t="str">
        <f aca="false">IF($E698&lt;&gt;1,"",IF($F698="",0,IF($G698&lt;='Cohort Report'!$B$8,1,0)))</f>
        <v/>
      </c>
      <c r="J698" s="21" t="str">
        <f aca="false">IF($E698&lt;&gt;1,"",DATE(YEAR($D698),MONTH($D698),1))</f>
        <v/>
      </c>
      <c r="K698" s="20" t="str">
        <f aca="false">IF($E698&lt;&gt;1,"",IF($G698="","",IF(AND($D698&gt;='Cohort Report'!$B$5,$D698&lt;='Cohort Report'!$B$6),$G698,"")))</f>
        <v/>
      </c>
    </row>
    <row r="699" customFormat="false" ht="15" hidden="false" customHeight="false" outlineLevel="0" collapsed="false">
      <c r="A699" s="9"/>
      <c r="B699" s="22"/>
      <c r="C699" s="23"/>
      <c r="D699" s="19" t="str">
        <f aca="false">IF($A699="","",_xlfn.MINIFS($B:$B,$A:$A,$A699))</f>
        <v/>
      </c>
      <c r="E699" s="20" t="str">
        <f aca="false">IF($A699="","",IF(AND($B699=$D699,COUNTIFS($A$2:$A699,$A699,$B$2:$B699,$B699)=1),1,0))</f>
        <v/>
      </c>
      <c r="F699" s="19" t="str">
        <f aca="false">IF($E699&lt;&gt;1,"",IF(COUNTIFS($A:$A,$A699,$B:$B,"&gt;"&amp;$D699)=0,"",_xlfn.MINIFS($B:$B,$A:$A,$A699,$B:$B,"&gt;"&amp;$D699)))</f>
        <v/>
      </c>
      <c r="G699" s="20" t="str">
        <f aca="false">IF($F699="","",$F699-$D699)</f>
        <v/>
      </c>
      <c r="H699" s="20" t="str">
        <f aca="false">IF($E699&lt;&gt;1,"",IF($F699="",0,IF($G699&lt;='Cohort Report'!$B$7,1,0)))</f>
        <v/>
      </c>
      <c r="I699" s="20" t="str">
        <f aca="false">IF($E699&lt;&gt;1,"",IF($F699="",0,IF($G699&lt;='Cohort Report'!$B$8,1,0)))</f>
        <v/>
      </c>
      <c r="J699" s="21" t="str">
        <f aca="false">IF($E699&lt;&gt;1,"",DATE(YEAR($D699),MONTH($D699),1))</f>
        <v/>
      </c>
      <c r="K699" s="20" t="str">
        <f aca="false">IF($E699&lt;&gt;1,"",IF($G699="","",IF(AND($D699&gt;='Cohort Report'!$B$5,$D699&lt;='Cohort Report'!$B$6),$G699,"")))</f>
        <v/>
      </c>
    </row>
    <row r="700" customFormat="false" ht="15" hidden="false" customHeight="false" outlineLevel="0" collapsed="false">
      <c r="A700" s="9"/>
      <c r="B700" s="22"/>
      <c r="C700" s="23"/>
      <c r="D700" s="19" t="str">
        <f aca="false">IF($A700="","",_xlfn.MINIFS($B:$B,$A:$A,$A700))</f>
        <v/>
      </c>
      <c r="E700" s="20" t="str">
        <f aca="false">IF($A700="","",IF(AND($B700=$D700,COUNTIFS($A$2:$A700,$A700,$B$2:$B700,$B700)=1),1,0))</f>
        <v/>
      </c>
      <c r="F700" s="19" t="str">
        <f aca="false">IF($E700&lt;&gt;1,"",IF(COUNTIFS($A:$A,$A700,$B:$B,"&gt;"&amp;$D700)=0,"",_xlfn.MINIFS($B:$B,$A:$A,$A700,$B:$B,"&gt;"&amp;$D700)))</f>
        <v/>
      </c>
      <c r="G700" s="20" t="str">
        <f aca="false">IF($F700="","",$F700-$D700)</f>
        <v/>
      </c>
      <c r="H700" s="20" t="str">
        <f aca="false">IF($E700&lt;&gt;1,"",IF($F700="",0,IF($G700&lt;='Cohort Report'!$B$7,1,0)))</f>
        <v/>
      </c>
      <c r="I700" s="20" t="str">
        <f aca="false">IF($E700&lt;&gt;1,"",IF($F700="",0,IF($G700&lt;='Cohort Report'!$B$8,1,0)))</f>
        <v/>
      </c>
      <c r="J700" s="21" t="str">
        <f aca="false">IF($E700&lt;&gt;1,"",DATE(YEAR($D700),MONTH($D700),1))</f>
        <v/>
      </c>
      <c r="K700" s="20" t="str">
        <f aca="false">IF($E700&lt;&gt;1,"",IF($G700="","",IF(AND($D700&gt;='Cohort Report'!$B$5,$D700&lt;='Cohort Report'!$B$6),$G700,"")))</f>
        <v/>
      </c>
    </row>
    <row r="701" customFormat="false" ht="15" hidden="false" customHeight="false" outlineLevel="0" collapsed="false">
      <c r="A701" s="9"/>
      <c r="B701" s="22"/>
      <c r="C701" s="23"/>
      <c r="D701" s="19" t="str">
        <f aca="false">IF($A701="","",_xlfn.MINIFS($B:$B,$A:$A,$A701))</f>
        <v/>
      </c>
      <c r="E701" s="20" t="str">
        <f aca="false">IF($A701="","",IF(AND($B701=$D701,COUNTIFS($A$2:$A701,$A701,$B$2:$B701,$B701)=1),1,0))</f>
        <v/>
      </c>
      <c r="F701" s="19" t="str">
        <f aca="false">IF($E701&lt;&gt;1,"",IF(COUNTIFS($A:$A,$A701,$B:$B,"&gt;"&amp;$D701)=0,"",_xlfn.MINIFS($B:$B,$A:$A,$A701,$B:$B,"&gt;"&amp;$D701)))</f>
        <v/>
      </c>
      <c r="G701" s="20" t="str">
        <f aca="false">IF($F701="","",$F701-$D701)</f>
        <v/>
      </c>
      <c r="H701" s="20" t="str">
        <f aca="false">IF($E701&lt;&gt;1,"",IF($F701="",0,IF($G701&lt;='Cohort Report'!$B$7,1,0)))</f>
        <v/>
      </c>
      <c r="I701" s="20" t="str">
        <f aca="false">IF($E701&lt;&gt;1,"",IF($F701="",0,IF($G701&lt;='Cohort Report'!$B$8,1,0)))</f>
        <v/>
      </c>
      <c r="J701" s="21" t="str">
        <f aca="false">IF($E701&lt;&gt;1,"",DATE(YEAR($D701),MONTH($D701),1))</f>
        <v/>
      </c>
      <c r="K701" s="20" t="str">
        <f aca="false">IF($E701&lt;&gt;1,"",IF($G701="","",IF(AND($D701&gt;='Cohort Report'!$B$5,$D701&lt;='Cohort Report'!$B$6),$G701,"")))</f>
        <v/>
      </c>
    </row>
    <row r="702" customFormat="false" ht="15" hidden="false" customHeight="false" outlineLevel="0" collapsed="false">
      <c r="A702" s="9"/>
      <c r="B702" s="22"/>
      <c r="C702" s="23"/>
      <c r="D702" s="19" t="str">
        <f aca="false">IF($A702="","",_xlfn.MINIFS($B:$B,$A:$A,$A702))</f>
        <v/>
      </c>
      <c r="E702" s="20" t="str">
        <f aca="false">IF($A702="","",IF(AND($B702=$D702,COUNTIFS($A$2:$A702,$A702,$B$2:$B702,$B702)=1),1,0))</f>
        <v/>
      </c>
      <c r="F702" s="19" t="str">
        <f aca="false">IF($E702&lt;&gt;1,"",IF(COUNTIFS($A:$A,$A702,$B:$B,"&gt;"&amp;$D702)=0,"",_xlfn.MINIFS($B:$B,$A:$A,$A702,$B:$B,"&gt;"&amp;$D702)))</f>
        <v/>
      </c>
      <c r="G702" s="20" t="str">
        <f aca="false">IF($F702="","",$F702-$D702)</f>
        <v/>
      </c>
      <c r="H702" s="20" t="str">
        <f aca="false">IF($E702&lt;&gt;1,"",IF($F702="",0,IF($G702&lt;='Cohort Report'!$B$7,1,0)))</f>
        <v/>
      </c>
      <c r="I702" s="20" t="str">
        <f aca="false">IF($E702&lt;&gt;1,"",IF($F702="",0,IF($G702&lt;='Cohort Report'!$B$8,1,0)))</f>
        <v/>
      </c>
      <c r="J702" s="21" t="str">
        <f aca="false">IF($E702&lt;&gt;1,"",DATE(YEAR($D702),MONTH($D702),1))</f>
        <v/>
      </c>
      <c r="K702" s="20" t="str">
        <f aca="false">IF($E702&lt;&gt;1,"",IF($G702="","",IF(AND($D702&gt;='Cohort Report'!$B$5,$D702&lt;='Cohort Report'!$B$6),$G702,"")))</f>
        <v/>
      </c>
    </row>
    <row r="703" customFormat="false" ht="15" hidden="false" customHeight="false" outlineLevel="0" collapsed="false">
      <c r="A703" s="9"/>
      <c r="B703" s="22"/>
      <c r="C703" s="23"/>
      <c r="D703" s="19" t="str">
        <f aca="false">IF($A703="","",_xlfn.MINIFS($B:$B,$A:$A,$A703))</f>
        <v/>
      </c>
      <c r="E703" s="20" t="str">
        <f aca="false">IF($A703="","",IF(AND($B703=$D703,COUNTIFS($A$2:$A703,$A703,$B$2:$B703,$B703)=1),1,0))</f>
        <v/>
      </c>
      <c r="F703" s="19" t="str">
        <f aca="false">IF($E703&lt;&gt;1,"",IF(COUNTIFS($A:$A,$A703,$B:$B,"&gt;"&amp;$D703)=0,"",_xlfn.MINIFS($B:$B,$A:$A,$A703,$B:$B,"&gt;"&amp;$D703)))</f>
        <v/>
      </c>
      <c r="G703" s="20" t="str">
        <f aca="false">IF($F703="","",$F703-$D703)</f>
        <v/>
      </c>
      <c r="H703" s="20" t="str">
        <f aca="false">IF($E703&lt;&gt;1,"",IF($F703="",0,IF($G703&lt;='Cohort Report'!$B$7,1,0)))</f>
        <v/>
      </c>
      <c r="I703" s="20" t="str">
        <f aca="false">IF($E703&lt;&gt;1,"",IF($F703="",0,IF($G703&lt;='Cohort Report'!$B$8,1,0)))</f>
        <v/>
      </c>
      <c r="J703" s="21" t="str">
        <f aca="false">IF($E703&lt;&gt;1,"",DATE(YEAR($D703),MONTH($D703),1))</f>
        <v/>
      </c>
      <c r="K703" s="20" t="str">
        <f aca="false">IF($E703&lt;&gt;1,"",IF($G703="","",IF(AND($D703&gt;='Cohort Report'!$B$5,$D703&lt;='Cohort Report'!$B$6),$G703,"")))</f>
        <v/>
      </c>
    </row>
    <row r="704" customFormat="false" ht="15" hidden="false" customHeight="false" outlineLevel="0" collapsed="false">
      <c r="A704" s="9"/>
      <c r="B704" s="22"/>
      <c r="C704" s="23"/>
      <c r="D704" s="19" t="str">
        <f aca="false">IF($A704="","",_xlfn.MINIFS($B:$B,$A:$A,$A704))</f>
        <v/>
      </c>
      <c r="E704" s="20" t="str">
        <f aca="false">IF($A704="","",IF(AND($B704=$D704,COUNTIFS($A$2:$A704,$A704,$B$2:$B704,$B704)=1),1,0))</f>
        <v/>
      </c>
      <c r="F704" s="19" t="str">
        <f aca="false">IF($E704&lt;&gt;1,"",IF(COUNTIFS($A:$A,$A704,$B:$B,"&gt;"&amp;$D704)=0,"",_xlfn.MINIFS($B:$B,$A:$A,$A704,$B:$B,"&gt;"&amp;$D704)))</f>
        <v/>
      </c>
      <c r="G704" s="20" t="str">
        <f aca="false">IF($F704="","",$F704-$D704)</f>
        <v/>
      </c>
      <c r="H704" s="20" t="str">
        <f aca="false">IF($E704&lt;&gt;1,"",IF($F704="",0,IF($G704&lt;='Cohort Report'!$B$7,1,0)))</f>
        <v/>
      </c>
      <c r="I704" s="20" t="str">
        <f aca="false">IF($E704&lt;&gt;1,"",IF($F704="",0,IF($G704&lt;='Cohort Report'!$B$8,1,0)))</f>
        <v/>
      </c>
      <c r="J704" s="21" t="str">
        <f aca="false">IF($E704&lt;&gt;1,"",DATE(YEAR($D704),MONTH($D704),1))</f>
        <v/>
      </c>
      <c r="K704" s="20" t="str">
        <f aca="false">IF($E704&lt;&gt;1,"",IF($G704="","",IF(AND($D704&gt;='Cohort Report'!$B$5,$D704&lt;='Cohort Report'!$B$6),$G704,"")))</f>
        <v/>
      </c>
    </row>
    <row r="705" customFormat="false" ht="15" hidden="false" customHeight="false" outlineLevel="0" collapsed="false">
      <c r="A705" s="9"/>
      <c r="B705" s="22"/>
      <c r="C705" s="23"/>
      <c r="D705" s="19" t="str">
        <f aca="false">IF($A705="","",_xlfn.MINIFS($B:$B,$A:$A,$A705))</f>
        <v/>
      </c>
      <c r="E705" s="20" t="str">
        <f aca="false">IF($A705="","",IF(AND($B705=$D705,COUNTIFS($A$2:$A705,$A705,$B$2:$B705,$B705)=1),1,0))</f>
        <v/>
      </c>
      <c r="F705" s="19" t="str">
        <f aca="false">IF($E705&lt;&gt;1,"",IF(COUNTIFS($A:$A,$A705,$B:$B,"&gt;"&amp;$D705)=0,"",_xlfn.MINIFS($B:$B,$A:$A,$A705,$B:$B,"&gt;"&amp;$D705)))</f>
        <v/>
      </c>
      <c r="G705" s="20" t="str">
        <f aca="false">IF($F705="","",$F705-$D705)</f>
        <v/>
      </c>
      <c r="H705" s="20" t="str">
        <f aca="false">IF($E705&lt;&gt;1,"",IF($F705="",0,IF($G705&lt;='Cohort Report'!$B$7,1,0)))</f>
        <v/>
      </c>
      <c r="I705" s="20" t="str">
        <f aca="false">IF($E705&lt;&gt;1,"",IF($F705="",0,IF($G705&lt;='Cohort Report'!$B$8,1,0)))</f>
        <v/>
      </c>
      <c r="J705" s="21" t="str">
        <f aca="false">IF($E705&lt;&gt;1,"",DATE(YEAR($D705),MONTH($D705),1))</f>
        <v/>
      </c>
      <c r="K705" s="20" t="str">
        <f aca="false">IF($E705&lt;&gt;1,"",IF($G705="","",IF(AND($D705&gt;='Cohort Report'!$B$5,$D705&lt;='Cohort Report'!$B$6),$G705,"")))</f>
        <v/>
      </c>
    </row>
    <row r="706" customFormat="false" ht="15" hidden="false" customHeight="false" outlineLevel="0" collapsed="false">
      <c r="A706" s="9"/>
      <c r="B706" s="22"/>
      <c r="C706" s="23"/>
      <c r="D706" s="19" t="str">
        <f aca="false">IF($A706="","",_xlfn.MINIFS($B:$B,$A:$A,$A706))</f>
        <v/>
      </c>
      <c r="E706" s="20" t="str">
        <f aca="false">IF($A706="","",IF(AND($B706=$D706,COUNTIFS($A$2:$A706,$A706,$B$2:$B706,$B706)=1),1,0))</f>
        <v/>
      </c>
      <c r="F706" s="19" t="str">
        <f aca="false">IF($E706&lt;&gt;1,"",IF(COUNTIFS($A:$A,$A706,$B:$B,"&gt;"&amp;$D706)=0,"",_xlfn.MINIFS($B:$B,$A:$A,$A706,$B:$B,"&gt;"&amp;$D706)))</f>
        <v/>
      </c>
      <c r="G706" s="20" t="str">
        <f aca="false">IF($F706="","",$F706-$D706)</f>
        <v/>
      </c>
      <c r="H706" s="20" t="str">
        <f aca="false">IF($E706&lt;&gt;1,"",IF($F706="",0,IF($G706&lt;='Cohort Report'!$B$7,1,0)))</f>
        <v/>
      </c>
      <c r="I706" s="20" t="str">
        <f aca="false">IF($E706&lt;&gt;1,"",IF($F706="",0,IF($G706&lt;='Cohort Report'!$B$8,1,0)))</f>
        <v/>
      </c>
      <c r="J706" s="21" t="str">
        <f aca="false">IF($E706&lt;&gt;1,"",DATE(YEAR($D706),MONTH($D706),1))</f>
        <v/>
      </c>
      <c r="K706" s="20" t="str">
        <f aca="false">IF($E706&lt;&gt;1,"",IF($G706="","",IF(AND($D706&gt;='Cohort Report'!$B$5,$D706&lt;='Cohort Report'!$B$6),$G706,"")))</f>
        <v/>
      </c>
    </row>
    <row r="707" customFormat="false" ht="15" hidden="false" customHeight="false" outlineLevel="0" collapsed="false">
      <c r="A707" s="9"/>
      <c r="B707" s="22"/>
      <c r="C707" s="23"/>
      <c r="D707" s="19" t="str">
        <f aca="false">IF($A707="","",_xlfn.MINIFS($B:$B,$A:$A,$A707))</f>
        <v/>
      </c>
      <c r="E707" s="20" t="str">
        <f aca="false">IF($A707="","",IF(AND($B707=$D707,COUNTIFS($A$2:$A707,$A707,$B$2:$B707,$B707)=1),1,0))</f>
        <v/>
      </c>
      <c r="F707" s="19" t="str">
        <f aca="false">IF($E707&lt;&gt;1,"",IF(COUNTIFS($A:$A,$A707,$B:$B,"&gt;"&amp;$D707)=0,"",_xlfn.MINIFS($B:$B,$A:$A,$A707,$B:$B,"&gt;"&amp;$D707)))</f>
        <v/>
      </c>
      <c r="G707" s="20" t="str">
        <f aca="false">IF($F707="","",$F707-$D707)</f>
        <v/>
      </c>
      <c r="H707" s="20" t="str">
        <f aca="false">IF($E707&lt;&gt;1,"",IF($F707="",0,IF($G707&lt;='Cohort Report'!$B$7,1,0)))</f>
        <v/>
      </c>
      <c r="I707" s="20" t="str">
        <f aca="false">IF($E707&lt;&gt;1,"",IF($F707="",0,IF($G707&lt;='Cohort Report'!$B$8,1,0)))</f>
        <v/>
      </c>
      <c r="J707" s="21" t="str">
        <f aca="false">IF($E707&lt;&gt;1,"",DATE(YEAR($D707),MONTH($D707),1))</f>
        <v/>
      </c>
      <c r="K707" s="20" t="str">
        <f aca="false">IF($E707&lt;&gt;1,"",IF($G707="","",IF(AND($D707&gt;='Cohort Report'!$B$5,$D707&lt;='Cohort Report'!$B$6),$G707,"")))</f>
        <v/>
      </c>
    </row>
    <row r="708" customFormat="false" ht="15" hidden="false" customHeight="false" outlineLevel="0" collapsed="false">
      <c r="A708" s="9"/>
      <c r="B708" s="22"/>
      <c r="C708" s="23"/>
      <c r="D708" s="19" t="str">
        <f aca="false">IF($A708="","",_xlfn.MINIFS($B:$B,$A:$A,$A708))</f>
        <v/>
      </c>
      <c r="E708" s="20" t="str">
        <f aca="false">IF($A708="","",IF(AND($B708=$D708,COUNTIFS($A$2:$A708,$A708,$B$2:$B708,$B708)=1),1,0))</f>
        <v/>
      </c>
      <c r="F708" s="19" t="str">
        <f aca="false">IF($E708&lt;&gt;1,"",IF(COUNTIFS($A:$A,$A708,$B:$B,"&gt;"&amp;$D708)=0,"",_xlfn.MINIFS($B:$B,$A:$A,$A708,$B:$B,"&gt;"&amp;$D708)))</f>
        <v/>
      </c>
      <c r="G708" s="20" t="str">
        <f aca="false">IF($F708="","",$F708-$D708)</f>
        <v/>
      </c>
      <c r="H708" s="20" t="str">
        <f aca="false">IF($E708&lt;&gt;1,"",IF($F708="",0,IF($G708&lt;='Cohort Report'!$B$7,1,0)))</f>
        <v/>
      </c>
      <c r="I708" s="20" t="str">
        <f aca="false">IF($E708&lt;&gt;1,"",IF($F708="",0,IF($G708&lt;='Cohort Report'!$B$8,1,0)))</f>
        <v/>
      </c>
      <c r="J708" s="21" t="str">
        <f aca="false">IF($E708&lt;&gt;1,"",DATE(YEAR($D708),MONTH($D708),1))</f>
        <v/>
      </c>
      <c r="K708" s="20" t="str">
        <f aca="false">IF($E708&lt;&gt;1,"",IF($G708="","",IF(AND($D708&gt;='Cohort Report'!$B$5,$D708&lt;='Cohort Report'!$B$6),$G708,"")))</f>
        <v/>
      </c>
    </row>
    <row r="709" customFormat="false" ht="15" hidden="false" customHeight="false" outlineLevel="0" collapsed="false">
      <c r="A709" s="9"/>
      <c r="B709" s="22"/>
      <c r="C709" s="23"/>
      <c r="D709" s="19" t="str">
        <f aca="false">IF($A709="","",_xlfn.MINIFS($B:$B,$A:$A,$A709))</f>
        <v/>
      </c>
      <c r="E709" s="20" t="str">
        <f aca="false">IF($A709="","",IF(AND($B709=$D709,COUNTIFS($A$2:$A709,$A709,$B$2:$B709,$B709)=1),1,0))</f>
        <v/>
      </c>
      <c r="F709" s="19" t="str">
        <f aca="false">IF($E709&lt;&gt;1,"",IF(COUNTIFS($A:$A,$A709,$B:$B,"&gt;"&amp;$D709)=0,"",_xlfn.MINIFS($B:$B,$A:$A,$A709,$B:$B,"&gt;"&amp;$D709)))</f>
        <v/>
      </c>
      <c r="G709" s="20" t="str">
        <f aca="false">IF($F709="","",$F709-$D709)</f>
        <v/>
      </c>
      <c r="H709" s="20" t="str">
        <f aca="false">IF($E709&lt;&gt;1,"",IF($F709="",0,IF($G709&lt;='Cohort Report'!$B$7,1,0)))</f>
        <v/>
      </c>
      <c r="I709" s="20" t="str">
        <f aca="false">IF($E709&lt;&gt;1,"",IF($F709="",0,IF($G709&lt;='Cohort Report'!$B$8,1,0)))</f>
        <v/>
      </c>
      <c r="J709" s="21" t="str">
        <f aca="false">IF($E709&lt;&gt;1,"",DATE(YEAR($D709),MONTH($D709),1))</f>
        <v/>
      </c>
      <c r="K709" s="20" t="str">
        <f aca="false">IF($E709&lt;&gt;1,"",IF($G709="","",IF(AND($D709&gt;='Cohort Report'!$B$5,$D709&lt;='Cohort Report'!$B$6),$G709,"")))</f>
        <v/>
      </c>
    </row>
    <row r="710" customFormat="false" ht="15" hidden="false" customHeight="false" outlineLevel="0" collapsed="false">
      <c r="A710" s="9"/>
      <c r="B710" s="22"/>
      <c r="C710" s="23"/>
      <c r="D710" s="19" t="str">
        <f aca="false">IF($A710="","",_xlfn.MINIFS($B:$B,$A:$A,$A710))</f>
        <v/>
      </c>
      <c r="E710" s="20" t="str">
        <f aca="false">IF($A710="","",IF(AND($B710=$D710,COUNTIFS($A$2:$A710,$A710,$B$2:$B710,$B710)=1),1,0))</f>
        <v/>
      </c>
      <c r="F710" s="19" t="str">
        <f aca="false">IF($E710&lt;&gt;1,"",IF(COUNTIFS($A:$A,$A710,$B:$B,"&gt;"&amp;$D710)=0,"",_xlfn.MINIFS($B:$B,$A:$A,$A710,$B:$B,"&gt;"&amp;$D710)))</f>
        <v/>
      </c>
      <c r="G710" s="20" t="str">
        <f aca="false">IF($F710="","",$F710-$D710)</f>
        <v/>
      </c>
      <c r="H710" s="20" t="str">
        <f aca="false">IF($E710&lt;&gt;1,"",IF($F710="",0,IF($G710&lt;='Cohort Report'!$B$7,1,0)))</f>
        <v/>
      </c>
      <c r="I710" s="20" t="str">
        <f aca="false">IF($E710&lt;&gt;1,"",IF($F710="",0,IF($G710&lt;='Cohort Report'!$B$8,1,0)))</f>
        <v/>
      </c>
      <c r="J710" s="21" t="str">
        <f aca="false">IF($E710&lt;&gt;1,"",DATE(YEAR($D710),MONTH($D710),1))</f>
        <v/>
      </c>
      <c r="K710" s="20" t="str">
        <f aca="false">IF($E710&lt;&gt;1,"",IF($G710="","",IF(AND($D710&gt;='Cohort Report'!$B$5,$D710&lt;='Cohort Report'!$B$6),$G710,"")))</f>
        <v/>
      </c>
    </row>
    <row r="711" customFormat="false" ht="15" hidden="false" customHeight="false" outlineLevel="0" collapsed="false">
      <c r="A711" s="9"/>
      <c r="B711" s="22"/>
      <c r="C711" s="23"/>
      <c r="D711" s="19" t="str">
        <f aca="false">IF($A711="","",_xlfn.MINIFS($B:$B,$A:$A,$A711))</f>
        <v/>
      </c>
      <c r="E711" s="20" t="str">
        <f aca="false">IF($A711="","",IF(AND($B711=$D711,COUNTIFS($A$2:$A711,$A711,$B$2:$B711,$B711)=1),1,0))</f>
        <v/>
      </c>
      <c r="F711" s="19" t="str">
        <f aca="false">IF($E711&lt;&gt;1,"",IF(COUNTIFS($A:$A,$A711,$B:$B,"&gt;"&amp;$D711)=0,"",_xlfn.MINIFS($B:$B,$A:$A,$A711,$B:$B,"&gt;"&amp;$D711)))</f>
        <v/>
      </c>
      <c r="G711" s="20" t="str">
        <f aca="false">IF($F711="","",$F711-$D711)</f>
        <v/>
      </c>
      <c r="H711" s="20" t="str">
        <f aca="false">IF($E711&lt;&gt;1,"",IF($F711="",0,IF($G711&lt;='Cohort Report'!$B$7,1,0)))</f>
        <v/>
      </c>
      <c r="I711" s="20" t="str">
        <f aca="false">IF($E711&lt;&gt;1,"",IF($F711="",0,IF($G711&lt;='Cohort Report'!$B$8,1,0)))</f>
        <v/>
      </c>
      <c r="J711" s="21" t="str">
        <f aca="false">IF($E711&lt;&gt;1,"",DATE(YEAR($D711),MONTH($D711),1))</f>
        <v/>
      </c>
      <c r="K711" s="20" t="str">
        <f aca="false">IF($E711&lt;&gt;1,"",IF($G711="","",IF(AND($D711&gt;='Cohort Report'!$B$5,$D711&lt;='Cohort Report'!$B$6),$G711,"")))</f>
        <v/>
      </c>
    </row>
    <row r="712" customFormat="false" ht="15" hidden="false" customHeight="false" outlineLevel="0" collapsed="false">
      <c r="A712" s="9"/>
      <c r="B712" s="22"/>
      <c r="C712" s="23"/>
      <c r="D712" s="19" t="str">
        <f aca="false">IF($A712="","",_xlfn.MINIFS($B:$B,$A:$A,$A712))</f>
        <v/>
      </c>
      <c r="E712" s="20" t="str">
        <f aca="false">IF($A712="","",IF(AND($B712=$D712,COUNTIFS($A$2:$A712,$A712,$B$2:$B712,$B712)=1),1,0))</f>
        <v/>
      </c>
      <c r="F712" s="19" t="str">
        <f aca="false">IF($E712&lt;&gt;1,"",IF(COUNTIFS($A:$A,$A712,$B:$B,"&gt;"&amp;$D712)=0,"",_xlfn.MINIFS($B:$B,$A:$A,$A712,$B:$B,"&gt;"&amp;$D712)))</f>
        <v/>
      </c>
      <c r="G712" s="20" t="str">
        <f aca="false">IF($F712="","",$F712-$D712)</f>
        <v/>
      </c>
      <c r="H712" s="20" t="str">
        <f aca="false">IF($E712&lt;&gt;1,"",IF($F712="",0,IF($G712&lt;='Cohort Report'!$B$7,1,0)))</f>
        <v/>
      </c>
      <c r="I712" s="20" t="str">
        <f aca="false">IF($E712&lt;&gt;1,"",IF($F712="",0,IF($G712&lt;='Cohort Report'!$B$8,1,0)))</f>
        <v/>
      </c>
      <c r="J712" s="21" t="str">
        <f aca="false">IF($E712&lt;&gt;1,"",DATE(YEAR($D712),MONTH($D712),1))</f>
        <v/>
      </c>
      <c r="K712" s="20" t="str">
        <f aca="false">IF($E712&lt;&gt;1,"",IF($G712="","",IF(AND($D712&gt;='Cohort Report'!$B$5,$D712&lt;='Cohort Report'!$B$6),$G712,"")))</f>
        <v/>
      </c>
    </row>
    <row r="713" customFormat="false" ht="15" hidden="false" customHeight="false" outlineLevel="0" collapsed="false">
      <c r="A713" s="9"/>
      <c r="B713" s="22"/>
      <c r="C713" s="23"/>
      <c r="D713" s="19" t="str">
        <f aca="false">IF($A713="","",_xlfn.MINIFS($B:$B,$A:$A,$A713))</f>
        <v/>
      </c>
      <c r="E713" s="20" t="str">
        <f aca="false">IF($A713="","",IF(AND($B713=$D713,COUNTIFS($A$2:$A713,$A713,$B$2:$B713,$B713)=1),1,0))</f>
        <v/>
      </c>
      <c r="F713" s="19" t="str">
        <f aca="false">IF($E713&lt;&gt;1,"",IF(COUNTIFS($A:$A,$A713,$B:$B,"&gt;"&amp;$D713)=0,"",_xlfn.MINIFS($B:$B,$A:$A,$A713,$B:$B,"&gt;"&amp;$D713)))</f>
        <v/>
      </c>
      <c r="G713" s="20" t="str">
        <f aca="false">IF($F713="","",$F713-$D713)</f>
        <v/>
      </c>
      <c r="H713" s="20" t="str">
        <f aca="false">IF($E713&lt;&gt;1,"",IF($F713="",0,IF($G713&lt;='Cohort Report'!$B$7,1,0)))</f>
        <v/>
      </c>
      <c r="I713" s="20" t="str">
        <f aca="false">IF($E713&lt;&gt;1,"",IF($F713="",0,IF($G713&lt;='Cohort Report'!$B$8,1,0)))</f>
        <v/>
      </c>
      <c r="J713" s="21" t="str">
        <f aca="false">IF($E713&lt;&gt;1,"",DATE(YEAR($D713),MONTH($D713),1))</f>
        <v/>
      </c>
      <c r="K713" s="20" t="str">
        <f aca="false">IF($E713&lt;&gt;1,"",IF($G713="","",IF(AND($D713&gt;='Cohort Report'!$B$5,$D713&lt;='Cohort Report'!$B$6),$G713,"")))</f>
        <v/>
      </c>
    </row>
    <row r="714" customFormat="false" ht="15" hidden="false" customHeight="false" outlineLevel="0" collapsed="false">
      <c r="A714" s="9"/>
      <c r="B714" s="22"/>
      <c r="C714" s="23"/>
      <c r="D714" s="19" t="str">
        <f aca="false">IF($A714="","",_xlfn.MINIFS($B:$B,$A:$A,$A714))</f>
        <v/>
      </c>
      <c r="E714" s="20" t="str">
        <f aca="false">IF($A714="","",IF(AND($B714=$D714,COUNTIFS($A$2:$A714,$A714,$B$2:$B714,$B714)=1),1,0))</f>
        <v/>
      </c>
      <c r="F714" s="19" t="str">
        <f aca="false">IF($E714&lt;&gt;1,"",IF(COUNTIFS($A:$A,$A714,$B:$B,"&gt;"&amp;$D714)=0,"",_xlfn.MINIFS($B:$B,$A:$A,$A714,$B:$B,"&gt;"&amp;$D714)))</f>
        <v/>
      </c>
      <c r="G714" s="20" t="str">
        <f aca="false">IF($F714="","",$F714-$D714)</f>
        <v/>
      </c>
      <c r="H714" s="20" t="str">
        <f aca="false">IF($E714&lt;&gt;1,"",IF($F714="",0,IF($G714&lt;='Cohort Report'!$B$7,1,0)))</f>
        <v/>
      </c>
      <c r="I714" s="20" t="str">
        <f aca="false">IF($E714&lt;&gt;1,"",IF($F714="",0,IF($G714&lt;='Cohort Report'!$B$8,1,0)))</f>
        <v/>
      </c>
      <c r="J714" s="21" t="str">
        <f aca="false">IF($E714&lt;&gt;1,"",DATE(YEAR($D714),MONTH($D714),1))</f>
        <v/>
      </c>
      <c r="K714" s="20" t="str">
        <f aca="false">IF($E714&lt;&gt;1,"",IF($G714="","",IF(AND($D714&gt;='Cohort Report'!$B$5,$D714&lt;='Cohort Report'!$B$6),$G714,"")))</f>
        <v/>
      </c>
    </row>
    <row r="715" customFormat="false" ht="15" hidden="false" customHeight="false" outlineLevel="0" collapsed="false">
      <c r="A715" s="9"/>
      <c r="B715" s="22"/>
      <c r="C715" s="23"/>
      <c r="D715" s="19" t="str">
        <f aca="false">IF($A715="","",_xlfn.MINIFS($B:$B,$A:$A,$A715))</f>
        <v/>
      </c>
      <c r="E715" s="20" t="str">
        <f aca="false">IF($A715="","",IF(AND($B715=$D715,COUNTIFS($A$2:$A715,$A715,$B$2:$B715,$B715)=1),1,0))</f>
        <v/>
      </c>
      <c r="F715" s="19" t="str">
        <f aca="false">IF($E715&lt;&gt;1,"",IF(COUNTIFS($A:$A,$A715,$B:$B,"&gt;"&amp;$D715)=0,"",_xlfn.MINIFS($B:$B,$A:$A,$A715,$B:$B,"&gt;"&amp;$D715)))</f>
        <v/>
      </c>
      <c r="G715" s="20" t="str">
        <f aca="false">IF($F715="","",$F715-$D715)</f>
        <v/>
      </c>
      <c r="H715" s="20" t="str">
        <f aca="false">IF($E715&lt;&gt;1,"",IF($F715="",0,IF($G715&lt;='Cohort Report'!$B$7,1,0)))</f>
        <v/>
      </c>
      <c r="I715" s="20" t="str">
        <f aca="false">IF($E715&lt;&gt;1,"",IF($F715="",0,IF($G715&lt;='Cohort Report'!$B$8,1,0)))</f>
        <v/>
      </c>
      <c r="J715" s="21" t="str">
        <f aca="false">IF($E715&lt;&gt;1,"",DATE(YEAR($D715),MONTH($D715),1))</f>
        <v/>
      </c>
      <c r="K715" s="20" t="str">
        <f aca="false">IF($E715&lt;&gt;1,"",IF($G715="","",IF(AND($D715&gt;='Cohort Report'!$B$5,$D715&lt;='Cohort Report'!$B$6),$G715,"")))</f>
        <v/>
      </c>
    </row>
    <row r="716" customFormat="false" ht="15" hidden="false" customHeight="false" outlineLevel="0" collapsed="false">
      <c r="A716" s="9"/>
      <c r="B716" s="22"/>
      <c r="C716" s="23"/>
      <c r="D716" s="19" t="str">
        <f aca="false">IF($A716="","",_xlfn.MINIFS($B:$B,$A:$A,$A716))</f>
        <v/>
      </c>
      <c r="E716" s="20" t="str">
        <f aca="false">IF($A716="","",IF(AND($B716=$D716,COUNTIFS($A$2:$A716,$A716,$B$2:$B716,$B716)=1),1,0))</f>
        <v/>
      </c>
      <c r="F716" s="19" t="str">
        <f aca="false">IF($E716&lt;&gt;1,"",IF(COUNTIFS($A:$A,$A716,$B:$B,"&gt;"&amp;$D716)=0,"",_xlfn.MINIFS($B:$B,$A:$A,$A716,$B:$B,"&gt;"&amp;$D716)))</f>
        <v/>
      </c>
      <c r="G716" s="20" t="str">
        <f aca="false">IF($F716="","",$F716-$D716)</f>
        <v/>
      </c>
      <c r="H716" s="20" t="str">
        <f aca="false">IF($E716&lt;&gt;1,"",IF($F716="",0,IF($G716&lt;='Cohort Report'!$B$7,1,0)))</f>
        <v/>
      </c>
      <c r="I716" s="20" t="str">
        <f aca="false">IF($E716&lt;&gt;1,"",IF($F716="",0,IF($G716&lt;='Cohort Report'!$B$8,1,0)))</f>
        <v/>
      </c>
      <c r="J716" s="21" t="str">
        <f aca="false">IF($E716&lt;&gt;1,"",DATE(YEAR($D716),MONTH($D716),1))</f>
        <v/>
      </c>
      <c r="K716" s="20" t="str">
        <f aca="false">IF($E716&lt;&gt;1,"",IF($G716="","",IF(AND($D716&gt;='Cohort Report'!$B$5,$D716&lt;='Cohort Report'!$B$6),$G716,"")))</f>
        <v/>
      </c>
    </row>
    <row r="717" customFormat="false" ht="15" hidden="false" customHeight="false" outlineLevel="0" collapsed="false">
      <c r="A717" s="9"/>
      <c r="B717" s="22"/>
      <c r="C717" s="23"/>
      <c r="D717" s="19" t="str">
        <f aca="false">IF($A717="","",_xlfn.MINIFS($B:$B,$A:$A,$A717))</f>
        <v/>
      </c>
      <c r="E717" s="20" t="str">
        <f aca="false">IF($A717="","",IF(AND($B717=$D717,COUNTIFS($A$2:$A717,$A717,$B$2:$B717,$B717)=1),1,0))</f>
        <v/>
      </c>
      <c r="F717" s="19" t="str">
        <f aca="false">IF($E717&lt;&gt;1,"",IF(COUNTIFS($A:$A,$A717,$B:$B,"&gt;"&amp;$D717)=0,"",_xlfn.MINIFS($B:$B,$A:$A,$A717,$B:$B,"&gt;"&amp;$D717)))</f>
        <v/>
      </c>
      <c r="G717" s="20" t="str">
        <f aca="false">IF($F717="","",$F717-$D717)</f>
        <v/>
      </c>
      <c r="H717" s="20" t="str">
        <f aca="false">IF($E717&lt;&gt;1,"",IF($F717="",0,IF($G717&lt;='Cohort Report'!$B$7,1,0)))</f>
        <v/>
      </c>
      <c r="I717" s="20" t="str">
        <f aca="false">IF($E717&lt;&gt;1,"",IF($F717="",0,IF($G717&lt;='Cohort Report'!$B$8,1,0)))</f>
        <v/>
      </c>
      <c r="J717" s="21" t="str">
        <f aca="false">IF($E717&lt;&gt;1,"",DATE(YEAR($D717),MONTH($D717),1))</f>
        <v/>
      </c>
      <c r="K717" s="20" t="str">
        <f aca="false">IF($E717&lt;&gt;1,"",IF($G717="","",IF(AND($D717&gt;='Cohort Report'!$B$5,$D717&lt;='Cohort Report'!$B$6),$G717,"")))</f>
        <v/>
      </c>
    </row>
    <row r="718" customFormat="false" ht="15" hidden="false" customHeight="false" outlineLevel="0" collapsed="false">
      <c r="A718" s="9"/>
      <c r="B718" s="22"/>
      <c r="C718" s="23"/>
      <c r="D718" s="19" t="str">
        <f aca="false">IF($A718="","",_xlfn.MINIFS($B:$B,$A:$A,$A718))</f>
        <v/>
      </c>
      <c r="E718" s="20" t="str">
        <f aca="false">IF($A718="","",IF(AND($B718=$D718,COUNTIFS($A$2:$A718,$A718,$B$2:$B718,$B718)=1),1,0))</f>
        <v/>
      </c>
      <c r="F718" s="19" t="str">
        <f aca="false">IF($E718&lt;&gt;1,"",IF(COUNTIFS($A:$A,$A718,$B:$B,"&gt;"&amp;$D718)=0,"",_xlfn.MINIFS($B:$B,$A:$A,$A718,$B:$B,"&gt;"&amp;$D718)))</f>
        <v/>
      </c>
      <c r="G718" s="20" t="str">
        <f aca="false">IF($F718="","",$F718-$D718)</f>
        <v/>
      </c>
      <c r="H718" s="20" t="str">
        <f aca="false">IF($E718&lt;&gt;1,"",IF($F718="",0,IF($G718&lt;='Cohort Report'!$B$7,1,0)))</f>
        <v/>
      </c>
      <c r="I718" s="20" t="str">
        <f aca="false">IF($E718&lt;&gt;1,"",IF($F718="",0,IF($G718&lt;='Cohort Report'!$B$8,1,0)))</f>
        <v/>
      </c>
      <c r="J718" s="21" t="str">
        <f aca="false">IF($E718&lt;&gt;1,"",DATE(YEAR($D718),MONTH($D718),1))</f>
        <v/>
      </c>
      <c r="K718" s="20" t="str">
        <f aca="false">IF($E718&lt;&gt;1,"",IF($G718="","",IF(AND($D718&gt;='Cohort Report'!$B$5,$D718&lt;='Cohort Report'!$B$6),$G718,"")))</f>
        <v/>
      </c>
    </row>
    <row r="719" customFormat="false" ht="15" hidden="false" customHeight="false" outlineLevel="0" collapsed="false">
      <c r="A719" s="9"/>
      <c r="B719" s="22"/>
      <c r="C719" s="23"/>
      <c r="D719" s="19" t="str">
        <f aca="false">IF($A719="","",_xlfn.MINIFS($B:$B,$A:$A,$A719))</f>
        <v/>
      </c>
      <c r="E719" s="20" t="str">
        <f aca="false">IF($A719="","",IF(AND($B719=$D719,COUNTIFS($A$2:$A719,$A719,$B$2:$B719,$B719)=1),1,0))</f>
        <v/>
      </c>
      <c r="F719" s="19" t="str">
        <f aca="false">IF($E719&lt;&gt;1,"",IF(COUNTIFS($A:$A,$A719,$B:$B,"&gt;"&amp;$D719)=0,"",_xlfn.MINIFS($B:$B,$A:$A,$A719,$B:$B,"&gt;"&amp;$D719)))</f>
        <v/>
      </c>
      <c r="G719" s="20" t="str">
        <f aca="false">IF($F719="","",$F719-$D719)</f>
        <v/>
      </c>
      <c r="H719" s="20" t="str">
        <f aca="false">IF($E719&lt;&gt;1,"",IF($F719="",0,IF($G719&lt;='Cohort Report'!$B$7,1,0)))</f>
        <v/>
      </c>
      <c r="I719" s="20" t="str">
        <f aca="false">IF($E719&lt;&gt;1,"",IF($F719="",0,IF($G719&lt;='Cohort Report'!$B$8,1,0)))</f>
        <v/>
      </c>
      <c r="J719" s="21" t="str">
        <f aca="false">IF($E719&lt;&gt;1,"",DATE(YEAR($D719),MONTH($D719),1))</f>
        <v/>
      </c>
      <c r="K719" s="20" t="str">
        <f aca="false">IF($E719&lt;&gt;1,"",IF($G719="","",IF(AND($D719&gt;='Cohort Report'!$B$5,$D719&lt;='Cohort Report'!$B$6),$G719,"")))</f>
        <v/>
      </c>
    </row>
    <row r="720" customFormat="false" ht="15" hidden="false" customHeight="false" outlineLevel="0" collapsed="false">
      <c r="A720" s="9"/>
      <c r="B720" s="22"/>
      <c r="C720" s="23"/>
      <c r="D720" s="19" t="str">
        <f aca="false">IF($A720="","",_xlfn.MINIFS($B:$B,$A:$A,$A720))</f>
        <v/>
      </c>
      <c r="E720" s="20" t="str">
        <f aca="false">IF($A720="","",IF(AND($B720=$D720,COUNTIFS($A$2:$A720,$A720,$B$2:$B720,$B720)=1),1,0))</f>
        <v/>
      </c>
      <c r="F720" s="19" t="str">
        <f aca="false">IF($E720&lt;&gt;1,"",IF(COUNTIFS($A:$A,$A720,$B:$B,"&gt;"&amp;$D720)=0,"",_xlfn.MINIFS($B:$B,$A:$A,$A720,$B:$B,"&gt;"&amp;$D720)))</f>
        <v/>
      </c>
      <c r="G720" s="20" t="str">
        <f aca="false">IF($F720="","",$F720-$D720)</f>
        <v/>
      </c>
      <c r="H720" s="20" t="str">
        <f aca="false">IF($E720&lt;&gt;1,"",IF($F720="",0,IF($G720&lt;='Cohort Report'!$B$7,1,0)))</f>
        <v/>
      </c>
      <c r="I720" s="20" t="str">
        <f aca="false">IF($E720&lt;&gt;1,"",IF($F720="",0,IF($G720&lt;='Cohort Report'!$B$8,1,0)))</f>
        <v/>
      </c>
      <c r="J720" s="21" t="str">
        <f aca="false">IF($E720&lt;&gt;1,"",DATE(YEAR($D720),MONTH($D720),1))</f>
        <v/>
      </c>
      <c r="K720" s="20" t="str">
        <f aca="false">IF($E720&lt;&gt;1,"",IF($G720="","",IF(AND($D720&gt;='Cohort Report'!$B$5,$D720&lt;='Cohort Report'!$B$6),$G720,"")))</f>
        <v/>
      </c>
    </row>
    <row r="721" customFormat="false" ht="15" hidden="false" customHeight="false" outlineLevel="0" collapsed="false">
      <c r="A721" s="9"/>
      <c r="B721" s="22"/>
      <c r="C721" s="23"/>
      <c r="D721" s="19" t="str">
        <f aca="false">IF($A721="","",_xlfn.MINIFS($B:$B,$A:$A,$A721))</f>
        <v/>
      </c>
      <c r="E721" s="20" t="str">
        <f aca="false">IF($A721="","",IF(AND($B721=$D721,COUNTIFS($A$2:$A721,$A721,$B$2:$B721,$B721)=1),1,0))</f>
        <v/>
      </c>
      <c r="F721" s="19" t="str">
        <f aca="false">IF($E721&lt;&gt;1,"",IF(COUNTIFS($A:$A,$A721,$B:$B,"&gt;"&amp;$D721)=0,"",_xlfn.MINIFS($B:$B,$A:$A,$A721,$B:$B,"&gt;"&amp;$D721)))</f>
        <v/>
      </c>
      <c r="G721" s="20" t="str">
        <f aca="false">IF($F721="","",$F721-$D721)</f>
        <v/>
      </c>
      <c r="H721" s="20" t="str">
        <f aca="false">IF($E721&lt;&gt;1,"",IF($F721="",0,IF($G721&lt;='Cohort Report'!$B$7,1,0)))</f>
        <v/>
      </c>
      <c r="I721" s="20" t="str">
        <f aca="false">IF($E721&lt;&gt;1,"",IF($F721="",0,IF($G721&lt;='Cohort Report'!$B$8,1,0)))</f>
        <v/>
      </c>
      <c r="J721" s="21" t="str">
        <f aca="false">IF($E721&lt;&gt;1,"",DATE(YEAR($D721),MONTH($D721),1))</f>
        <v/>
      </c>
      <c r="K721" s="20" t="str">
        <f aca="false">IF($E721&lt;&gt;1,"",IF($G721="","",IF(AND($D721&gt;='Cohort Report'!$B$5,$D721&lt;='Cohort Report'!$B$6),$G721,"")))</f>
        <v/>
      </c>
    </row>
    <row r="722" customFormat="false" ht="15" hidden="false" customHeight="false" outlineLevel="0" collapsed="false">
      <c r="A722" s="9"/>
      <c r="B722" s="22"/>
      <c r="C722" s="23"/>
      <c r="D722" s="19" t="str">
        <f aca="false">IF($A722="","",_xlfn.MINIFS($B:$B,$A:$A,$A722))</f>
        <v/>
      </c>
      <c r="E722" s="20" t="str">
        <f aca="false">IF($A722="","",IF(AND($B722=$D722,COUNTIFS($A$2:$A722,$A722,$B$2:$B722,$B722)=1),1,0))</f>
        <v/>
      </c>
      <c r="F722" s="19" t="str">
        <f aca="false">IF($E722&lt;&gt;1,"",IF(COUNTIFS($A:$A,$A722,$B:$B,"&gt;"&amp;$D722)=0,"",_xlfn.MINIFS($B:$B,$A:$A,$A722,$B:$B,"&gt;"&amp;$D722)))</f>
        <v/>
      </c>
      <c r="G722" s="20" t="str">
        <f aca="false">IF($F722="","",$F722-$D722)</f>
        <v/>
      </c>
      <c r="H722" s="20" t="str">
        <f aca="false">IF($E722&lt;&gt;1,"",IF($F722="",0,IF($G722&lt;='Cohort Report'!$B$7,1,0)))</f>
        <v/>
      </c>
      <c r="I722" s="20" t="str">
        <f aca="false">IF($E722&lt;&gt;1,"",IF($F722="",0,IF($G722&lt;='Cohort Report'!$B$8,1,0)))</f>
        <v/>
      </c>
      <c r="J722" s="21" t="str">
        <f aca="false">IF($E722&lt;&gt;1,"",DATE(YEAR($D722),MONTH($D722),1))</f>
        <v/>
      </c>
      <c r="K722" s="20" t="str">
        <f aca="false">IF($E722&lt;&gt;1,"",IF($G722="","",IF(AND($D722&gt;='Cohort Report'!$B$5,$D722&lt;='Cohort Report'!$B$6),$G722,"")))</f>
        <v/>
      </c>
    </row>
    <row r="723" customFormat="false" ht="15" hidden="false" customHeight="false" outlineLevel="0" collapsed="false">
      <c r="A723" s="9"/>
      <c r="B723" s="22"/>
      <c r="C723" s="23"/>
      <c r="D723" s="19" t="str">
        <f aca="false">IF($A723="","",_xlfn.MINIFS($B:$B,$A:$A,$A723))</f>
        <v/>
      </c>
      <c r="E723" s="20" t="str">
        <f aca="false">IF($A723="","",IF(AND($B723=$D723,COUNTIFS($A$2:$A723,$A723,$B$2:$B723,$B723)=1),1,0))</f>
        <v/>
      </c>
      <c r="F723" s="19" t="str">
        <f aca="false">IF($E723&lt;&gt;1,"",IF(COUNTIFS($A:$A,$A723,$B:$B,"&gt;"&amp;$D723)=0,"",_xlfn.MINIFS($B:$B,$A:$A,$A723,$B:$B,"&gt;"&amp;$D723)))</f>
        <v/>
      </c>
      <c r="G723" s="20" t="str">
        <f aca="false">IF($F723="","",$F723-$D723)</f>
        <v/>
      </c>
      <c r="H723" s="20" t="str">
        <f aca="false">IF($E723&lt;&gt;1,"",IF($F723="",0,IF($G723&lt;='Cohort Report'!$B$7,1,0)))</f>
        <v/>
      </c>
      <c r="I723" s="20" t="str">
        <f aca="false">IF($E723&lt;&gt;1,"",IF($F723="",0,IF($G723&lt;='Cohort Report'!$B$8,1,0)))</f>
        <v/>
      </c>
      <c r="J723" s="21" t="str">
        <f aca="false">IF($E723&lt;&gt;1,"",DATE(YEAR($D723),MONTH($D723),1))</f>
        <v/>
      </c>
      <c r="K723" s="20" t="str">
        <f aca="false">IF($E723&lt;&gt;1,"",IF($G723="","",IF(AND($D723&gt;='Cohort Report'!$B$5,$D723&lt;='Cohort Report'!$B$6),$G723,"")))</f>
        <v/>
      </c>
    </row>
    <row r="724" customFormat="false" ht="15" hidden="false" customHeight="false" outlineLevel="0" collapsed="false">
      <c r="A724" s="9"/>
      <c r="B724" s="22"/>
      <c r="C724" s="23"/>
      <c r="D724" s="19" t="str">
        <f aca="false">IF($A724="","",_xlfn.MINIFS($B:$B,$A:$A,$A724))</f>
        <v/>
      </c>
      <c r="E724" s="20" t="str">
        <f aca="false">IF($A724="","",IF(AND($B724=$D724,COUNTIFS($A$2:$A724,$A724,$B$2:$B724,$B724)=1),1,0))</f>
        <v/>
      </c>
      <c r="F724" s="19" t="str">
        <f aca="false">IF($E724&lt;&gt;1,"",IF(COUNTIFS($A:$A,$A724,$B:$B,"&gt;"&amp;$D724)=0,"",_xlfn.MINIFS($B:$B,$A:$A,$A724,$B:$B,"&gt;"&amp;$D724)))</f>
        <v/>
      </c>
      <c r="G724" s="20" t="str">
        <f aca="false">IF($F724="","",$F724-$D724)</f>
        <v/>
      </c>
      <c r="H724" s="20" t="str">
        <f aca="false">IF($E724&lt;&gt;1,"",IF($F724="",0,IF($G724&lt;='Cohort Report'!$B$7,1,0)))</f>
        <v/>
      </c>
      <c r="I724" s="20" t="str">
        <f aca="false">IF($E724&lt;&gt;1,"",IF($F724="",0,IF($G724&lt;='Cohort Report'!$B$8,1,0)))</f>
        <v/>
      </c>
      <c r="J724" s="21" t="str">
        <f aca="false">IF($E724&lt;&gt;1,"",DATE(YEAR($D724),MONTH($D724),1))</f>
        <v/>
      </c>
      <c r="K724" s="20" t="str">
        <f aca="false">IF($E724&lt;&gt;1,"",IF($G724="","",IF(AND($D724&gt;='Cohort Report'!$B$5,$D724&lt;='Cohort Report'!$B$6),$G724,"")))</f>
        <v/>
      </c>
    </row>
    <row r="725" customFormat="false" ht="15" hidden="false" customHeight="false" outlineLevel="0" collapsed="false">
      <c r="A725" s="9"/>
      <c r="B725" s="22"/>
      <c r="C725" s="23"/>
      <c r="D725" s="19" t="str">
        <f aca="false">IF($A725="","",_xlfn.MINIFS($B:$B,$A:$A,$A725))</f>
        <v/>
      </c>
      <c r="E725" s="20" t="str">
        <f aca="false">IF($A725="","",IF(AND($B725=$D725,COUNTIFS($A$2:$A725,$A725,$B$2:$B725,$B725)=1),1,0))</f>
        <v/>
      </c>
      <c r="F725" s="19" t="str">
        <f aca="false">IF($E725&lt;&gt;1,"",IF(COUNTIFS($A:$A,$A725,$B:$B,"&gt;"&amp;$D725)=0,"",_xlfn.MINIFS($B:$B,$A:$A,$A725,$B:$B,"&gt;"&amp;$D725)))</f>
        <v/>
      </c>
      <c r="G725" s="20" t="str">
        <f aca="false">IF($F725="","",$F725-$D725)</f>
        <v/>
      </c>
      <c r="H725" s="20" t="str">
        <f aca="false">IF($E725&lt;&gt;1,"",IF($F725="",0,IF($G725&lt;='Cohort Report'!$B$7,1,0)))</f>
        <v/>
      </c>
      <c r="I725" s="20" t="str">
        <f aca="false">IF($E725&lt;&gt;1,"",IF($F725="",0,IF($G725&lt;='Cohort Report'!$B$8,1,0)))</f>
        <v/>
      </c>
      <c r="J725" s="21" t="str">
        <f aca="false">IF($E725&lt;&gt;1,"",DATE(YEAR($D725),MONTH($D725),1))</f>
        <v/>
      </c>
      <c r="K725" s="20" t="str">
        <f aca="false">IF($E725&lt;&gt;1,"",IF($G725="","",IF(AND($D725&gt;='Cohort Report'!$B$5,$D725&lt;='Cohort Report'!$B$6),$G725,"")))</f>
        <v/>
      </c>
    </row>
    <row r="726" customFormat="false" ht="15" hidden="false" customHeight="false" outlineLevel="0" collapsed="false">
      <c r="A726" s="9"/>
      <c r="B726" s="22"/>
      <c r="C726" s="23"/>
      <c r="D726" s="19" t="str">
        <f aca="false">IF($A726="","",_xlfn.MINIFS($B:$B,$A:$A,$A726))</f>
        <v/>
      </c>
      <c r="E726" s="20" t="str">
        <f aca="false">IF($A726="","",IF(AND($B726=$D726,COUNTIFS($A$2:$A726,$A726,$B$2:$B726,$B726)=1),1,0))</f>
        <v/>
      </c>
      <c r="F726" s="19" t="str">
        <f aca="false">IF($E726&lt;&gt;1,"",IF(COUNTIFS($A:$A,$A726,$B:$B,"&gt;"&amp;$D726)=0,"",_xlfn.MINIFS($B:$B,$A:$A,$A726,$B:$B,"&gt;"&amp;$D726)))</f>
        <v/>
      </c>
      <c r="G726" s="20" t="str">
        <f aca="false">IF($F726="","",$F726-$D726)</f>
        <v/>
      </c>
      <c r="H726" s="20" t="str">
        <f aca="false">IF($E726&lt;&gt;1,"",IF($F726="",0,IF($G726&lt;='Cohort Report'!$B$7,1,0)))</f>
        <v/>
      </c>
      <c r="I726" s="20" t="str">
        <f aca="false">IF($E726&lt;&gt;1,"",IF($F726="",0,IF($G726&lt;='Cohort Report'!$B$8,1,0)))</f>
        <v/>
      </c>
      <c r="J726" s="21" t="str">
        <f aca="false">IF($E726&lt;&gt;1,"",DATE(YEAR($D726),MONTH($D726),1))</f>
        <v/>
      </c>
      <c r="K726" s="20" t="str">
        <f aca="false">IF($E726&lt;&gt;1,"",IF($G726="","",IF(AND($D726&gt;='Cohort Report'!$B$5,$D726&lt;='Cohort Report'!$B$6),$G726,"")))</f>
        <v/>
      </c>
    </row>
    <row r="727" customFormat="false" ht="15" hidden="false" customHeight="false" outlineLevel="0" collapsed="false">
      <c r="A727" s="9"/>
      <c r="B727" s="22"/>
      <c r="C727" s="23"/>
      <c r="D727" s="19" t="str">
        <f aca="false">IF($A727="","",_xlfn.MINIFS($B:$B,$A:$A,$A727))</f>
        <v/>
      </c>
      <c r="E727" s="20" t="str">
        <f aca="false">IF($A727="","",IF(AND($B727=$D727,COUNTIFS($A$2:$A727,$A727,$B$2:$B727,$B727)=1),1,0))</f>
        <v/>
      </c>
      <c r="F727" s="19" t="str">
        <f aca="false">IF($E727&lt;&gt;1,"",IF(COUNTIFS($A:$A,$A727,$B:$B,"&gt;"&amp;$D727)=0,"",_xlfn.MINIFS($B:$B,$A:$A,$A727,$B:$B,"&gt;"&amp;$D727)))</f>
        <v/>
      </c>
      <c r="G727" s="20" t="str">
        <f aca="false">IF($F727="","",$F727-$D727)</f>
        <v/>
      </c>
      <c r="H727" s="20" t="str">
        <f aca="false">IF($E727&lt;&gt;1,"",IF($F727="",0,IF($G727&lt;='Cohort Report'!$B$7,1,0)))</f>
        <v/>
      </c>
      <c r="I727" s="20" t="str">
        <f aca="false">IF($E727&lt;&gt;1,"",IF($F727="",0,IF($G727&lt;='Cohort Report'!$B$8,1,0)))</f>
        <v/>
      </c>
      <c r="J727" s="21" t="str">
        <f aca="false">IF($E727&lt;&gt;1,"",DATE(YEAR($D727),MONTH($D727),1))</f>
        <v/>
      </c>
      <c r="K727" s="20" t="str">
        <f aca="false">IF($E727&lt;&gt;1,"",IF($G727="","",IF(AND($D727&gt;='Cohort Report'!$B$5,$D727&lt;='Cohort Report'!$B$6),$G727,"")))</f>
        <v/>
      </c>
    </row>
    <row r="728" customFormat="false" ht="15" hidden="false" customHeight="false" outlineLevel="0" collapsed="false">
      <c r="A728" s="9"/>
      <c r="B728" s="22"/>
      <c r="C728" s="23"/>
      <c r="D728" s="19" t="str">
        <f aca="false">IF($A728="","",_xlfn.MINIFS($B:$B,$A:$A,$A728))</f>
        <v/>
      </c>
      <c r="E728" s="20" t="str">
        <f aca="false">IF($A728="","",IF(AND($B728=$D728,COUNTIFS($A$2:$A728,$A728,$B$2:$B728,$B728)=1),1,0))</f>
        <v/>
      </c>
      <c r="F728" s="19" t="str">
        <f aca="false">IF($E728&lt;&gt;1,"",IF(COUNTIFS($A:$A,$A728,$B:$B,"&gt;"&amp;$D728)=0,"",_xlfn.MINIFS($B:$B,$A:$A,$A728,$B:$B,"&gt;"&amp;$D728)))</f>
        <v/>
      </c>
      <c r="G728" s="20" t="str">
        <f aca="false">IF($F728="","",$F728-$D728)</f>
        <v/>
      </c>
      <c r="H728" s="20" t="str">
        <f aca="false">IF($E728&lt;&gt;1,"",IF($F728="",0,IF($G728&lt;='Cohort Report'!$B$7,1,0)))</f>
        <v/>
      </c>
      <c r="I728" s="20" t="str">
        <f aca="false">IF($E728&lt;&gt;1,"",IF($F728="",0,IF($G728&lt;='Cohort Report'!$B$8,1,0)))</f>
        <v/>
      </c>
      <c r="J728" s="21" t="str">
        <f aca="false">IF($E728&lt;&gt;1,"",DATE(YEAR($D728),MONTH($D728),1))</f>
        <v/>
      </c>
      <c r="K728" s="20" t="str">
        <f aca="false">IF($E728&lt;&gt;1,"",IF($G728="","",IF(AND($D728&gt;='Cohort Report'!$B$5,$D728&lt;='Cohort Report'!$B$6),$G728,"")))</f>
        <v/>
      </c>
    </row>
    <row r="729" customFormat="false" ht="15" hidden="false" customHeight="false" outlineLevel="0" collapsed="false">
      <c r="A729" s="9"/>
      <c r="B729" s="22"/>
      <c r="C729" s="23"/>
      <c r="D729" s="19" t="str">
        <f aca="false">IF($A729="","",_xlfn.MINIFS($B:$B,$A:$A,$A729))</f>
        <v/>
      </c>
      <c r="E729" s="20" t="str">
        <f aca="false">IF($A729="","",IF(AND($B729=$D729,COUNTIFS($A$2:$A729,$A729,$B$2:$B729,$B729)=1),1,0))</f>
        <v/>
      </c>
      <c r="F729" s="19" t="str">
        <f aca="false">IF($E729&lt;&gt;1,"",IF(COUNTIFS($A:$A,$A729,$B:$B,"&gt;"&amp;$D729)=0,"",_xlfn.MINIFS($B:$B,$A:$A,$A729,$B:$B,"&gt;"&amp;$D729)))</f>
        <v/>
      </c>
      <c r="G729" s="20" t="str">
        <f aca="false">IF($F729="","",$F729-$D729)</f>
        <v/>
      </c>
      <c r="H729" s="20" t="str">
        <f aca="false">IF($E729&lt;&gt;1,"",IF($F729="",0,IF($G729&lt;='Cohort Report'!$B$7,1,0)))</f>
        <v/>
      </c>
      <c r="I729" s="20" t="str">
        <f aca="false">IF($E729&lt;&gt;1,"",IF($F729="",0,IF($G729&lt;='Cohort Report'!$B$8,1,0)))</f>
        <v/>
      </c>
      <c r="J729" s="21" t="str">
        <f aca="false">IF($E729&lt;&gt;1,"",DATE(YEAR($D729),MONTH($D729),1))</f>
        <v/>
      </c>
      <c r="K729" s="20" t="str">
        <f aca="false">IF($E729&lt;&gt;1,"",IF($G729="","",IF(AND($D729&gt;='Cohort Report'!$B$5,$D729&lt;='Cohort Report'!$B$6),$G729,"")))</f>
        <v/>
      </c>
    </row>
    <row r="730" customFormat="false" ht="15" hidden="false" customHeight="false" outlineLevel="0" collapsed="false">
      <c r="A730" s="9"/>
      <c r="B730" s="22"/>
      <c r="C730" s="23"/>
      <c r="D730" s="19" t="str">
        <f aca="false">IF($A730="","",_xlfn.MINIFS($B:$B,$A:$A,$A730))</f>
        <v/>
      </c>
      <c r="E730" s="20" t="str">
        <f aca="false">IF($A730="","",IF(AND($B730=$D730,COUNTIFS($A$2:$A730,$A730,$B$2:$B730,$B730)=1),1,0))</f>
        <v/>
      </c>
      <c r="F730" s="19" t="str">
        <f aca="false">IF($E730&lt;&gt;1,"",IF(COUNTIFS($A:$A,$A730,$B:$B,"&gt;"&amp;$D730)=0,"",_xlfn.MINIFS($B:$B,$A:$A,$A730,$B:$B,"&gt;"&amp;$D730)))</f>
        <v/>
      </c>
      <c r="G730" s="20" t="str">
        <f aca="false">IF($F730="","",$F730-$D730)</f>
        <v/>
      </c>
      <c r="H730" s="20" t="str">
        <f aca="false">IF($E730&lt;&gt;1,"",IF($F730="",0,IF($G730&lt;='Cohort Report'!$B$7,1,0)))</f>
        <v/>
      </c>
      <c r="I730" s="20" t="str">
        <f aca="false">IF($E730&lt;&gt;1,"",IF($F730="",0,IF($G730&lt;='Cohort Report'!$B$8,1,0)))</f>
        <v/>
      </c>
      <c r="J730" s="21" t="str">
        <f aca="false">IF($E730&lt;&gt;1,"",DATE(YEAR($D730),MONTH($D730),1))</f>
        <v/>
      </c>
      <c r="K730" s="20" t="str">
        <f aca="false">IF($E730&lt;&gt;1,"",IF($G730="","",IF(AND($D730&gt;='Cohort Report'!$B$5,$D730&lt;='Cohort Report'!$B$6),$G730,"")))</f>
        <v/>
      </c>
    </row>
    <row r="731" customFormat="false" ht="15" hidden="false" customHeight="false" outlineLevel="0" collapsed="false">
      <c r="A731" s="9"/>
      <c r="B731" s="22"/>
      <c r="C731" s="23"/>
      <c r="D731" s="19" t="str">
        <f aca="false">IF($A731="","",_xlfn.MINIFS($B:$B,$A:$A,$A731))</f>
        <v/>
      </c>
      <c r="E731" s="20" t="str">
        <f aca="false">IF($A731="","",IF(AND($B731=$D731,COUNTIFS($A$2:$A731,$A731,$B$2:$B731,$B731)=1),1,0))</f>
        <v/>
      </c>
      <c r="F731" s="19" t="str">
        <f aca="false">IF($E731&lt;&gt;1,"",IF(COUNTIFS($A:$A,$A731,$B:$B,"&gt;"&amp;$D731)=0,"",_xlfn.MINIFS($B:$B,$A:$A,$A731,$B:$B,"&gt;"&amp;$D731)))</f>
        <v/>
      </c>
      <c r="G731" s="20" t="str">
        <f aca="false">IF($F731="","",$F731-$D731)</f>
        <v/>
      </c>
      <c r="H731" s="20" t="str">
        <f aca="false">IF($E731&lt;&gt;1,"",IF($F731="",0,IF($G731&lt;='Cohort Report'!$B$7,1,0)))</f>
        <v/>
      </c>
      <c r="I731" s="20" t="str">
        <f aca="false">IF($E731&lt;&gt;1,"",IF($F731="",0,IF($G731&lt;='Cohort Report'!$B$8,1,0)))</f>
        <v/>
      </c>
      <c r="J731" s="21" t="str">
        <f aca="false">IF($E731&lt;&gt;1,"",DATE(YEAR($D731),MONTH($D731),1))</f>
        <v/>
      </c>
      <c r="K731" s="20" t="str">
        <f aca="false">IF($E731&lt;&gt;1,"",IF($G731="","",IF(AND($D731&gt;='Cohort Report'!$B$5,$D731&lt;='Cohort Report'!$B$6),$G731,"")))</f>
        <v/>
      </c>
    </row>
    <row r="732" customFormat="false" ht="15" hidden="false" customHeight="false" outlineLevel="0" collapsed="false">
      <c r="A732" s="9"/>
      <c r="B732" s="22"/>
      <c r="C732" s="23"/>
      <c r="D732" s="19" t="str">
        <f aca="false">IF($A732="","",_xlfn.MINIFS($B:$B,$A:$A,$A732))</f>
        <v/>
      </c>
      <c r="E732" s="20" t="str">
        <f aca="false">IF($A732="","",IF(AND($B732=$D732,COUNTIFS($A$2:$A732,$A732,$B$2:$B732,$B732)=1),1,0))</f>
        <v/>
      </c>
      <c r="F732" s="19" t="str">
        <f aca="false">IF($E732&lt;&gt;1,"",IF(COUNTIFS($A:$A,$A732,$B:$B,"&gt;"&amp;$D732)=0,"",_xlfn.MINIFS($B:$B,$A:$A,$A732,$B:$B,"&gt;"&amp;$D732)))</f>
        <v/>
      </c>
      <c r="G732" s="20" t="str">
        <f aca="false">IF($F732="","",$F732-$D732)</f>
        <v/>
      </c>
      <c r="H732" s="20" t="str">
        <f aca="false">IF($E732&lt;&gt;1,"",IF($F732="",0,IF($G732&lt;='Cohort Report'!$B$7,1,0)))</f>
        <v/>
      </c>
      <c r="I732" s="20" t="str">
        <f aca="false">IF($E732&lt;&gt;1,"",IF($F732="",0,IF($G732&lt;='Cohort Report'!$B$8,1,0)))</f>
        <v/>
      </c>
      <c r="J732" s="21" t="str">
        <f aca="false">IF($E732&lt;&gt;1,"",DATE(YEAR($D732),MONTH($D732),1))</f>
        <v/>
      </c>
      <c r="K732" s="20" t="str">
        <f aca="false">IF($E732&lt;&gt;1,"",IF($G732="","",IF(AND($D732&gt;='Cohort Report'!$B$5,$D732&lt;='Cohort Report'!$B$6),$G732,"")))</f>
        <v/>
      </c>
    </row>
    <row r="733" customFormat="false" ht="15" hidden="false" customHeight="false" outlineLevel="0" collapsed="false">
      <c r="A733" s="9"/>
      <c r="B733" s="22"/>
      <c r="C733" s="23"/>
      <c r="D733" s="19" t="str">
        <f aca="false">IF($A733="","",_xlfn.MINIFS($B:$B,$A:$A,$A733))</f>
        <v/>
      </c>
      <c r="E733" s="20" t="str">
        <f aca="false">IF($A733="","",IF(AND($B733=$D733,COUNTIFS($A$2:$A733,$A733,$B$2:$B733,$B733)=1),1,0))</f>
        <v/>
      </c>
      <c r="F733" s="19" t="str">
        <f aca="false">IF($E733&lt;&gt;1,"",IF(COUNTIFS($A:$A,$A733,$B:$B,"&gt;"&amp;$D733)=0,"",_xlfn.MINIFS($B:$B,$A:$A,$A733,$B:$B,"&gt;"&amp;$D733)))</f>
        <v/>
      </c>
      <c r="G733" s="20" t="str">
        <f aca="false">IF($F733="","",$F733-$D733)</f>
        <v/>
      </c>
      <c r="H733" s="20" t="str">
        <f aca="false">IF($E733&lt;&gt;1,"",IF($F733="",0,IF($G733&lt;='Cohort Report'!$B$7,1,0)))</f>
        <v/>
      </c>
      <c r="I733" s="20" t="str">
        <f aca="false">IF($E733&lt;&gt;1,"",IF($F733="",0,IF($G733&lt;='Cohort Report'!$B$8,1,0)))</f>
        <v/>
      </c>
      <c r="J733" s="21" t="str">
        <f aca="false">IF($E733&lt;&gt;1,"",DATE(YEAR($D733),MONTH($D733),1))</f>
        <v/>
      </c>
      <c r="K733" s="20" t="str">
        <f aca="false">IF($E733&lt;&gt;1,"",IF($G733="","",IF(AND($D733&gt;='Cohort Report'!$B$5,$D733&lt;='Cohort Report'!$B$6),$G733,"")))</f>
        <v/>
      </c>
    </row>
    <row r="734" customFormat="false" ht="15" hidden="false" customHeight="false" outlineLevel="0" collapsed="false">
      <c r="A734" s="9"/>
      <c r="B734" s="22"/>
      <c r="C734" s="23"/>
      <c r="D734" s="19" t="str">
        <f aca="false">IF($A734="","",_xlfn.MINIFS($B:$B,$A:$A,$A734))</f>
        <v/>
      </c>
      <c r="E734" s="20" t="str">
        <f aca="false">IF($A734="","",IF(AND($B734=$D734,COUNTIFS($A$2:$A734,$A734,$B$2:$B734,$B734)=1),1,0))</f>
        <v/>
      </c>
      <c r="F734" s="19" t="str">
        <f aca="false">IF($E734&lt;&gt;1,"",IF(COUNTIFS($A:$A,$A734,$B:$B,"&gt;"&amp;$D734)=0,"",_xlfn.MINIFS($B:$B,$A:$A,$A734,$B:$B,"&gt;"&amp;$D734)))</f>
        <v/>
      </c>
      <c r="G734" s="20" t="str">
        <f aca="false">IF($F734="","",$F734-$D734)</f>
        <v/>
      </c>
      <c r="H734" s="20" t="str">
        <f aca="false">IF($E734&lt;&gt;1,"",IF($F734="",0,IF($G734&lt;='Cohort Report'!$B$7,1,0)))</f>
        <v/>
      </c>
      <c r="I734" s="20" t="str">
        <f aca="false">IF($E734&lt;&gt;1,"",IF($F734="",0,IF($G734&lt;='Cohort Report'!$B$8,1,0)))</f>
        <v/>
      </c>
      <c r="J734" s="21" t="str">
        <f aca="false">IF($E734&lt;&gt;1,"",DATE(YEAR($D734),MONTH($D734),1))</f>
        <v/>
      </c>
      <c r="K734" s="20" t="str">
        <f aca="false">IF($E734&lt;&gt;1,"",IF($G734="","",IF(AND($D734&gt;='Cohort Report'!$B$5,$D734&lt;='Cohort Report'!$B$6),$G734,"")))</f>
        <v/>
      </c>
    </row>
    <row r="735" customFormat="false" ht="15" hidden="false" customHeight="false" outlineLevel="0" collapsed="false">
      <c r="A735" s="9"/>
      <c r="B735" s="22"/>
      <c r="C735" s="23"/>
      <c r="D735" s="19" t="str">
        <f aca="false">IF($A735="","",_xlfn.MINIFS($B:$B,$A:$A,$A735))</f>
        <v/>
      </c>
      <c r="E735" s="20" t="str">
        <f aca="false">IF($A735="","",IF(AND($B735=$D735,COUNTIFS($A$2:$A735,$A735,$B$2:$B735,$B735)=1),1,0))</f>
        <v/>
      </c>
      <c r="F735" s="19" t="str">
        <f aca="false">IF($E735&lt;&gt;1,"",IF(COUNTIFS($A:$A,$A735,$B:$B,"&gt;"&amp;$D735)=0,"",_xlfn.MINIFS($B:$B,$A:$A,$A735,$B:$B,"&gt;"&amp;$D735)))</f>
        <v/>
      </c>
      <c r="G735" s="20" t="str">
        <f aca="false">IF($F735="","",$F735-$D735)</f>
        <v/>
      </c>
      <c r="H735" s="20" t="str">
        <f aca="false">IF($E735&lt;&gt;1,"",IF($F735="",0,IF($G735&lt;='Cohort Report'!$B$7,1,0)))</f>
        <v/>
      </c>
      <c r="I735" s="20" t="str">
        <f aca="false">IF($E735&lt;&gt;1,"",IF($F735="",0,IF($G735&lt;='Cohort Report'!$B$8,1,0)))</f>
        <v/>
      </c>
      <c r="J735" s="21" t="str">
        <f aca="false">IF($E735&lt;&gt;1,"",DATE(YEAR($D735),MONTH($D735),1))</f>
        <v/>
      </c>
      <c r="K735" s="20" t="str">
        <f aca="false">IF($E735&lt;&gt;1,"",IF($G735="","",IF(AND($D735&gt;='Cohort Report'!$B$5,$D735&lt;='Cohort Report'!$B$6),$G735,"")))</f>
        <v/>
      </c>
    </row>
    <row r="736" customFormat="false" ht="15" hidden="false" customHeight="false" outlineLevel="0" collapsed="false">
      <c r="A736" s="9"/>
      <c r="B736" s="22"/>
      <c r="C736" s="23"/>
      <c r="D736" s="19" t="str">
        <f aca="false">IF($A736="","",_xlfn.MINIFS($B:$B,$A:$A,$A736))</f>
        <v/>
      </c>
      <c r="E736" s="20" t="str">
        <f aca="false">IF($A736="","",IF(AND($B736=$D736,COUNTIFS($A$2:$A736,$A736,$B$2:$B736,$B736)=1),1,0))</f>
        <v/>
      </c>
      <c r="F736" s="19" t="str">
        <f aca="false">IF($E736&lt;&gt;1,"",IF(COUNTIFS($A:$A,$A736,$B:$B,"&gt;"&amp;$D736)=0,"",_xlfn.MINIFS($B:$B,$A:$A,$A736,$B:$B,"&gt;"&amp;$D736)))</f>
        <v/>
      </c>
      <c r="G736" s="20" t="str">
        <f aca="false">IF($F736="","",$F736-$D736)</f>
        <v/>
      </c>
      <c r="H736" s="20" t="str">
        <f aca="false">IF($E736&lt;&gt;1,"",IF($F736="",0,IF($G736&lt;='Cohort Report'!$B$7,1,0)))</f>
        <v/>
      </c>
      <c r="I736" s="20" t="str">
        <f aca="false">IF($E736&lt;&gt;1,"",IF($F736="",0,IF($G736&lt;='Cohort Report'!$B$8,1,0)))</f>
        <v/>
      </c>
      <c r="J736" s="21" t="str">
        <f aca="false">IF($E736&lt;&gt;1,"",DATE(YEAR($D736),MONTH($D736),1))</f>
        <v/>
      </c>
      <c r="K736" s="20" t="str">
        <f aca="false">IF($E736&lt;&gt;1,"",IF($G736="","",IF(AND($D736&gt;='Cohort Report'!$B$5,$D736&lt;='Cohort Report'!$B$6),$G736,"")))</f>
        <v/>
      </c>
    </row>
    <row r="737" customFormat="false" ht="15" hidden="false" customHeight="false" outlineLevel="0" collapsed="false">
      <c r="A737" s="9"/>
      <c r="B737" s="22"/>
      <c r="C737" s="23"/>
      <c r="D737" s="19" t="str">
        <f aca="false">IF($A737="","",_xlfn.MINIFS($B:$B,$A:$A,$A737))</f>
        <v/>
      </c>
      <c r="E737" s="20" t="str">
        <f aca="false">IF($A737="","",IF(AND($B737=$D737,COUNTIFS($A$2:$A737,$A737,$B$2:$B737,$B737)=1),1,0))</f>
        <v/>
      </c>
      <c r="F737" s="19" t="str">
        <f aca="false">IF($E737&lt;&gt;1,"",IF(COUNTIFS($A:$A,$A737,$B:$B,"&gt;"&amp;$D737)=0,"",_xlfn.MINIFS($B:$B,$A:$A,$A737,$B:$B,"&gt;"&amp;$D737)))</f>
        <v/>
      </c>
      <c r="G737" s="20" t="str">
        <f aca="false">IF($F737="","",$F737-$D737)</f>
        <v/>
      </c>
      <c r="H737" s="20" t="str">
        <f aca="false">IF($E737&lt;&gt;1,"",IF($F737="",0,IF($G737&lt;='Cohort Report'!$B$7,1,0)))</f>
        <v/>
      </c>
      <c r="I737" s="20" t="str">
        <f aca="false">IF($E737&lt;&gt;1,"",IF($F737="",0,IF($G737&lt;='Cohort Report'!$B$8,1,0)))</f>
        <v/>
      </c>
      <c r="J737" s="21" t="str">
        <f aca="false">IF($E737&lt;&gt;1,"",DATE(YEAR($D737),MONTH($D737),1))</f>
        <v/>
      </c>
      <c r="K737" s="20" t="str">
        <f aca="false">IF($E737&lt;&gt;1,"",IF($G737="","",IF(AND($D737&gt;='Cohort Report'!$B$5,$D737&lt;='Cohort Report'!$B$6),$G737,"")))</f>
        <v/>
      </c>
    </row>
    <row r="738" customFormat="false" ht="15" hidden="false" customHeight="false" outlineLevel="0" collapsed="false">
      <c r="A738" s="9"/>
      <c r="B738" s="22"/>
      <c r="C738" s="23"/>
      <c r="D738" s="19" t="str">
        <f aca="false">IF($A738="","",_xlfn.MINIFS($B:$B,$A:$A,$A738))</f>
        <v/>
      </c>
      <c r="E738" s="20" t="str">
        <f aca="false">IF($A738="","",IF(AND($B738=$D738,COUNTIFS($A$2:$A738,$A738,$B$2:$B738,$B738)=1),1,0))</f>
        <v/>
      </c>
      <c r="F738" s="19" t="str">
        <f aca="false">IF($E738&lt;&gt;1,"",IF(COUNTIFS($A:$A,$A738,$B:$B,"&gt;"&amp;$D738)=0,"",_xlfn.MINIFS($B:$B,$A:$A,$A738,$B:$B,"&gt;"&amp;$D738)))</f>
        <v/>
      </c>
      <c r="G738" s="20" t="str">
        <f aca="false">IF($F738="","",$F738-$D738)</f>
        <v/>
      </c>
      <c r="H738" s="20" t="str">
        <f aca="false">IF($E738&lt;&gt;1,"",IF($F738="",0,IF($G738&lt;='Cohort Report'!$B$7,1,0)))</f>
        <v/>
      </c>
      <c r="I738" s="20" t="str">
        <f aca="false">IF($E738&lt;&gt;1,"",IF($F738="",0,IF($G738&lt;='Cohort Report'!$B$8,1,0)))</f>
        <v/>
      </c>
      <c r="J738" s="21" t="str">
        <f aca="false">IF($E738&lt;&gt;1,"",DATE(YEAR($D738),MONTH($D738),1))</f>
        <v/>
      </c>
      <c r="K738" s="20" t="str">
        <f aca="false">IF($E738&lt;&gt;1,"",IF($G738="","",IF(AND($D738&gt;='Cohort Report'!$B$5,$D738&lt;='Cohort Report'!$B$6),$G738,"")))</f>
        <v/>
      </c>
    </row>
    <row r="739" customFormat="false" ht="15" hidden="false" customHeight="false" outlineLevel="0" collapsed="false">
      <c r="A739" s="9"/>
      <c r="B739" s="22"/>
      <c r="C739" s="23"/>
      <c r="D739" s="19" t="str">
        <f aca="false">IF($A739="","",_xlfn.MINIFS($B:$B,$A:$A,$A739))</f>
        <v/>
      </c>
      <c r="E739" s="20" t="str">
        <f aca="false">IF($A739="","",IF(AND($B739=$D739,COUNTIFS($A$2:$A739,$A739,$B$2:$B739,$B739)=1),1,0))</f>
        <v/>
      </c>
      <c r="F739" s="19" t="str">
        <f aca="false">IF($E739&lt;&gt;1,"",IF(COUNTIFS($A:$A,$A739,$B:$B,"&gt;"&amp;$D739)=0,"",_xlfn.MINIFS($B:$B,$A:$A,$A739,$B:$B,"&gt;"&amp;$D739)))</f>
        <v/>
      </c>
      <c r="G739" s="20" t="str">
        <f aca="false">IF($F739="","",$F739-$D739)</f>
        <v/>
      </c>
      <c r="H739" s="20" t="str">
        <f aca="false">IF($E739&lt;&gt;1,"",IF($F739="",0,IF($G739&lt;='Cohort Report'!$B$7,1,0)))</f>
        <v/>
      </c>
      <c r="I739" s="20" t="str">
        <f aca="false">IF($E739&lt;&gt;1,"",IF($F739="",0,IF($G739&lt;='Cohort Report'!$B$8,1,0)))</f>
        <v/>
      </c>
      <c r="J739" s="21" t="str">
        <f aca="false">IF($E739&lt;&gt;1,"",DATE(YEAR($D739),MONTH($D739),1))</f>
        <v/>
      </c>
      <c r="K739" s="20" t="str">
        <f aca="false">IF($E739&lt;&gt;1,"",IF($G739="","",IF(AND($D739&gt;='Cohort Report'!$B$5,$D739&lt;='Cohort Report'!$B$6),$G739,"")))</f>
        <v/>
      </c>
    </row>
    <row r="740" customFormat="false" ht="15" hidden="false" customHeight="false" outlineLevel="0" collapsed="false">
      <c r="A740" s="9"/>
      <c r="B740" s="22"/>
      <c r="C740" s="23"/>
      <c r="D740" s="19" t="str">
        <f aca="false">IF($A740="","",_xlfn.MINIFS($B:$B,$A:$A,$A740))</f>
        <v/>
      </c>
      <c r="E740" s="20" t="str">
        <f aca="false">IF($A740="","",IF(AND($B740=$D740,COUNTIFS($A$2:$A740,$A740,$B$2:$B740,$B740)=1),1,0))</f>
        <v/>
      </c>
      <c r="F740" s="19" t="str">
        <f aca="false">IF($E740&lt;&gt;1,"",IF(COUNTIFS($A:$A,$A740,$B:$B,"&gt;"&amp;$D740)=0,"",_xlfn.MINIFS($B:$B,$A:$A,$A740,$B:$B,"&gt;"&amp;$D740)))</f>
        <v/>
      </c>
      <c r="G740" s="20" t="str">
        <f aca="false">IF($F740="","",$F740-$D740)</f>
        <v/>
      </c>
      <c r="H740" s="20" t="str">
        <f aca="false">IF($E740&lt;&gt;1,"",IF($F740="",0,IF($G740&lt;='Cohort Report'!$B$7,1,0)))</f>
        <v/>
      </c>
      <c r="I740" s="20" t="str">
        <f aca="false">IF($E740&lt;&gt;1,"",IF($F740="",0,IF($G740&lt;='Cohort Report'!$B$8,1,0)))</f>
        <v/>
      </c>
      <c r="J740" s="21" t="str">
        <f aca="false">IF($E740&lt;&gt;1,"",DATE(YEAR($D740),MONTH($D740),1))</f>
        <v/>
      </c>
      <c r="K740" s="20" t="str">
        <f aca="false">IF($E740&lt;&gt;1,"",IF($G740="","",IF(AND($D740&gt;='Cohort Report'!$B$5,$D740&lt;='Cohort Report'!$B$6),$G740,"")))</f>
        <v/>
      </c>
    </row>
    <row r="741" customFormat="false" ht="15" hidden="false" customHeight="false" outlineLevel="0" collapsed="false">
      <c r="A741" s="9"/>
      <c r="B741" s="22"/>
      <c r="C741" s="23"/>
      <c r="D741" s="19" t="str">
        <f aca="false">IF($A741="","",_xlfn.MINIFS($B:$B,$A:$A,$A741))</f>
        <v/>
      </c>
      <c r="E741" s="20" t="str">
        <f aca="false">IF($A741="","",IF(AND($B741=$D741,COUNTIFS($A$2:$A741,$A741,$B$2:$B741,$B741)=1),1,0))</f>
        <v/>
      </c>
      <c r="F741" s="19" t="str">
        <f aca="false">IF($E741&lt;&gt;1,"",IF(COUNTIFS($A:$A,$A741,$B:$B,"&gt;"&amp;$D741)=0,"",_xlfn.MINIFS($B:$B,$A:$A,$A741,$B:$B,"&gt;"&amp;$D741)))</f>
        <v/>
      </c>
      <c r="G741" s="20" t="str">
        <f aca="false">IF($F741="","",$F741-$D741)</f>
        <v/>
      </c>
      <c r="H741" s="20" t="str">
        <f aca="false">IF($E741&lt;&gt;1,"",IF($F741="",0,IF($G741&lt;='Cohort Report'!$B$7,1,0)))</f>
        <v/>
      </c>
      <c r="I741" s="20" t="str">
        <f aca="false">IF($E741&lt;&gt;1,"",IF($F741="",0,IF($G741&lt;='Cohort Report'!$B$8,1,0)))</f>
        <v/>
      </c>
      <c r="J741" s="21" t="str">
        <f aca="false">IF($E741&lt;&gt;1,"",DATE(YEAR($D741),MONTH($D741),1))</f>
        <v/>
      </c>
      <c r="K741" s="20" t="str">
        <f aca="false">IF($E741&lt;&gt;1,"",IF($G741="","",IF(AND($D741&gt;='Cohort Report'!$B$5,$D741&lt;='Cohort Report'!$B$6),$G741,"")))</f>
        <v/>
      </c>
    </row>
    <row r="742" customFormat="false" ht="15" hidden="false" customHeight="false" outlineLevel="0" collapsed="false">
      <c r="A742" s="9"/>
      <c r="B742" s="22"/>
      <c r="C742" s="23"/>
      <c r="D742" s="19" t="str">
        <f aca="false">IF($A742="","",_xlfn.MINIFS($B:$B,$A:$A,$A742))</f>
        <v/>
      </c>
      <c r="E742" s="20" t="str">
        <f aca="false">IF($A742="","",IF(AND($B742=$D742,COUNTIFS($A$2:$A742,$A742,$B$2:$B742,$B742)=1),1,0))</f>
        <v/>
      </c>
      <c r="F742" s="19" t="str">
        <f aca="false">IF($E742&lt;&gt;1,"",IF(COUNTIFS($A:$A,$A742,$B:$B,"&gt;"&amp;$D742)=0,"",_xlfn.MINIFS($B:$B,$A:$A,$A742,$B:$B,"&gt;"&amp;$D742)))</f>
        <v/>
      </c>
      <c r="G742" s="20" t="str">
        <f aca="false">IF($F742="","",$F742-$D742)</f>
        <v/>
      </c>
      <c r="H742" s="20" t="str">
        <f aca="false">IF($E742&lt;&gt;1,"",IF($F742="",0,IF($G742&lt;='Cohort Report'!$B$7,1,0)))</f>
        <v/>
      </c>
      <c r="I742" s="20" t="str">
        <f aca="false">IF($E742&lt;&gt;1,"",IF($F742="",0,IF($G742&lt;='Cohort Report'!$B$8,1,0)))</f>
        <v/>
      </c>
      <c r="J742" s="21" t="str">
        <f aca="false">IF($E742&lt;&gt;1,"",DATE(YEAR($D742),MONTH($D742),1))</f>
        <v/>
      </c>
      <c r="K742" s="20" t="str">
        <f aca="false">IF($E742&lt;&gt;1,"",IF($G742="","",IF(AND($D742&gt;='Cohort Report'!$B$5,$D742&lt;='Cohort Report'!$B$6),$G742,"")))</f>
        <v/>
      </c>
    </row>
    <row r="743" customFormat="false" ht="15" hidden="false" customHeight="false" outlineLevel="0" collapsed="false">
      <c r="A743" s="9"/>
      <c r="B743" s="22"/>
      <c r="C743" s="23"/>
      <c r="D743" s="19" t="str">
        <f aca="false">IF($A743="","",_xlfn.MINIFS($B:$B,$A:$A,$A743))</f>
        <v/>
      </c>
      <c r="E743" s="20" t="str">
        <f aca="false">IF($A743="","",IF(AND($B743=$D743,COUNTIFS($A$2:$A743,$A743,$B$2:$B743,$B743)=1),1,0))</f>
        <v/>
      </c>
      <c r="F743" s="19" t="str">
        <f aca="false">IF($E743&lt;&gt;1,"",IF(COUNTIFS($A:$A,$A743,$B:$B,"&gt;"&amp;$D743)=0,"",_xlfn.MINIFS($B:$B,$A:$A,$A743,$B:$B,"&gt;"&amp;$D743)))</f>
        <v/>
      </c>
      <c r="G743" s="20" t="str">
        <f aca="false">IF($F743="","",$F743-$D743)</f>
        <v/>
      </c>
      <c r="H743" s="20" t="str">
        <f aca="false">IF($E743&lt;&gt;1,"",IF($F743="",0,IF($G743&lt;='Cohort Report'!$B$7,1,0)))</f>
        <v/>
      </c>
      <c r="I743" s="20" t="str">
        <f aca="false">IF($E743&lt;&gt;1,"",IF($F743="",0,IF($G743&lt;='Cohort Report'!$B$8,1,0)))</f>
        <v/>
      </c>
      <c r="J743" s="21" t="str">
        <f aca="false">IF($E743&lt;&gt;1,"",DATE(YEAR($D743),MONTH($D743),1))</f>
        <v/>
      </c>
      <c r="K743" s="20" t="str">
        <f aca="false">IF($E743&lt;&gt;1,"",IF($G743="","",IF(AND($D743&gt;='Cohort Report'!$B$5,$D743&lt;='Cohort Report'!$B$6),$G743,"")))</f>
        <v/>
      </c>
    </row>
    <row r="744" customFormat="false" ht="15" hidden="false" customHeight="false" outlineLevel="0" collapsed="false">
      <c r="A744" s="9"/>
      <c r="B744" s="22"/>
      <c r="C744" s="23"/>
      <c r="D744" s="19" t="str">
        <f aca="false">IF($A744="","",_xlfn.MINIFS($B:$B,$A:$A,$A744))</f>
        <v/>
      </c>
      <c r="E744" s="20" t="str">
        <f aca="false">IF($A744="","",IF(AND($B744=$D744,COUNTIFS($A$2:$A744,$A744,$B$2:$B744,$B744)=1),1,0))</f>
        <v/>
      </c>
      <c r="F744" s="19" t="str">
        <f aca="false">IF($E744&lt;&gt;1,"",IF(COUNTIFS($A:$A,$A744,$B:$B,"&gt;"&amp;$D744)=0,"",_xlfn.MINIFS($B:$B,$A:$A,$A744,$B:$B,"&gt;"&amp;$D744)))</f>
        <v/>
      </c>
      <c r="G744" s="20" t="str">
        <f aca="false">IF($F744="","",$F744-$D744)</f>
        <v/>
      </c>
      <c r="H744" s="20" t="str">
        <f aca="false">IF($E744&lt;&gt;1,"",IF($F744="",0,IF($G744&lt;='Cohort Report'!$B$7,1,0)))</f>
        <v/>
      </c>
      <c r="I744" s="20" t="str">
        <f aca="false">IF($E744&lt;&gt;1,"",IF($F744="",0,IF($G744&lt;='Cohort Report'!$B$8,1,0)))</f>
        <v/>
      </c>
      <c r="J744" s="21" t="str">
        <f aca="false">IF($E744&lt;&gt;1,"",DATE(YEAR($D744),MONTH($D744),1))</f>
        <v/>
      </c>
      <c r="K744" s="20" t="str">
        <f aca="false">IF($E744&lt;&gt;1,"",IF($G744="","",IF(AND($D744&gt;='Cohort Report'!$B$5,$D744&lt;='Cohort Report'!$B$6),$G744,"")))</f>
        <v/>
      </c>
    </row>
    <row r="745" customFormat="false" ht="15" hidden="false" customHeight="false" outlineLevel="0" collapsed="false">
      <c r="A745" s="9"/>
      <c r="B745" s="22"/>
      <c r="C745" s="23"/>
      <c r="D745" s="19" t="str">
        <f aca="false">IF($A745="","",_xlfn.MINIFS($B:$B,$A:$A,$A745))</f>
        <v/>
      </c>
      <c r="E745" s="20" t="str">
        <f aca="false">IF($A745="","",IF(AND($B745=$D745,COUNTIFS($A$2:$A745,$A745,$B$2:$B745,$B745)=1),1,0))</f>
        <v/>
      </c>
      <c r="F745" s="19" t="str">
        <f aca="false">IF($E745&lt;&gt;1,"",IF(COUNTIFS($A:$A,$A745,$B:$B,"&gt;"&amp;$D745)=0,"",_xlfn.MINIFS($B:$B,$A:$A,$A745,$B:$B,"&gt;"&amp;$D745)))</f>
        <v/>
      </c>
      <c r="G745" s="20" t="str">
        <f aca="false">IF($F745="","",$F745-$D745)</f>
        <v/>
      </c>
      <c r="H745" s="20" t="str">
        <f aca="false">IF($E745&lt;&gt;1,"",IF($F745="",0,IF($G745&lt;='Cohort Report'!$B$7,1,0)))</f>
        <v/>
      </c>
      <c r="I745" s="20" t="str">
        <f aca="false">IF($E745&lt;&gt;1,"",IF($F745="",0,IF($G745&lt;='Cohort Report'!$B$8,1,0)))</f>
        <v/>
      </c>
      <c r="J745" s="21" t="str">
        <f aca="false">IF($E745&lt;&gt;1,"",DATE(YEAR($D745),MONTH($D745),1))</f>
        <v/>
      </c>
      <c r="K745" s="20" t="str">
        <f aca="false">IF($E745&lt;&gt;1,"",IF($G745="","",IF(AND($D745&gt;='Cohort Report'!$B$5,$D745&lt;='Cohort Report'!$B$6),$G745,"")))</f>
        <v/>
      </c>
    </row>
    <row r="746" customFormat="false" ht="15" hidden="false" customHeight="false" outlineLevel="0" collapsed="false">
      <c r="A746" s="9"/>
      <c r="B746" s="22"/>
      <c r="C746" s="23"/>
      <c r="D746" s="19" t="str">
        <f aca="false">IF($A746="","",_xlfn.MINIFS($B:$B,$A:$A,$A746))</f>
        <v/>
      </c>
      <c r="E746" s="20" t="str">
        <f aca="false">IF($A746="","",IF(AND($B746=$D746,COUNTIFS($A$2:$A746,$A746,$B$2:$B746,$B746)=1),1,0))</f>
        <v/>
      </c>
      <c r="F746" s="19" t="str">
        <f aca="false">IF($E746&lt;&gt;1,"",IF(COUNTIFS($A:$A,$A746,$B:$B,"&gt;"&amp;$D746)=0,"",_xlfn.MINIFS($B:$B,$A:$A,$A746,$B:$B,"&gt;"&amp;$D746)))</f>
        <v/>
      </c>
      <c r="G746" s="20" t="str">
        <f aca="false">IF($F746="","",$F746-$D746)</f>
        <v/>
      </c>
      <c r="H746" s="20" t="str">
        <f aca="false">IF($E746&lt;&gt;1,"",IF($F746="",0,IF($G746&lt;='Cohort Report'!$B$7,1,0)))</f>
        <v/>
      </c>
      <c r="I746" s="20" t="str">
        <f aca="false">IF($E746&lt;&gt;1,"",IF($F746="",0,IF($G746&lt;='Cohort Report'!$B$8,1,0)))</f>
        <v/>
      </c>
      <c r="J746" s="21" t="str">
        <f aca="false">IF($E746&lt;&gt;1,"",DATE(YEAR($D746),MONTH($D746),1))</f>
        <v/>
      </c>
      <c r="K746" s="20" t="str">
        <f aca="false">IF($E746&lt;&gt;1,"",IF($G746="","",IF(AND($D746&gt;='Cohort Report'!$B$5,$D746&lt;='Cohort Report'!$B$6),$G746,"")))</f>
        <v/>
      </c>
    </row>
    <row r="747" customFormat="false" ht="15" hidden="false" customHeight="false" outlineLevel="0" collapsed="false">
      <c r="A747" s="9"/>
      <c r="B747" s="22"/>
      <c r="C747" s="23"/>
      <c r="D747" s="19" t="str">
        <f aca="false">IF($A747="","",_xlfn.MINIFS($B:$B,$A:$A,$A747))</f>
        <v/>
      </c>
      <c r="E747" s="20" t="str">
        <f aca="false">IF($A747="","",IF(AND($B747=$D747,COUNTIFS($A$2:$A747,$A747,$B$2:$B747,$B747)=1),1,0))</f>
        <v/>
      </c>
      <c r="F747" s="19" t="str">
        <f aca="false">IF($E747&lt;&gt;1,"",IF(COUNTIFS($A:$A,$A747,$B:$B,"&gt;"&amp;$D747)=0,"",_xlfn.MINIFS($B:$B,$A:$A,$A747,$B:$B,"&gt;"&amp;$D747)))</f>
        <v/>
      </c>
      <c r="G747" s="20" t="str">
        <f aca="false">IF($F747="","",$F747-$D747)</f>
        <v/>
      </c>
      <c r="H747" s="20" t="str">
        <f aca="false">IF($E747&lt;&gt;1,"",IF($F747="",0,IF($G747&lt;='Cohort Report'!$B$7,1,0)))</f>
        <v/>
      </c>
      <c r="I747" s="20" t="str">
        <f aca="false">IF($E747&lt;&gt;1,"",IF($F747="",0,IF($G747&lt;='Cohort Report'!$B$8,1,0)))</f>
        <v/>
      </c>
      <c r="J747" s="21" t="str">
        <f aca="false">IF($E747&lt;&gt;1,"",DATE(YEAR($D747),MONTH($D747),1))</f>
        <v/>
      </c>
      <c r="K747" s="20" t="str">
        <f aca="false">IF($E747&lt;&gt;1,"",IF($G747="","",IF(AND($D747&gt;='Cohort Report'!$B$5,$D747&lt;='Cohort Report'!$B$6),$G747,"")))</f>
        <v/>
      </c>
    </row>
    <row r="748" customFormat="false" ht="15" hidden="false" customHeight="false" outlineLevel="0" collapsed="false">
      <c r="A748" s="9"/>
      <c r="B748" s="22"/>
      <c r="C748" s="23"/>
      <c r="D748" s="19" t="str">
        <f aca="false">IF($A748="","",_xlfn.MINIFS($B:$B,$A:$A,$A748))</f>
        <v/>
      </c>
      <c r="E748" s="20" t="str">
        <f aca="false">IF($A748="","",IF(AND($B748=$D748,COUNTIFS($A$2:$A748,$A748,$B$2:$B748,$B748)=1),1,0))</f>
        <v/>
      </c>
      <c r="F748" s="19" t="str">
        <f aca="false">IF($E748&lt;&gt;1,"",IF(COUNTIFS($A:$A,$A748,$B:$B,"&gt;"&amp;$D748)=0,"",_xlfn.MINIFS($B:$B,$A:$A,$A748,$B:$B,"&gt;"&amp;$D748)))</f>
        <v/>
      </c>
      <c r="G748" s="20" t="str">
        <f aca="false">IF($F748="","",$F748-$D748)</f>
        <v/>
      </c>
      <c r="H748" s="20" t="str">
        <f aca="false">IF($E748&lt;&gt;1,"",IF($F748="",0,IF($G748&lt;='Cohort Report'!$B$7,1,0)))</f>
        <v/>
      </c>
      <c r="I748" s="20" t="str">
        <f aca="false">IF($E748&lt;&gt;1,"",IF($F748="",0,IF($G748&lt;='Cohort Report'!$B$8,1,0)))</f>
        <v/>
      </c>
      <c r="J748" s="21" t="str">
        <f aca="false">IF($E748&lt;&gt;1,"",DATE(YEAR($D748),MONTH($D748),1))</f>
        <v/>
      </c>
      <c r="K748" s="20" t="str">
        <f aca="false">IF($E748&lt;&gt;1,"",IF($G748="","",IF(AND($D748&gt;='Cohort Report'!$B$5,$D748&lt;='Cohort Report'!$B$6),$G748,"")))</f>
        <v/>
      </c>
    </row>
    <row r="749" customFormat="false" ht="15" hidden="false" customHeight="false" outlineLevel="0" collapsed="false">
      <c r="A749" s="9"/>
      <c r="B749" s="22"/>
      <c r="C749" s="23"/>
      <c r="D749" s="19" t="str">
        <f aca="false">IF($A749="","",_xlfn.MINIFS($B:$B,$A:$A,$A749))</f>
        <v/>
      </c>
      <c r="E749" s="20" t="str">
        <f aca="false">IF($A749="","",IF(AND($B749=$D749,COUNTIFS($A$2:$A749,$A749,$B$2:$B749,$B749)=1),1,0))</f>
        <v/>
      </c>
      <c r="F749" s="19" t="str">
        <f aca="false">IF($E749&lt;&gt;1,"",IF(COUNTIFS($A:$A,$A749,$B:$B,"&gt;"&amp;$D749)=0,"",_xlfn.MINIFS($B:$B,$A:$A,$A749,$B:$B,"&gt;"&amp;$D749)))</f>
        <v/>
      </c>
      <c r="G749" s="20" t="str">
        <f aca="false">IF($F749="","",$F749-$D749)</f>
        <v/>
      </c>
      <c r="H749" s="20" t="str">
        <f aca="false">IF($E749&lt;&gt;1,"",IF($F749="",0,IF($G749&lt;='Cohort Report'!$B$7,1,0)))</f>
        <v/>
      </c>
      <c r="I749" s="20" t="str">
        <f aca="false">IF($E749&lt;&gt;1,"",IF($F749="",0,IF($G749&lt;='Cohort Report'!$B$8,1,0)))</f>
        <v/>
      </c>
      <c r="J749" s="21" t="str">
        <f aca="false">IF($E749&lt;&gt;1,"",DATE(YEAR($D749),MONTH($D749),1))</f>
        <v/>
      </c>
      <c r="K749" s="20" t="str">
        <f aca="false">IF($E749&lt;&gt;1,"",IF($G749="","",IF(AND($D749&gt;='Cohort Report'!$B$5,$D749&lt;='Cohort Report'!$B$6),$G749,"")))</f>
        <v/>
      </c>
    </row>
    <row r="750" customFormat="false" ht="15" hidden="false" customHeight="false" outlineLevel="0" collapsed="false">
      <c r="A750" s="9"/>
      <c r="B750" s="22"/>
      <c r="C750" s="23"/>
      <c r="D750" s="19" t="str">
        <f aca="false">IF($A750="","",_xlfn.MINIFS($B:$B,$A:$A,$A750))</f>
        <v/>
      </c>
      <c r="E750" s="20" t="str">
        <f aca="false">IF($A750="","",IF(AND($B750=$D750,COUNTIFS($A$2:$A750,$A750,$B$2:$B750,$B750)=1),1,0))</f>
        <v/>
      </c>
      <c r="F750" s="19" t="str">
        <f aca="false">IF($E750&lt;&gt;1,"",IF(COUNTIFS($A:$A,$A750,$B:$B,"&gt;"&amp;$D750)=0,"",_xlfn.MINIFS($B:$B,$A:$A,$A750,$B:$B,"&gt;"&amp;$D750)))</f>
        <v/>
      </c>
      <c r="G750" s="20" t="str">
        <f aca="false">IF($F750="","",$F750-$D750)</f>
        <v/>
      </c>
      <c r="H750" s="20" t="str">
        <f aca="false">IF($E750&lt;&gt;1,"",IF($F750="",0,IF($G750&lt;='Cohort Report'!$B$7,1,0)))</f>
        <v/>
      </c>
      <c r="I750" s="20" t="str">
        <f aca="false">IF($E750&lt;&gt;1,"",IF($F750="",0,IF($G750&lt;='Cohort Report'!$B$8,1,0)))</f>
        <v/>
      </c>
      <c r="J750" s="21" t="str">
        <f aca="false">IF($E750&lt;&gt;1,"",DATE(YEAR($D750),MONTH($D750),1))</f>
        <v/>
      </c>
      <c r="K750" s="20" t="str">
        <f aca="false">IF($E750&lt;&gt;1,"",IF($G750="","",IF(AND($D750&gt;='Cohort Report'!$B$5,$D750&lt;='Cohort Report'!$B$6),$G750,"")))</f>
        <v/>
      </c>
    </row>
    <row r="751" customFormat="false" ht="15" hidden="false" customHeight="false" outlineLevel="0" collapsed="false">
      <c r="A751" s="9"/>
      <c r="B751" s="22"/>
      <c r="C751" s="23"/>
      <c r="D751" s="19" t="str">
        <f aca="false">IF($A751="","",_xlfn.MINIFS($B:$B,$A:$A,$A751))</f>
        <v/>
      </c>
      <c r="E751" s="20" t="str">
        <f aca="false">IF($A751="","",IF(AND($B751=$D751,COUNTIFS($A$2:$A751,$A751,$B$2:$B751,$B751)=1),1,0))</f>
        <v/>
      </c>
      <c r="F751" s="19" t="str">
        <f aca="false">IF($E751&lt;&gt;1,"",IF(COUNTIFS($A:$A,$A751,$B:$B,"&gt;"&amp;$D751)=0,"",_xlfn.MINIFS($B:$B,$A:$A,$A751,$B:$B,"&gt;"&amp;$D751)))</f>
        <v/>
      </c>
      <c r="G751" s="20" t="str">
        <f aca="false">IF($F751="","",$F751-$D751)</f>
        <v/>
      </c>
      <c r="H751" s="20" t="str">
        <f aca="false">IF($E751&lt;&gt;1,"",IF($F751="",0,IF($G751&lt;='Cohort Report'!$B$7,1,0)))</f>
        <v/>
      </c>
      <c r="I751" s="20" t="str">
        <f aca="false">IF($E751&lt;&gt;1,"",IF($F751="",0,IF($G751&lt;='Cohort Report'!$B$8,1,0)))</f>
        <v/>
      </c>
      <c r="J751" s="21" t="str">
        <f aca="false">IF($E751&lt;&gt;1,"",DATE(YEAR($D751),MONTH($D751),1))</f>
        <v/>
      </c>
      <c r="K751" s="20" t="str">
        <f aca="false">IF($E751&lt;&gt;1,"",IF($G751="","",IF(AND($D751&gt;='Cohort Report'!$B$5,$D751&lt;='Cohort Report'!$B$6),$G751,"")))</f>
        <v/>
      </c>
    </row>
    <row r="752" customFormat="false" ht="15" hidden="false" customHeight="false" outlineLevel="0" collapsed="false">
      <c r="A752" s="9"/>
      <c r="B752" s="22"/>
      <c r="C752" s="23"/>
      <c r="D752" s="19" t="str">
        <f aca="false">IF($A752="","",_xlfn.MINIFS($B:$B,$A:$A,$A752))</f>
        <v/>
      </c>
      <c r="E752" s="20" t="str">
        <f aca="false">IF($A752="","",IF(AND($B752=$D752,COUNTIFS($A$2:$A752,$A752,$B$2:$B752,$B752)=1),1,0))</f>
        <v/>
      </c>
      <c r="F752" s="19" t="str">
        <f aca="false">IF($E752&lt;&gt;1,"",IF(COUNTIFS($A:$A,$A752,$B:$B,"&gt;"&amp;$D752)=0,"",_xlfn.MINIFS($B:$B,$A:$A,$A752,$B:$B,"&gt;"&amp;$D752)))</f>
        <v/>
      </c>
      <c r="G752" s="20" t="str">
        <f aca="false">IF($F752="","",$F752-$D752)</f>
        <v/>
      </c>
      <c r="H752" s="20" t="str">
        <f aca="false">IF($E752&lt;&gt;1,"",IF($F752="",0,IF($G752&lt;='Cohort Report'!$B$7,1,0)))</f>
        <v/>
      </c>
      <c r="I752" s="20" t="str">
        <f aca="false">IF($E752&lt;&gt;1,"",IF($F752="",0,IF($G752&lt;='Cohort Report'!$B$8,1,0)))</f>
        <v/>
      </c>
      <c r="J752" s="21" t="str">
        <f aca="false">IF($E752&lt;&gt;1,"",DATE(YEAR($D752),MONTH($D752),1))</f>
        <v/>
      </c>
      <c r="K752" s="20" t="str">
        <f aca="false">IF($E752&lt;&gt;1,"",IF($G752="","",IF(AND($D752&gt;='Cohort Report'!$B$5,$D752&lt;='Cohort Report'!$B$6),$G752,"")))</f>
        <v/>
      </c>
    </row>
    <row r="753" customFormat="false" ht="15" hidden="false" customHeight="false" outlineLevel="0" collapsed="false">
      <c r="A753" s="9"/>
      <c r="B753" s="22"/>
      <c r="C753" s="23"/>
      <c r="D753" s="19" t="str">
        <f aca="false">IF($A753="","",_xlfn.MINIFS($B:$B,$A:$A,$A753))</f>
        <v/>
      </c>
      <c r="E753" s="20" t="str">
        <f aca="false">IF($A753="","",IF(AND($B753=$D753,COUNTIFS($A$2:$A753,$A753,$B$2:$B753,$B753)=1),1,0))</f>
        <v/>
      </c>
      <c r="F753" s="19" t="str">
        <f aca="false">IF($E753&lt;&gt;1,"",IF(COUNTIFS($A:$A,$A753,$B:$B,"&gt;"&amp;$D753)=0,"",_xlfn.MINIFS($B:$B,$A:$A,$A753,$B:$B,"&gt;"&amp;$D753)))</f>
        <v/>
      </c>
      <c r="G753" s="20" t="str">
        <f aca="false">IF($F753="","",$F753-$D753)</f>
        <v/>
      </c>
      <c r="H753" s="20" t="str">
        <f aca="false">IF($E753&lt;&gt;1,"",IF($F753="",0,IF($G753&lt;='Cohort Report'!$B$7,1,0)))</f>
        <v/>
      </c>
      <c r="I753" s="20" t="str">
        <f aca="false">IF($E753&lt;&gt;1,"",IF($F753="",0,IF($G753&lt;='Cohort Report'!$B$8,1,0)))</f>
        <v/>
      </c>
      <c r="J753" s="21" t="str">
        <f aca="false">IF($E753&lt;&gt;1,"",DATE(YEAR($D753),MONTH($D753),1))</f>
        <v/>
      </c>
      <c r="K753" s="20" t="str">
        <f aca="false">IF($E753&lt;&gt;1,"",IF($G753="","",IF(AND($D753&gt;='Cohort Report'!$B$5,$D753&lt;='Cohort Report'!$B$6),$G753,"")))</f>
        <v/>
      </c>
    </row>
    <row r="754" customFormat="false" ht="15" hidden="false" customHeight="false" outlineLevel="0" collapsed="false">
      <c r="A754" s="9"/>
      <c r="B754" s="22"/>
      <c r="C754" s="23"/>
      <c r="D754" s="19" t="str">
        <f aca="false">IF($A754="","",_xlfn.MINIFS($B:$B,$A:$A,$A754))</f>
        <v/>
      </c>
      <c r="E754" s="20" t="str">
        <f aca="false">IF($A754="","",IF(AND($B754=$D754,COUNTIFS($A$2:$A754,$A754,$B$2:$B754,$B754)=1),1,0))</f>
        <v/>
      </c>
      <c r="F754" s="19" t="str">
        <f aca="false">IF($E754&lt;&gt;1,"",IF(COUNTIFS($A:$A,$A754,$B:$B,"&gt;"&amp;$D754)=0,"",_xlfn.MINIFS($B:$B,$A:$A,$A754,$B:$B,"&gt;"&amp;$D754)))</f>
        <v/>
      </c>
      <c r="G754" s="20" t="str">
        <f aca="false">IF($F754="","",$F754-$D754)</f>
        <v/>
      </c>
      <c r="H754" s="20" t="str">
        <f aca="false">IF($E754&lt;&gt;1,"",IF($F754="",0,IF($G754&lt;='Cohort Report'!$B$7,1,0)))</f>
        <v/>
      </c>
      <c r="I754" s="20" t="str">
        <f aca="false">IF($E754&lt;&gt;1,"",IF($F754="",0,IF($G754&lt;='Cohort Report'!$B$8,1,0)))</f>
        <v/>
      </c>
      <c r="J754" s="21" t="str">
        <f aca="false">IF($E754&lt;&gt;1,"",DATE(YEAR($D754),MONTH($D754),1))</f>
        <v/>
      </c>
      <c r="K754" s="20" t="str">
        <f aca="false">IF($E754&lt;&gt;1,"",IF($G754="","",IF(AND($D754&gt;='Cohort Report'!$B$5,$D754&lt;='Cohort Report'!$B$6),$G754,"")))</f>
        <v/>
      </c>
    </row>
    <row r="755" customFormat="false" ht="15" hidden="false" customHeight="false" outlineLevel="0" collapsed="false">
      <c r="A755" s="9"/>
      <c r="B755" s="22"/>
      <c r="C755" s="23"/>
      <c r="D755" s="19" t="str">
        <f aca="false">IF($A755="","",_xlfn.MINIFS($B:$B,$A:$A,$A755))</f>
        <v/>
      </c>
      <c r="E755" s="20" t="str">
        <f aca="false">IF($A755="","",IF(AND($B755=$D755,COUNTIFS($A$2:$A755,$A755,$B$2:$B755,$B755)=1),1,0))</f>
        <v/>
      </c>
      <c r="F755" s="19" t="str">
        <f aca="false">IF($E755&lt;&gt;1,"",IF(COUNTIFS($A:$A,$A755,$B:$B,"&gt;"&amp;$D755)=0,"",_xlfn.MINIFS($B:$B,$A:$A,$A755,$B:$B,"&gt;"&amp;$D755)))</f>
        <v/>
      </c>
      <c r="G755" s="20" t="str">
        <f aca="false">IF($F755="","",$F755-$D755)</f>
        <v/>
      </c>
      <c r="H755" s="20" t="str">
        <f aca="false">IF($E755&lt;&gt;1,"",IF($F755="",0,IF($G755&lt;='Cohort Report'!$B$7,1,0)))</f>
        <v/>
      </c>
      <c r="I755" s="20" t="str">
        <f aca="false">IF($E755&lt;&gt;1,"",IF($F755="",0,IF($G755&lt;='Cohort Report'!$B$8,1,0)))</f>
        <v/>
      </c>
      <c r="J755" s="21" t="str">
        <f aca="false">IF($E755&lt;&gt;1,"",DATE(YEAR($D755),MONTH($D755),1))</f>
        <v/>
      </c>
      <c r="K755" s="20" t="str">
        <f aca="false">IF($E755&lt;&gt;1,"",IF($G755="","",IF(AND($D755&gt;='Cohort Report'!$B$5,$D755&lt;='Cohort Report'!$B$6),$G755,"")))</f>
        <v/>
      </c>
    </row>
    <row r="756" customFormat="false" ht="15" hidden="false" customHeight="false" outlineLevel="0" collapsed="false">
      <c r="A756" s="9"/>
      <c r="B756" s="22"/>
      <c r="C756" s="23"/>
      <c r="D756" s="19" t="str">
        <f aca="false">IF($A756="","",_xlfn.MINIFS($B:$B,$A:$A,$A756))</f>
        <v/>
      </c>
      <c r="E756" s="20" t="str">
        <f aca="false">IF($A756="","",IF(AND($B756=$D756,COUNTIFS($A$2:$A756,$A756,$B$2:$B756,$B756)=1),1,0))</f>
        <v/>
      </c>
      <c r="F756" s="19" t="str">
        <f aca="false">IF($E756&lt;&gt;1,"",IF(COUNTIFS($A:$A,$A756,$B:$B,"&gt;"&amp;$D756)=0,"",_xlfn.MINIFS($B:$B,$A:$A,$A756,$B:$B,"&gt;"&amp;$D756)))</f>
        <v/>
      </c>
      <c r="G756" s="20" t="str">
        <f aca="false">IF($F756="","",$F756-$D756)</f>
        <v/>
      </c>
      <c r="H756" s="20" t="str">
        <f aca="false">IF($E756&lt;&gt;1,"",IF($F756="",0,IF($G756&lt;='Cohort Report'!$B$7,1,0)))</f>
        <v/>
      </c>
      <c r="I756" s="20" t="str">
        <f aca="false">IF($E756&lt;&gt;1,"",IF($F756="",0,IF($G756&lt;='Cohort Report'!$B$8,1,0)))</f>
        <v/>
      </c>
      <c r="J756" s="21" t="str">
        <f aca="false">IF($E756&lt;&gt;1,"",DATE(YEAR($D756),MONTH($D756),1))</f>
        <v/>
      </c>
      <c r="K756" s="20" t="str">
        <f aca="false">IF($E756&lt;&gt;1,"",IF($G756="","",IF(AND($D756&gt;='Cohort Report'!$B$5,$D756&lt;='Cohort Report'!$B$6),$G756,"")))</f>
        <v/>
      </c>
    </row>
    <row r="757" customFormat="false" ht="15" hidden="false" customHeight="false" outlineLevel="0" collapsed="false">
      <c r="A757" s="9"/>
      <c r="B757" s="22"/>
      <c r="C757" s="23"/>
      <c r="D757" s="19" t="str">
        <f aca="false">IF($A757="","",_xlfn.MINIFS($B:$B,$A:$A,$A757))</f>
        <v/>
      </c>
      <c r="E757" s="20" t="str">
        <f aca="false">IF($A757="","",IF(AND($B757=$D757,COUNTIFS($A$2:$A757,$A757,$B$2:$B757,$B757)=1),1,0))</f>
        <v/>
      </c>
      <c r="F757" s="19" t="str">
        <f aca="false">IF($E757&lt;&gt;1,"",IF(COUNTIFS($A:$A,$A757,$B:$B,"&gt;"&amp;$D757)=0,"",_xlfn.MINIFS($B:$B,$A:$A,$A757,$B:$B,"&gt;"&amp;$D757)))</f>
        <v/>
      </c>
      <c r="G757" s="20" t="str">
        <f aca="false">IF($F757="","",$F757-$D757)</f>
        <v/>
      </c>
      <c r="H757" s="20" t="str">
        <f aca="false">IF($E757&lt;&gt;1,"",IF($F757="",0,IF($G757&lt;='Cohort Report'!$B$7,1,0)))</f>
        <v/>
      </c>
      <c r="I757" s="20" t="str">
        <f aca="false">IF($E757&lt;&gt;1,"",IF($F757="",0,IF($G757&lt;='Cohort Report'!$B$8,1,0)))</f>
        <v/>
      </c>
      <c r="J757" s="21" t="str">
        <f aca="false">IF($E757&lt;&gt;1,"",DATE(YEAR($D757),MONTH($D757),1))</f>
        <v/>
      </c>
      <c r="K757" s="20" t="str">
        <f aca="false">IF($E757&lt;&gt;1,"",IF($G757="","",IF(AND($D757&gt;='Cohort Report'!$B$5,$D757&lt;='Cohort Report'!$B$6),$G757,"")))</f>
        <v/>
      </c>
    </row>
    <row r="758" customFormat="false" ht="15" hidden="false" customHeight="false" outlineLevel="0" collapsed="false">
      <c r="A758" s="9"/>
      <c r="B758" s="22"/>
      <c r="C758" s="23"/>
      <c r="D758" s="19" t="str">
        <f aca="false">IF($A758="","",_xlfn.MINIFS($B:$B,$A:$A,$A758))</f>
        <v/>
      </c>
      <c r="E758" s="20" t="str">
        <f aca="false">IF($A758="","",IF(AND($B758=$D758,COUNTIFS($A$2:$A758,$A758,$B$2:$B758,$B758)=1),1,0))</f>
        <v/>
      </c>
      <c r="F758" s="19" t="str">
        <f aca="false">IF($E758&lt;&gt;1,"",IF(COUNTIFS($A:$A,$A758,$B:$B,"&gt;"&amp;$D758)=0,"",_xlfn.MINIFS($B:$B,$A:$A,$A758,$B:$B,"&gt;"&amp;$D758)))</f>
        <v/>
      </c>
      <c r="G758" s="20" t="str">
        <f aca="false">IF($F758="","",$F758-$D758)</f>
        <v/>
      </c>
      <c r="H758" s="20" t="str">
        <f aca="false">IF($E758&lt;&gt;1,"",IF($F758="",0,IF($G758&lt;='Cohort Report'!$B$7,1,0)))</f>
        <v/>
      </c>
      <c r="I758" s="20" t="str">
        <f aca="false">IF($E758&lt;&gt;1,"",IF($F758="",0,IF($G758&lt;='Cohort Report'!$B$8,1,0)))</f>
        <v/>
      </c>
      <c r="J758" s="21" t="str">
        <f aca="false">IF($E758&lt;&gt;1,"",DATE(YEAR($D758),MONTH($D758),1))</f>
        <v/>
      </c>
      <c r="K758" s="20" t="str">
        <f aca="false">IF($E758&lt;&gt;1,"",IF($G758="","",IF(AND($D758&gt;='Cohort Report'!$B$5,$D758&lt;='Cohort Report'!$B$6),$G758,"")))</f>
        <v/>
      </c>
    </row>
    <row r="759" customFormat="false" ht="15" hidden="false" customHeight="false" outlineLevel="0" collapsed="false">
      <c r="A759" s="9"/>
      <c r="B759" s="22"/>
      <c r="C759" s="23"/>
      <c r="D759" s="19" t="str">
        <f aca="false">IF($A759="","",_xlfn.MINIFS($B:$B,$A:$A,$A759))</f>
        <v/>
      </c>
      <c r="E759" s="20" t="str">
        <f aca="false">IF($A759="","",IF(AND($B759=$D759,COUNTIFS($A$2:$A759,$A759,$B$2:$B759,$B759)=1),1,0))</f>
        <v/>
      </c>
      <c r="F759" s="19" t="str">
        <f aca="false">IF($E759&lt;&gt;1,"",IF(COUNTIFS($A:$A,$A759,$B:$B,"&gt;"&amp;$D759)=0,"",_xlfn.MINIFS($B:$B,$A:$A,$A759,$B:$B,"&gt;"&amp;$D759)))</f>
        <v/>
      </c>
      <c r="G759" s="20" t="str">
        <f aca="false">IF($F759="","",$F759-$D759)</f>
        <v/>
      </c>
      <c r="H759" s="20" t="str">
        <f aca="false">IF($E759&lt;&gt;1,"",IF($F759="",0,IF($G759&lt;='Cohort Report'!$B$7,1,0)))</f>
        <v/>
      </c>
      <c r="I759" s="20" t="str">
        <f aca="false">IF($E759&lt;&gt;1,"",IF($F759="",0,IF($G759&lt;='Cohort Report'!$B$8,1,0)))</f>
        <v/>
      </c>
      <c r="J759" s="21" t="str">
        <f aca="false">IF($E759&lt;&gt;1,"",DATE(YEAR($D759),MONTH($D759),1))</f>
        <v/>
      </c>
      <c r="K759" s="20" t="str">
        <f aca="false">IF($E759&lt;&gt;1,"",IF($G759="","",IF(AND($D759&gt;='Cohort Report'!$B$5,$D759&lt;='Cohort Report'!$B$6),$G759,"")))</f>
        <v/>
      </c>
    </row>
    <row r="760" customFormat="false" ht="15" hidden="false" customHeight="false" outlineLevel="0" collapsed="false">
      <c r="A760" s="9"/>
      <c r="B760" s="22"/>
      <c r="C760" s="23"/>
      <c r="D760" s="19" t="str">
        <f aca="false">IF($A760="","",_xlfn.MINIFS($B:$B,$A:$A,$A760))</f>
        <v/>
      </c>
      <c r="E760" s="20" t="str">
        <f aca="false">IF($A760="","",IF(AND($B760=$D760,COUNTIFS($A$2:$A760,$A760,$B$2:$B760,$B760)=1),1,0))</f>
        <v/>
      </c>
      <c r="F760" s="19" t="str">
        <f aca="false">IF($E760&lt;&gt;1,"",IF(COUNTIFS($A:$A,$A760,$B:$B,"&gt;"&amp;$D760)=0,"",_xlfn.MINIFS($B:$B,$A:$A,$A760,$B:$B,"&gt;"&amp;$D760)))</f>
        <v/>
      </c>
      <c r="G760" s="20" t="str">
        <f aca="false">IF($F760="","",$F760-$D760)</f>
        <v/>
      </c>
      <c r="H760" s="20" t="str">
        <f aca="false">IF($E760&lt;&gt;1,"",IF($F760="",0,IF($G760&lt;='Cohort Report'!$B$7,1,0)))</f>
        <v/>
      </c>
      <c r="I760" s="20" t="str">
        <f aca="false">IF($E760&lt;&gt;1,"",IF($F760="",0,IF($G760&lt;='Cohort Report'!$B$8,1,0)))</f>
        <v/>
      </c>
      <c r="J760" s="21" t="str">
        <f aca="false">IF($E760&lt;&gt;1,"",DATE(YEAR($D760),MONTH($D760),1))</f>
        <v/>
      </c>
      <c r="K760" s="20" t="str">
        <f aca="false">IF($E760&lt;&gt;1,"",IF($G760="","",IF(AND($D760&gt;='Cohort Report'!$B$5,$D760&lt;='Cohort Report'!$B$6),$G760,"")))</f>
        <v/>
      </c>
    </row>
    <row r="761" customFormat="false" ht="15" hidden="false" customHeight="false" outlineLevel="0" collapsed="false">
      <c r="A761" s="9"/>
      <c r="B761" s="22"/>
      <c r="C761" s="23"/>
      <c r="D761" s="19" t="str">
        <f aca="false">IF($A761="","",_xlfn.MINIFS($B:$B,$A:$A,$A761))</f>
        <v/>
      </c>
      <c r="E761" s="20" t="str">
        <f aca="false">IF($A761="","",IF(AND($B761=$D761,COUNTIFS($A$2:$A761,$A761,$B$2:$B761,$B761)=1),1,0))</f>
        <v/>
      </c>
      <c r="F761" s="19" t="str">
        <f aca="false">IF($E761&lt;&gt;1,"",IF(COUNTIFS($A:$A,$A761,$B:$B,"&gt;"&amp;$D761)=0,"",_xlfn.MINIFS($B:$B,$A:$A,$A761,$B:$B,"&gt;"&amp;$D761)))</f>
        <v/>
      </c>
      <c r="G761" s="20" t="str">
        <f aca="false">IF($F761="","",$F761-$D761)</f>
        <v/>
      </c>
      <c r="H761" s="20" t="str">
        <f aca="false">IF($E761&lt;&gt;1,"",IF($F761="",0,IF($G761&lt;='Cohort Report'!$B$7,1,0)))</f>
        <v/>
      </c>
      <c r="I761" s="20" t="str">
        <f aca="false">IF($E761&lt;&gt;1,"",IF($F761="",0,IF($G761&lt;='Cohort Report'!$B$8,1,0)))</f>
        <v/>
      </c>
      <c r="J761" s="21" t="str">
        <f aca="false">IF($E761&lt;&gt;1,"",DATE(YEAR($D761),MONTH($D761),1))</f>
        <v/>
      </c>
      <c r="K761" s="20" t="str">
        <f aca="false">IF($E761&lt;&gt;1,"",IF($G761="","",IF(AND($D761&gt;='Cohort Report'!$B$5,$D761&lt;='Cohort Report'!$B$6),$G761,"")))</f>
        <v/>
      </c>
    </row>
    <row r="762" customFormat="false" ht="15" hidden="false" customHeight="false" outlineLevel="0" collapsed="false">
      <c r="A762" s="9"/>
      <c r="B762" s="22"/>
      <c r="C762" s="23"/>
      <c r="D762" s="19" t="str">
        <f aca="false">IF($A762="","",_xlfn.MINIFS($B:$B,$A:$A,$A762))</f>
        <v/>
      </c>
      <c r="E762" s="20" t="str">
        <f aca="false">IF($A762="","",IF(AND($B762=$D762,COUNTIFS($A$2:$A762,$A762,$B$2:$B762,$B762)=1),1,0))</f>
        <v/>
      </c>
      <c r="F762" s="19" t="str">
        <f aca="false">IF($E762&lt;&gt;1,"",IF(COUNTIFS($A:$A,$A762,$B:$B,"&gt;"&amp;$D762)=0,"",_xlfn.MINIFS($B:$B,$A:$A,$A762,$B:$B,"&gt;"&amp;$D762)))</f>
        <v/>
      </c>
      <c r="G762" s="20" t="str">
        <f aca="false">IF($F762="","",$F762-$D762)</f>
        <v/>
      </c>
      <c r="H762" s="20" t="str">
        <f aca="false">IF($E762&lt;&gt;1,"",IF($F762="",0,IF($G762&lt;='Cohort Report'!$B$7,1,0)))</f>
        <v/>
      </c>
      <c r="I762" s="20" t="str">
        <f aca="false">IF($E762&lt;&gt;1,"",IF($F762="",0,IF($G762&lt;='Cohort Report'!$B$8,1,0)))</f>
        <v/>
      </c>
      <c r="J762" s="21" t="str">
        <f aca="false">IF($E762&lt;&gt;1,"",DATE(YEAR($D762),MONTH($D762),1))</f>
        <v/>
      </c>
      <c r="K762" s="20" t="str">
        <f aca="false">IF($E762&lt;&gt;1,"",IF($G762="","",IF(AND($D762&gt;='Cohort Report'!$B$5,$D762&lt;='Cohort Report'!$B$6),$G762,"")))</f>
        <v/>
      </c>
    </row>
    <row r="763" customFormat="false" ht="15" hidden="false" customHeight="false" outlineLevel="0" collapsed="false">
      <c r="A763" s="9"/>
      <c r="B763" s="22"/>
      <c r="C763" s="23"/>
      <c r="D763" s="19" t="str">
        <f aca="false">IF($A763="","",_xlfn.MINIFS($B:$B,$A:$A,$A763))</f>
        <v/>
      </c>
      <c r="E763" s="20" t="str">
        <f aca="false">IF($A763="","",IF(AND($B763=$D763,COUNTIFS($A$2:$A763,$A763,$B$2:$B763,$B763)=1),1,0))</f>
        <v/>
      </c>
      <c r="F763" s="19" t="str">
        <f aca="false">IF($E763&lt;&gt;1,"",IF(COUNTIFS($A:$A,$A763,$B:$B,"&gt;"&amp;$D763)=0,"",_xlfn.MINIFS($B:$B,$A:$A,$A763,$B:$B,"&gt;"&amp;$D763)))</f>
        <v/>
      </c>
      <c r="G763" s="20" t="str">
        <f aca="false">IF($F763="","",$F763-$D763)</f>
        <v/>
      </c>
      <c r="H763" s="20" t="str">
        <f aca="false">IF($E763&lt;&gt;1,"",IF($F763="",0,IF($G763&lt;='Cohort Report'!$B$7,1,0)))</f>
        <v/>
      </c>
      <c r="I763" s="20" t="str">
        <f aca="false">IF($E763&lt;&gt;1,"",IF($F763="",0,IF($G763&lt;='Cohort Report'!$B$8,1,0)))</f>
        <v/>
      </c>
      <c r="J763" s="21" t="str">
        <f aca="false">IF($E763&lt;&gt;1,"",DATE(YEAR($D763),MONTH($D763),1))</f>
        <v/>
      </c>
      <c r="K763" s="20" t="str">
        <f aca="false">IF($E763&lt;&gt;1,"",IF($G763="","",IF(AND($D763&gt;='Cohort Report'!$B$5,$D763&lt;='Cohort Report'!$B$6),$G763,"")))</f>
        <v/>
      </c>
    </row>
    <row r="764" customFormat="false" ht="15" hidden="false" customHeight="false" outlineLevel="0" collapsed="false">
      <c r="A764" s="9"/>
      <c r="B764" s="22"/>
      <c r="C764" s="23"/>
      <c r="D764" s="19" t="str">
        <f aca="false">IF($A764="","",_xlfn.MINIFS($B:$B,$A:$A,$A764))</f>
        <v/>
      </c>
      <c r="E764" s="20" t="str">
        <f aca="false">IF($A764="","",IF(AND($B764=$D764,COUNTIFS($A$2:$A764,$A764,$B$2:$B764,$B764)=1),1,0))</f>
        <v/>
      </c>
      <c r="F764" s="19" t="str">
        <f aca="false">IF($E764&lt;&gt;1,"",IF(COUNTIFS($A:$A,$A764,$B:$B,"&gt;"&amp;$D764)=0,"",_xlfn.MINIFS($B:$B,$A:$A,$A764,$B:$B,"&gt;"&amp;$D764)))</f>
        <v/>
      </c>
      <c r="G764" s="20" t="str">
        <f aca="false">IF($F764="","",$F764-$D764)</f>
        <v/>
      </c>
      <c r="H764" s="20" t="str">
        <f aca="false">IF($E764&lt;&gt;1,"",IF($F764="",0,IF($G764&lt;='Cohort Report'!$B$7,1,0)))</f>
        <v/>
      </c>
      <c r="I764" s="20" t="str">
        <f aca="false">IF($E764&lt;&gt;1,"",IF($F764="",0,IF($G764&lt;='Cohort Report'!$B$8,1,0)))</f>
        <v/>
      </c>
      <c r="J764" s="21" t="str">
        <f aca="false">IF($E764&lt;&gt;1,"",DATE(YEAR($D764),MONTH($D764),1))</f>
        <v/>
      </c>
      <c r="K764" s="20" t="str">
        <f aca="false">IF($E764&lt;&gt;1,"",IF($G764="","",IF(AND($D764&gt;='Cohort Report'!$B$5,$D764&lt;='Cohort Report'!$B$6),$G764,"")))</f>
        <v/>
      </c>
    </row>
    <row r="765" customFormat="false" ht="15" hidden="false" customHeight="false" outlineLevel="0" collapsed="false">
      <c r="A765" s="9"/>
      <c r="B765" s="22"/>
      <c r="C765" s="23"/>
      <c r="D765" s="19" t="str">
        <f aca="false">IF($A765="","",_xlfn.MINIFS($B:$B,$A:$A,$A765))</f>
        <v/>
      </c>
      <c r="E765" s="20" t="str">
        <f aca="false">IF($A765="","",IF(AND($B765=$D765,COUNTIFS($A$2:$A765,$A765,$B$2:$B765,$B765)=1),1,0))</f>
        <v/>
      </c>
      <c r="F765" s="19" t="str">
        <f aca="false">IF($E765&lt;&gt;1,"",IF(COUNTIFS($A:$A,$A765,$B:$B,"&gt;"&amp;$D765)=0,"",_xlfn.MINIFS($B:$B,$A:$A,$A765,$B:$B,"&gt;"&amp;$D765)))</f>
        <v/>
      </c>
      <c r="G765" s="20" t="str">
        <f aca="false">IF($F765="","",$F765-$D765)</f>
        <v/>
      </c>
      <c r="H765" s="20" t="str">
        <f aca="false">IF($E765&lt;&gt;1,"",IF($F765="",0,IF($G765&lt;='Cohort Report'!$B$7,1,0)))</f>
        <v/>
      </c>
      <c r="I765" s="20" t="str">
        <f aca="false">IF($E765&lt;&gt;1,"",IF($F765="",0,IF($G765&lt;='Cohort Report'!$B$8,1,0)))</f>
        <v/>
      </c>
      <c r="J765" s="21" t="str">
        <f aca="false">IF($E765&lt;&gt;1,"",DATE(YEAR($D765),MONTH($D765),1))</f>
        <v/>
      </c>
      <c r="K765" s="20" t="str">
        <f aca="false">IF($E765&lt;&gt;1,"",IF($G765="","",IF(AND($D765&gt;='Cohort Report'!$B$5,$D765&lt;='Cohort Report'!$B$6),$G765,"")))</f>
        <v/>
      </c>
    </row>
    <row r="766" customFormat="false" ht="15" hidden="false" customHeight="false" outlineLevel="0" collapsed="false">
      <c r="A766" s="9"/>
      <c r="B766" s="22"/>
      <c r="C766" s="23"/>
      <c r="D766" s="19" t="str">
        <f aca="false">IF($A766="","",_xlfn.MINIFS($B:$B,$A:$A,$A766))</f>
        <v/>
      </c>
      <c r="E766" s="20" t="str">
        <f aca="false">IF($A766="","",IF(AND($B766=$D766,COUNTIFS($A$2:$A766,$A766,$B$2:$B766,$B766)=1),1,0))</f>
        <v/>
      </c>
      <c r="F766" s="19" t="str">
        <f aca="false">IF($E766&lt;&gt;1,"",IF(COUNTIFS($A:$A,$A766,$B:$B,"&gt;"&amp;$D766)=0,"",_xlfn.MINIFS($B:$B,$A:$A,$A766,$B:$B,"&gt;"&amp;$D766)))</f>
        <v/>
      </c>
      <c r="G766" s="20" t="str">
        <f aca="false">IF($F766="","",$F766-$D766)</f>
        <v/>
      </c>
      <c r="H766" s="20" t="str">
        <f aca="false">IF($E766&lt;&gt;1,"",IF($F766="",0,IF($G766&lt;='Cohort Report'!$B$7,1,0)))</f>
        <v/>
      </c>
      <c r="I766" s="20" t="str">
        <f aca="false">IF($E766&lt;&gt;1,"",IF($F766="",0,IF($G766&lt;='Cohort Report'!$B$8,1,0)))</f>
        <v/>
      </c>
      <c r="J766" s="21" t="str">
        <f aca="false">IF($E766&lt;&gt;1,"",DATE(YEAR($D766),MONTH($D766),1))</f>
        <v/>
      </c>
      <c r="K766" s="20" t="str">
        <f aca="false">IF($E766&lt;&gt;1,"",IF($G766="","",IF(AND($D766&gt;='Cohort Report'!$B$5,$D766&lt;='Cohort Report'!$B$6),$G766,"")))</f>
        <v/>
      </c>
    </row>
    <row r="767" customFormat="false" ht="15" hidden="false" customHeight="false" outlineLevel="0" collapsed="false">
      <c r="A767" s="9"/>
      <c r="B767" s="22"/>
      <c r="C767" s="23"/>
      <c r="D767" s="19" t="str">
        <f aca="false">IF($A767="","",_xlfn.MINIFS($B:$B,$A:$A,$A767))</f>
        <v/>
      </c>
      <c r="E767" s="20" t="str">
        <f aca="false">IF($A767="","",IF(AND($B767=$D767,COUNTIFS($A$2:$A767,$A767,$B$2:$B767,$B767)=1),1,0))</f>
        <v/>
      </c>
      <c r="F767" s="19" t="str">
        <f aca="false">IF($E767&lt;&gt;1,"",IF(COUNTIFS($A:$A,$A767,$B:$B,"&gt;"&amp;$D767)=0,"",_xlfn.MINIFS($B:$B,$A:$A,$A767,$B:$B,"&gt;"&amp;$D767)))</f>
        <v/>
      </c>
      <c r="G767" s="20" t="str">
        <f aca="false">IF($F767="","",$F767-$D767)</f>
        <v/>
      </c>
      <c r="H767" s="20" t="str">
        <f aca="false">IF($E767&lt;&gt;1,"",IF($F767="",0,IF($G767&lt;='Cohort Report'!$B$7,1,0)))</f>
        <v/>
      </c>
      <c r="I767" s="20" t="str">
        <f aca="false">IF($E767&lt;&gt;1,"",IF($F767="",0,IF($G767&lt;='Cohort Report'!$B$8,1,0)))</f>
        <v/>
      </c>
      <c r="J767" s="21" t="str">
        <f aca="false">IF($E767&lt;&gt;1,"",DATE(YEAR($D767),MONTH($D767),1))</f>
        <v/>
      </c>
      <c r="K767" s="20" t="str">
        <f aca="false">IF($E767&lt;&gt;1,"",IF($G767="","",IF(AND($D767&gt;='Cohort Report'!$B$5,$D767&lt;='Cohort Report'!$B$6),$G767,"")))</f>
        <v/>
      </c>
    </row>
    <row r="768" customFormat="false" ht="15" hidden="false" customHeight="false" outlineLevel="0" collapsed="false">
      <c r="A768" s="9"/>
      <c r="B768" s="22"/>
      <c r="C768" s="23"/>
      <c r="D768" s="19" t="str">
        <f aca="false">IF($A768="","",_xlfn.MINIFS($B:$B,$A:$A,$A768))</f>
        <v/>
      </c>
      <c r="E768" s="20" t="str">
        <f aca="false">IF($A768="","",IF(AND($B768=$D768,COUNTIFS($A$2:$A768,$A768,$B$2:$B768,$B768)=1),1,0))</f>
        <v/>
      </c>
      <c r="F768" s="19" t="str">
        <f aca="false">IF($E768&lt;&gt;1,"",IF(COUNTIFS($A:$A,$A768,$B:$B,"&gt;"&amp;$D768)=0,"",_xlfn.MINIFS($B:$B,$A:$A,$A768,$B:$B,"&gt;"&amp;$D768)))</f>
        <v/>
      </c>
      <c r="G768" s="20" t="str">
        <f aca="false">IF($F768="","",$F768-$D768)</f>
        <v/>
      </c>
      <c r="H768" s="20" t="str">
        <f aca="false">IF($E768&lt;&gt;1,"",IF($F768="",0,IF($G768&lt;='Cohort Report'!$B$7,1,0)))</f>
        <v/>
      </c>
      <c r="I768" s="20" t="str">
        <f aca="false">IF($E768&lt;&gt;1,"",IF($F768="",0,IF($G768&lt;='Cohort Report'!$B$8,1,0)))</f>
        <v/>
      </c>
      <c r="J768" s="21" t="str">
        <f aca="false">IF($E768&lt;&gt;1,"",DATE(YEAR($D768),MONTH($D768),1))</f>
        <v/>
      </c>
      <c r="K768" s="20" t="str">
        <f aca="false">IF($E768&lt;&gt;1,"",IF($G768="","",IF(AND($D768&gt;='Cohort Report'!$B$5,$D768&lt;='Cohort Report'!$B$6),$G768,"")))</f>
        <v/>
      </c>
    </row>
    <row r="769" customFormat="false" ht="15" hidden="false" customHeight="false" outlineLevel="0" collapsed="false">
      <c r="A769" s="9"/>
      <c r="B769" s="22"/>
      <c r="C769" s="23"/>
      <c r="D769" s="19" t="str">
        <f aca="false">IF($A769="","",_xlfn.MINIFS($B:$B,$A:$A,$A769))</f>
        <v/>
      </c>
      <c r="E769" s="20" t="str">
        <f aca="false">IF($A769="","",IF(AND($B769=$D769,COUNTIFS($A$2:$A769,$A769,$B$2:$B769,$B769)=1),1,0))</f>
        <v/>
      </c>
      <c r="F769" s="19" t="str">
        <f aca="false">IF($E769&lt;&gt;1,"",IF(COUNTIFS($A:$A,$A769,$B:$B,"&gt;"&amp;$D769)=0,"",_xlfn.MINIFS($B:$B,$A:$A,$A769,$B:$B,"&gt;"&amp;$D769)))</f>
        <v/>
      </c>
      <c r="G769" s="20" t="str">
        <f aca="false">IF($F769="","",$F769-$D769)</f>
        <v/>
      </c>
      <c r="H769" s="20" t="str">
        <f aca="false">IF($E769&lt;&gt;1,"",IF($F769="",0,IF($G769&lt;='Cohort Report'!$B$7,1,0)))</f>
        <v/>
      </c>
      <c r="I769" s="20" t="str">
        <f aca="false">IF($E769&lt;&gt;1,"",IF($F769="",0,IF($G769&lt;='Cohort Report'!$B$8,1,0)))</f>
        <v/>
      </c>
      <c r="J769" s="21" t="str">
        <f aca="false">IF($E769&lt;&gt;1,"",DATE(YEAR($D769),MONTH($D769),1))</f>
        <v/>
      </c>
      <c r="K769" s="20" t="str">
        <f aca="false">IF($E769&lt;&gt;1,"",IF($G769="","",IF(AND($D769&gt;='Cohort Report'!$B$5,$D769&lt;='Cohort Report'!$B$6),$G769,"")))</f>
        <v/>
      </c>
    </row>
    <row r="770" customFormat="false" ht="15" hidden="false" customHeight="false" outlineLevel="0" collapsed="false">
      <c r="A770" s="9"/>
      <c r="B770" s="22"/>
      <c r="C770" s="23"/>
      <c r="D770" s="19" t="str">
        <f aca="false">IF($A770="","",_xlfn.MINIFS($B:$B,$A:$A,$A770))</f>
        <v/>
      </c>
      <c r="E770" s="20" t="str">
        <f aca="false">IF($A770="","",IF(AND($B770=$D770,COUNTIFS($A$2:$A770,$A770,$B$2:$B770,$B770)=1),1,0))</f>
        <v/>
      </c>
      <c r="F770" s="19" t="str">
        <f aca="false">IF($E770&lt;&gt;1,"",IF(COUNTIFS($A:$A,$A770,$B:$B,"&gt;"&amp;$D770)=0,"",_xlfn.MINIFS($B:$B,$A:$A,$A770,$B:$B,"&gt;"&amp;$D770)))</f>
        <v/>
      </c>
      <c r="G770" s="20" t="str">
        <f aca="false">IF($F770="","",$F770-$D770)</f>
        <v/>
      </c>
      <c r="H770" s="20" t="str">
        <f aca="false">IF($E770&lt;&gt;1,"",IF($F770="",0,IF($G770&lt;='Cohort Report'!$B$7,1,0)))</f>
        <v/>
      </c>
      <c r="I770" s="20" t="str">
        <f aca="false">IF($E770&lt;&gt;1,"",IF($F770="",0,IF($G770&lt;='Cohort Report'!$B$8,1,0)))</f>
        <v/>
      </c>
      <c r="J770" s="21" t="str">
        <f aca="false">IF($E770&lt;&gt;1,"",DATE(YEAR($D770),MONTH($D770),1))</f>
        <v/>
      </c>
      <c r="K770" s="20" t="str">
        <f aca="false">IF($E770&lt;&gt;1,"",IF($G770="","",IF(AND($D770&gt;='Cohort Report'!$B$5,$D770&lt;='Cohort Report'!$B$6),$G770,"")))</f>
        <v/>
      </c>
    </row>
    <row r="771" customFormat="false" ht="15" hidden="false" customHeight="false" outlineLevel="0" collapsed="false">
      <c r="A771" s="9"/>
      <c r="B771" s="22"/>
      <c r="C771" s="23"/>
      <c r="D771" s="19" t="str">
        <f aca="false">IF($A771="","",_xlfn.MINIFS($B:$B,$A:$A,$A771))</f>
        <v/>
      </c>
      <c r="E771" s="20" t="str">
        <f aca="false">IF($A771="","",IF(AND($B771=$D771,COUNTIFS($A$2:$A771,$A771,$B$2:$B771,$B771)=1),1,0))</f>
        <v/>
      </c>
      <c r="F771" s="19" t="str">
        <f aca="false">IF($E771&lt;&gt;1,"",IF(COUNTIFS($A:$A,$A771,$B:$B,"&gt;"&amp;$D771)=0,"",_xlfn.MINIFS($B:$B,$A:$A,$A771,$B:$B,"&gt;"&amp;$D771)))</f>
        <v/>
      </c>
      <c r="G771" s="20" t="str">
        <f aca="false">IF($F771="","",$F771-$D771)</f>
        <v/>
      </c>
      <c r="H771" s="20" t="str">
        <f aca="false">IF($E771&lt;&gt;1,"",IF($F771="",0,IF($G771&lt;='Cohort Report'!$B$7,1,0)))</f>
        <v/>
      </c>
      <c r="I771" s="20" t="str">
        <f aca="false">IF($E771&lt;&gt;1,"",IF($F771="",0,IF($G771&lt;='Cohort Report'!$B$8,1,0)))</f>
        <v/>
      </c>
      <c r="J771" s="21" t="str">
        <f aca="false">IF($E771&lt;&gt;1,"",DATE(YEAR($D771),MONTH($D771),1))</f>
        <v/>
      </c>
      <c r="K771" s="20" t="str">
        <f aca="false">IF($E771&lt;&gt;1,"",IF($G771="","",IF(AND($D771&gt;='Cohort Report'!$B$5,$D771&lt;='Cohort Report'!$B$6),$G771,"")))</f>
        <v/>
      </c>
    </row>
    <row r="772" customFormat="false" ht="15" hidden="false" customHeight="false" outlineLevel="0" collapsed="false">
      <c r="A772" s="9"/>
      <c r="B772" s="22"/>
      <c r="C772" s="23"/>
      <c r="D772" s="19" t="str">
        <f aca="false">IF($A772="","",_xlfn.MINIFS($B:$B,$A:$A,$A772))</f>
        <v/>
      </c>
      <c r="E772" s="20" t="str">
        <f aca="false">IF($A772="","",IF(AND($B772=$D772,COUNTIFS($A$2:$A772,$A772,$B$2:$B772,$B772)=1),1,0))</f>
        <v/>
      </c>
      <c r="F772" s="19" t="str">
        <f aca="false">IF($E772&lt;&gt;1,"",IF(COUNTIFS($A:$A,$A772,$B:$B,"&gt;"&amp;$D772)=0,"",_xlfn.MINIFS($B:$B,$A:$A,$A772,$B:$B,"&gt;"&amp;$D772)))</f>
        <v/>
      </c>
      <c r="G772" s="20" t="str">
        <f aca="false">IF($F772="","",$F772-$D772)</f>
        <v/>
      </c>
      <c r="H772" s="20" t="str">
        <f aca="false">IF($E772&lt;&gt;1,"",IF($F772="",0,IF($G772&lt;='Cohort Report'!$B$7,1,0)))</f>
        <v/>
      </c>
      <c r="I772" s="20" t="str">
        <f aca="false">IF($E772&lt;&gt;1,"",IF($F772="",0,IF($G772&lt;='Cohort Report'!$B$8,1,0)))</f>
        <v/>
      </c>
      <c r="J772" s="21" t="str">
        <f aca="false">IF($E772&lt;&gt;1,"",DATE(YEAR($D772),MONTH($D772),1))</f>
        <v/>
      </c>
      <c r="K772" s="20" t="str">
        <f aca="false">IF($E772&lt;&gt;1,"",IF($G772="","",IF(AND($D772&gt;='Cohort Report'!$B$5,$D772&lt;='Cohort Report'!$B$6),$G772,"")))</f>
        <v/>
      </c>
    </row>
    <row r="773" customFormat="false" ht="15" hidden="false" customHeight="false" outlineLevel="0" collapsed="false">
      <c r="A773" s="9"/>
      <c r="B773" s="22"/>
      <c r="C773" s="23"/>
      <c r="D773" s="19" t="str">
        <f aca="false">IF($A773="","",_xlfn.MINIFS($B:$B,$A:$A,$A773))</f>
        <v/>
      </c>
      <c r="E773" s="20" t="str">
        <f aca="false">IF($A773="","",IF(AND($B773=$D773,COUNTIFS($A$2:$A773,$A773,$B$2:$B773,$B773)=1),1,0))</f>
        <v/>
      </c>
      <c r="F773" s="19" t="str">
        <f aca="false">IF($E773&lt;&gt;1,"",IF(COUNTIFS($A:$A,$A773,$B:$B,"&gt;"&amp;$D773)=0,"",_xlfn.MINIFS($B:$B,$A:$A,$A773,$B:$B,"&gt;"&amp;$D773)))</f>
        <v/>
      </c>
      <c r="G773" s="20" t="str">
        <f aca="false">IF($F773="","",$F773-$D773)</f>
        <v/>
      </c>
      <c r="H773" s="20" t="str">
        <f aca="false">IF($E773&lt;&gt;1,"",IF($F773="",0,IF($G773&lt;='Cohort Report'!$B$7,1,0)))</f>
        <v/>
      </c>
      <c r="I773" s="20" t="str">
        <f aca="false">IF($E773&lt;&gt;1,"",IF($F773="",0,IF($G773&lt;='Cohort Report'!$B$8,1,0)))</f>
        <v/>
      </c>
      <c r="J773" s="21" t="str">
        <f aca="false">IF($E773&lt;&gt;1,"",DATE(YEAR($D773),MONTH($D773),1))</f>
        <v/>
      </c>
      <c r="K773" s="20" t="str">
        <f aca="false">IF($E773&lt;&gt;1,"",IF($G773="","",IF(AND($D773&gt;='Cohort Report'!$B$5,$D773&lt;='Cohort Report'!$B$6),$G773,"")))</f>
        <v/>
      </c>
    </row>
    <row r="774" customFormat="false" ht="15" hidden="false" customHeight="false" outlineLevel="0" collapsed="false">
      <c r="A774" s="9"/>
      <c r="B774" s="22"/>
      <c r="C774" s="23"/>
      <c r="D774" s="19" t="str">
        <f aca="false">IF($A774="","",_xlfn.MINIFS($B:$B,$A:$A,$A774))</f>
        <v/>
      </c>
      <c r="E774" s="20" t="str">
        <f aca="false">IF($A774="","",IF(AND($B774=$D774,COUNTIFS($A$2:$A774,$A774,$B$2:$B774,$B774)=1),1,0))</f>
        <v/>
      </c>
      <c r="F774" s="19" t="str">
        <f aca="false">IF($E774&lt;&gt;1,"",IF(COUNTIFS($A:$A,$A774,$B:$B,"&gt;"&amp;$D774)=0,"",_xlfn.MINIFS($B:$B,$A:$A,$A774,$B:$B,"&gt;"&amp;$D774)))</f>
        <v/>
      </c>
      <c r="G774" s="20" t="str">
        <f aca="false">IF($F774="","",$F774-$D774)</f>
        <v/>
      </c>
      <c r="H774" s="20" t="str">
        <f aca="false">IF($E774&lt;&gt;1,"",IF($F774="",0,IF($G774&lt;='Cohort Report'!$B$7,1,0)))</f>
        <v/>
      </c>
      <c r="I774" s="20" t="str">
        <f aca="false">IF($E774&lt;&gt;1,"",IF($F774="",0,IF($G774&lt;='Cohort Report'!$B$8,1,0)))</f>
        <v/>
      </c>
      <c r="J774" s="21" t="str">
        <f aca="false">IF($E774&lt;&gt;1,"",DATE(YEAR($D774),MONTH($D774),1))</f>
        <v/>
      </c>
      <c r="K774" s="20" t="str">
        <f aca="false">IF($E774&lt;&gt;1,"",IF($G774="","",IF(AND($D774&gt;='Cohort Report'!$B$5,$D774&lt;='Cohort Report'!$B$6),$G774,"")))</f>
        <v/>
      </c>
    </row>
    <row r="775" customFormat="false" ht="15" hidden="false" customHeight="false" outlineLevel="0" collapsed="false">
      <c r="A775" s="9"/>
      <c r="B775" s="22"/>
      <c r="C775" s="23"/>
      <c r="D775" s="19" t="str">
        <f aca="false">IF($A775="","",_xlfn.MINIFS($B:$B,$A:$A,$A775))</f>
        <v/>
      </c>
      <c r="E775" s="20" t="str">
        <f aca="false">IF($A775="","",IF(AND($B775=$D775,COUNTIFS($A$2:$A775,$A775,$B$2:$B775,$B775)=1),1,0))</f>
        <v/>
      </c>
      <c r="F775" s="19" t="str">
        <f aca="false">IF($E775&lt;&gt;1,"",IF(COUNTIFS($A:$A,$A775,$B:$B,"&gt;"&amp;$D775)=0,"",_xlfn.MINIFS($B:$B,$A:$A,$A775,$B:$B,"&gt;"&amp;$D775)))</f>
        <v/>
      </c>
      <c r="G775" s="20" t="str">
        <f aca="false">IF($F775="","",$F775-$D775)</f>
        <v/>
      </c>
      <c r="H775" s="20" t="str">
        <f aca="false">IF($E775&lt;&gt;1,"",IF($F775="",0,IF($G775&lt;='Cohort Report'!$B$7,1,0)))</f>
        <v/>
      </c>
      <c r="I775" s="20" t="str">
        <f aca="false">IF($E775&lt;&gt;1,"",IF($F775="",0,IF($G775&lt;='Cohort Report'!$B$8,1,0)))</f>
        <v/>
      </c>
      <c r="J775" s="21" t="str">
        <f aca="false">IF($E775&lt;&gt;1,"",DATE(YEAR($D775),MONTH($D775),1))</f>
        <v/>
      </c>
      <c r="K775" s="20" t="str">
        <f aca="false">IF($E775&lt;&gt;1,"",IF($G775="","",IF(AND($D775&gt;='Cohort Report'!$B$5,$D775&lt;='Cohort Report'!$B$6),$G775,"")))</f>
        <v/>
      </c>
    </row>
    <row r="776" customFormat="false" ht="15" hidden="false" customHeight="false" outlineLevel="0" collapsed="false">
      <c r="A776" s="9"/>
      <c r="B776" s="22"/>
      <c r="C776" s="23"/>
      <c r="D776" s="19" t="str">
        <f aca="false">IF($A776="","",_xlfn.MINIFS($B:$B,$A:$A,$A776))</f>
        <v/>
      </c>
      <c r="E776" s="20" t="str">
        <f aca="false">IF($A776="","",IF(AND($B776=$D776,COUNTIFS($A$2:$A776,$A776,$B$2:$B776,$B776)=1),1,0))</f>
        <v/>
      </c>
      <c r="F776" s="19" t="str">
        <f aca="false">IF($E776&lt;&gt;1,"",IF(COUNTIFS($A:$A,$A776,$B:$B,"&gt;"&amp;$D776)=0,"",_xlfn.MINIFS($B:$B,$A:$A,$A776,$B:$B,"&gt;"&amp;$D776)))</f>
        <v/>
      </c>
      <c r="G776" s="20" t="str">
        <f aca="false">IF($F776="","",$F776-$D776)</f>
        <v/>
      </c>
      <c r="H776" s="20" t="str">
        <f aca="false">IF($E776&lt;&gt;1,"",IF($F776="",0,IF($G776&lt;='Cohort Report'!$B$7,1,0)))</f>
        <v/>
      </c>
      <c r="I776" s="20" t="str">
        <f aca="false">IF($E776&lt;&gt;1,"",IF($F776="",0,IF($G776&lt;='Cohort Report'!$B$8,1,0)))</f>
        <v/>
      </c>
      <c r="J776" s="21" t="str">
        <f aca="false">IF($E776&lt;&gt;1,"",DATE(YEAR($D776),MONTH($D776),1))</f>
        <v/>
      </c>
      <c r="K776" s="20" t="str">
        <f aca="false">IF($E776&lt;&gt;1,"",IF($G776="","",IF(AND($D776&gt;='Cohort Report'!$B$5,$D776&lt;='Cohort Report'!$B$6),$G776,"")))</f>
        <v/>
      </c>
    </row>
    <row r="777" customFormat="false" ht="15" hidden="false" customHeight="false" outlineLevel="0" collapsed="false">
      <c r="A777" s="9"/>
      <c r="B777" s="22"/>
      <c r="C777" s="23"/>
      <c r="D777" s="19" t="str">
        <f aca="false">IF($A777="","",_xlfn.MINIFS($B:$B,$A:$A,$A777))</f>
        <v/>
      </c>
      <c r="E777" s="20" t="str">
        <f aca="false">IF($A777="","",IF(AND($B777=$D777,COUNTIFS($A$2:$A777,$A777,$B$2:$B777,$B777)=1),1,0))</f>
        <v/>
      </c>
      <c r="F777" s="19" t="str">
        <f aca="false">IF($E777&lt;&gt;1,"",IF(COUNTIFS($A:$A,$A777,$B:$B,"&gt;"&amp;$D777)=0,"",_xlfn.MINIFS($B:$B,$A:$A,$A777,$B:$B,"&gt;"&amp;$D777)))</f>
        <v/>
      </c>
      <c r="G777" s="20" t="str">
        <f aca="false">IF($F777="","",$F777-$D777)</f>
        <v/>
      </c>
      <c r="H777" s="20" t="str">
        <f aca="false">IF($E777&lt;&gt;1,"",IF($F777="",0,IF($G777&lt;='Cohort Report'!$B$7,1,0)))</f>
        <v/>
      </c>
      <c r="I777" s="20" t="str">
        <f aca="false">IF($E777&lt;&gt;1,"",IF($F777="",0,IF($G777&lt;='Cohort Report'!$B$8,1,0)))</f>
        <v/>
      </c>
      <c r="J777" s="21" t="str">
        <f aca="false">IF($E777&lt;&gt;1,"",DATE(YEAR($D777),MONTH($D777),1))</f>
        <v/>
      </c>
      <c r="K777" s="20" t="str">
        <f aca="false">IF($E777&lt;&gt;1,"",IF($G777="","",IF(AND($D777&gt;='Cohort Report'!$B$5,$D777&lt;='Cohort Report'!$B$6),$G777,"")))</f>
        <v/>
      </c>
    </row>
    <row r="778" customFormat="false" ht="15" hidden="false" customHeight="false" outlineLevel="0" collapsed="false">
      <c r="A778" s="9"/>
      <c r="B778" s="22"/>
      <c r="C778" s="23"/>
      <c r="D778" s="19" t="str">
        <f aca="false">IF($A778="","",_xlfn.MINIFS($B:$B,$A:$A,$A778))</f>
        <v/>
      </c>
      <c r="E778" s="20" t="str">
        <f aca="false">IF($A778="","",IF(AND($B778=$D778,COUNTIFS($A$2:$A778,$A778,$B$2:$B778,$B778)=1),1,0))</f>
        <v/>
      </c>
      <c r="F778" s="19" t="str">
        <f aca="false">IF($E778&lt;&gt;1,"",IF(COUNTIFS($A:$A,$A778,$B:$B,"&gt;"&amp;$D778)=0,"",_xlfn.MINIFS($B:$B,$A:$A,$A778,$B:$B,"&gt;"&amp;$D778)))</f>
        <v/>
      </c>
      <c r="G778" s="20" t="str">
        <f aca="false">IF($F778="","",$F778-$D778)</f>
        <v/>
      </c>
      <c r="H778" s="20" t="str">
        <f aca="false">IF($E778&lt;&gt;1,"",IF($F778="",0,IF($G778&lt;='Cohort Report'!$B$7,1,0)))</f>
        <v/>
      </c>
      <c r="I778" s="20" t="str">
        <f aca="false">IF($E778&lt;&gt;1,"",IF($F778="",0,IF($G778&lt;='Cohort Report'!$B$8,1,0)))</f>
        <v/>
      </c>
      <c r="J778" s="21" t="str">
        <f aca="false">IF($E778&lt;&gt;1,"",DATE(YEAR($D778),MONTH($D778),1))</f>
        <v/>
      </c>
      <c r="K778" s="20" t="str">
        <f aca="false">IF($E778&lt;&gt;1,"",IF($G778="","",IF(AND($D778&gt;='Cohort Report'!$B$5,$D778&lt;='Cohort Report'!$B$6),$G778,"")))</f>
        <v/>
      </c>
    </row>
    <row r="779" customFormat="false" ht="15" hidden="false" customHeight="false" outlineLevel="0" collapsed="false">
      <c r="A779" s="9"/>
      <c r="B779" s="22"/>
      <c r="C779" s="23"/>
      <c r="D779" s="19" t="str">
        <f aca="false">IF($A779="","",_xlfn.MINIFS($B:$B,$A:$A,$A779))</f>
        <v/>
      </c>
      <c r="E779" s="20" t="str">
        <f aca="false">IF($A779="","",IF(AND($B779=$D779,COUNTIFS($A$2:$A779,$A779,$B$2:$B779,$B779)=1),1,0))</f>
        <v/>
      </c>
      <c r="F779" s="19" t="str">
        <f aca="false">IF($E779&lt;&gt;1,"",IF(COUNTIFS($A:$A,$A779,$B:$B,"&gt;"&amp;$D779)=0,"",_xlfn.MINIFS($B:$B,$A:$A,$A779,$B:$B,"&gt;"&amp;$D779)))</f>
        <v/>
      </c>
      <c r="G779" s="20" t="str">
        <f aca="false">IF($F779="","",$F779-$D779)</f>
        <v/>
      </c>
      <c r="H779" s="20" t="str">
        <f aca="false">IF($E779&lt;&gt;1,"",IF($F779="",0,IF($G779&lt;='Cohort Report'!$B$7,1,0)))</f>
        <v/>
      </c>
      <c r="I779" s="20" t="str">
        <f aca="false">IF($E779&lt;&gt;1,"",IF($F779="",0,IF($G779&lt;='Cohort Report'!$B$8,1,0)))</f>
        <v/>
      </c>
      <c r="J779" s="21" t="str">
        <f aca="false">IF($E779&lt;&gt;1,"",DATE(YEAR($D779),MONTH($D779),1))</f>
        <v/>
      </c>
      <c r="K779" s="20" t="str">
        <f aca="false">IF($E779&lt;&gt;1,"",IF($G779="","",IF(AND($D779&gt;='Cohort Report'!$B$5,$D779&lt;='Cohort Report'!$B$6),$G779,"")))</f>
        <v/>
      </c>
    </row>
    <row r="780" customFormat="false" ht="15" hidden="false" customHeight="false" outlineLevel="0" collapsed="false">
      <c r="A780" s="9"/>
      <c r="B780" s="22"/>
      <c r="C780" s="23"/>
      <c r="D780" s="19" t="str">
        <f aca="false">IF($A780="","",_xlfn.MINIFS($B:$B,$A:$A,$A780))</f>
        <v/>
      </c>
      <c r="E780" s="20" t="str">
        <f aca="false">IF($A780="","",IF(AND($B780=$D780,COUNTIFS($A$2:$A780,$A780,$B$2:$B780,$B780)=1),1,0))</f>
        <v/>
      </c>
      <c r="F780" s="19" t="str">
        <f aca="false">IF($E780&lt;&gt;1,"",IF(COUNTIFS($A:$A,$A780,$B:$B,"&gt;"&amp;$D780)=0,"",_xlfn.MINIFS($B:$B,$A:$A,$A780,$B:$B,"&gt;"&amp;$D780)))</f>
        <v/>
      </c>
      <c r="G780" s="20" t="str">
        <f aca="false">IF($F780="","",$F780-$D780)</f>
        <v/>
      </c>
      <c r="H780" s="20" t="str">
        <f aca="false">IF($E780&lt;&gt;1,"",IF($F780="",0,IF($G780&lt;='Cohort Report'!$B$7,1,0)))</f>
        <v/>
      </c>
      <c r="I780" s="20" t="str">
        <f aca="false">IF($E780&lt;&gt;1,"",IF($F780="",0,IF($G780&lt;='Cohort Report'!$B$8,1,0)))</f>
        <v/>
      </c>
      <c r="J780" s="21" t="str">
        <f aca="false">IF($E780&lt;&gt;1,"",DATE(YEAR($D780),MONTH($D780),1))</f>
        <v/>
      </c>
      <c r="K780" s="20" t="str">
        <f aca="false">IF($E780&lt;&gt;1,"",IF($G780="","",IF(AND($D780&gt;='Cohort Report'!$B$5,$D780&lt;='Cohort Report'!$B$6),$G780,"")))</f>
        <v/>
      </c>
    </row>
    <row r="781" customFormat="false" ht="15" hidden="false" customHeight="false" outlineLevel="0" collapsed="false">
      <c r="A781" s="9"/>
      <c r="B781" s="22"/>
      <c r="C781" s="23"/>
      <c r="D781" s="19" t="str">
        <f aca="false">IF($A781="","",_xlfn.MINIFS($B:$B,$A:$A,$A781))</f>
        <v/>
      </c>
      <c r="E781" s="20" t="str">
        <f aca="false">IF($A781="","",IF(AND($B781=$D781,COUNTIFS($A$2:$A781,$A781,$B$2:$B781,$B781)=1),1,0))</f>
        <v/>
      </c>
      <c r="F781" s="19" t="str">
        <f aca="false">IF($E781&lt;&gt;1,"",IF(COUNTIFS($A:$A,$A781,$B:$B,"&gt;"&amp;$D781)=0,"",_xlfn.MINIFS($B:$B,$A:$A,$A781,$B:$B,"&gt;"&amp;$D781)))</f>
        <v/>
      </c>
      <c r="G781" s="20" t="str">
        <f aca="false">IF($F781="","",$F781-$D781)</f>
        <v/>
      </c>
      <c r="H781" s="20" t="str">
        <f aca="false">IF($E781&lt;&gt;1,"",IF($F781="",0,IF($G781&lt;='Cohort Report'!$B$7,1,0)))</f>
        <v/>
      </c>
      <c r="I781" s="20" t="str">
        <f aca="false">IF($E781&lt;&gt;1,"",IF($F781="",0,IF($G781&lt;='Cohort Report'!$B$8,1,0)))</f>
        <v/>
      </c>
      <c r="J781" s="21" t="str">
        <f aca="false">IF($E781&lt;&gt;1,"",DATE(YEAR($D781),MONTH($D781),1))</f>
        <v/>
      </c>
      <c r="K781" s="20" t="str">
        <f aca="false">IF($E781&lt;&gt;1,"",IF($G781="","",IF(AND($D781&gt;='Cohort Report'!$B$5,$D781&lt;='Cohort Report'!$B$6),$G781,"")))</f>
        <v/>
      </c>
    </row>
    <row r="782" customFormat="false" ht="15" hidden="false" customHeight="false" outlineLevel="0" collapsed="false">
      <c r="A782" s="9"/>
      <c r="B782" s="22"/>
      <c r="C782" s="23"/>
      <c r="D782" s="19" t="str">
        <f aca="false">IF($A782="","",_xlfn.MINIFS($B:$B,$A:$A,$A782))</f>
        <v/>
      </c>
      <c r="E782" s="20" t="str">
        <f aca="false">IF($A782="","",IF(AND($B782=$D782,COUNTIFS($A$2:$A782,$A782,$B$2:$B782,$B782)=1),1,0))</f>
        <v/>
      </c>
      <c r="F782" s="19" t="str">
        <f aca="false">IF($E782&lt;&gt;1,"",IF(COUNTIFS($A:$A,$A782,$B:$B,"&gt;"&amp;$D782)=0,"",_xlfn.MINIFS($B:$B,$A:$A,$A782,$B:$B,"&gt;"&amp;$D782)))</f>
        <v/>
      </c>
      <c r="G782" s="20" t="str">
        <f aca="false">IF($F782="","",$F782-$D782)</f>
        <v/>
      </c>
      <c r="H782" s="20" t="str">
        <f aca="false">IF($E782&lt;&gt;1,"",IF($F782="",0,IF($G782&lt;='Cohort Report'!$B$7,1,0)))</f>
        <v/>
      </c>
      <c r="I782" s="20" t="str">
        <f aca="false">IF($E782&lt;&gt;1,"",IF($F782="",0,IF($G782&lt;='Cohort Report'!$B$8,1,0)))</f>
        <v/>
      </c>
      <c r="J782" s="21" t="str">
        <f aca="false">IF($E782&lt;&gt;1,"",DATE(YEAR($D782),MONTH($D782),1))</f>
        <v/>
      </c>
      <c r="K782" s="20" t="str">
        <f aca="false">IF($E782&lt;&gt;1,"",IF($G782="","",IF(AND($D782&gt;='Cohort Report'!$B$5,$D782&lt;='Cohort Report'!$B$6),$G782,"")))</f>
        <v/>
      </c>
    </row>
    <row r="783" customFormat="false" ht="15" hidden="false" customHeight="false" outlineLevel="0" collapsed="false">
      <c r="A783" s="9"/>
      <c r="B783" s="22"/>
      <c r="C783" s="23"/>
      <c r="D783" s="19" t="str">
        <f aca="false">IF($A783="","",_xlfn.MINIFS($B:$B,$A:$A,$A783))</f>
        <v/>
      </c>
      <c r="E783" s="20" t="str">
        <f aca="false">IF($A783="","",IF(AND($B783=$D783,COUNTIFS($A$2:$A783,$A783,$B$2:$B783,$B783)=1),1,0))</f>
        <v/>
      </c>
      <c r="F783" s="19" t="str">
        <f aca="false">IF($E783&lt;&gt;1,"",IF(COUNTIFS($A:$A,$A783,$B:$B,"&gt;"&amp;$D783)=0,"",_xlfn.MINIFS($B:$B,$A:$A,$A783,$B:$B,"&gt;"&amp;$D783)))</f>
        <v/>
      </c>
      <c r="G783" s="20" t="str">
        <f aca="false">IF($F783="","",$F783-$D783)</f>
        <v/>
      </c>
      <c r="H783" s="20" t="str">
        <f aca="false">IF($E783&lt;&gt;1,"",IF($F783="",0,IF($G783&lt;='Cohort Report'!$B$7,1,0)))</f>
        <v/>
      </c>
      <c r="I783" s="20" t="str">
        <f aca="false">IF($E783&lt;&gt;1,"",IF($F783="",0,IF($G783&lt;='Cohort Report'!$B$8,1,0)))</f>
        <v/>
      </c>
      <c r="J783" s="21" t="str">
        <f aca="false">IF($E783&lt;&gt;1,"",DATE(YEAR($D783),MONTH($D783),1))</f>
        <v/>
      </c>
      <c r="K783" s="20" t="str">
        <f aca="false">IF($E783&lt;&gt;1,"",IF($G783="","",IF(AND($D783&gt;='Cohort Report'!$B$5,$D783&lt;='Cohort Report'!$B$6),$G783,"")))</f>
        <v/>
      </c>
    </row>
    <row r="784" customFormat="false" ht="15" hidden="false" customHeight="false" outlineLevel="0" collapsed="false">
      <c r="A784" s="9"/>
      <c r="B784" s="22"/>
      <c r="C784" s="23"/>
      <c r="D784" s="19" t="str">
        <f aca="false">IF($A784="","",_xlfn.MINIFS($B:$B,$A:$A,$A784))</f>
        <v/>
      </c>
      <c r="E784" s="20" t="str">
        <f aca="false">IF($A784="","",IF(AND($B784=$D784,COUNTIFS($A$2:$A784,$A784,$B$2:$B784,$B784)=1),1,0))</f>
        <v/>
      </c>
      <c r="F784" s="19" t="str">
        <f aca="false">IF($E784&lt;&gt;1,"",IF(COUNTIFS($A:$A,$A784,$B:$B,"&gt;"&amp;$D784)=0,"",_xlfn.MINIFS($B:$B,$A:$A,$A784,$B:$B,"&gt;"&amp;$D784)))</f>
        <v/>
      </c>
      <c r="G784" s="20" t="str">
        <f aca="false">IF($F784="","",$F784-$D784)</f>
        <v/>
      </c>
      <c r="H784" s="20" t="str">
        <f aca="false">IF($E784&lt;&gt;1,"",IF($F784="",0,IF($G784&lt;='Cohort Report'!$B$7,1,0)))</f>
        <v/>
      </c>
      <c r="I784" s="20" t="str">
        <f aca="false">IF($E784&lt;&gt;1,"",IF($F784="",0,IF($G784&lt;='Cohort Report'!$B$8,1,0)))</f>
        <v/>
      </c>
      <c r="J784" s="21" t="str">
        <f aca="false">IF($E784&lt;&gt;1,"",DATE(YEAR($D784),MONTH($D784),1))</f>
        <v/>
      </c>
      <c r="K784" s="20" t="str">
        <f aca="false">IF($E784&lt;&gt;1,"",IF($G784="","",IF(AND($D784&gt;='Cohort Report'!$B$5,$D784&lt;='Cohort Report'!$B$6),$G784,"")))</f>
        <v/>
      </c>
    </row>
    <row r="785" customFormat="false" ht="15" hidden="false" customHeight="false" outlineLevel="0" collapsed="false">
      <c r="A785" s="9"/>
      <c r="B785" s="22"/>
      <c r="C785" s="23"/>
      <c r="D785" s="19" t="str">
        <f aca="false">IF($A785="","",_xlfn.MINIFS($B:$B,$A:$A,$A785))</f>
        <v/>
      </c>
      <c r="E785" s="20" t="str">
        <f aca="false">IF($A785="","",IF(AND($B785=$D785,COUNTIFS($A$2:$A785,$A785,$B$2:$B785,$B785)=1),1,0))</f>
        <v/>
      </c>
      <c r="F785" s="19" t="str">
        <f aca="false">IF($E785&lt;&gt;1,"",IF(COUNTIFS($A:$A,$A785,$B:$B,"&gt;"&amp;$D785)=0,"",_xlfn.MINIFS($B:$B,$A:$A,$A785,$B:$B,"&gt;"&amp;$D785)))</f>
        <v/>
      </c>
      <c r="G785" s="20" t="str">
        <f aca="false">IF($F785="","",$F785-$D785)</f>
        <v/>
      </c>
      <c r="H785" s="20" t="str">
        <f aca="false">IF($E785&lt;&gt;1,"",IF($F785="",0,IF($G785&lt;='Cohort Report'!$B$7,1,0)))</f>
        <v/>
      </c>
      <c r="I785" s="20" t="str">
        <f aca="false">IF($E785&lt;&gt;1,"",IF($F785="",0,IF($G785&lt;='Cohort Report'!$B$8,1,0)))</f>
        <v/>
      </c>
      <c r="J785" s="21" t="str">
        <f aca="false">IF($E785&lt;&gt;1,"",DATE(YEAR($D785),MONTH($D785),1))</f>
        <v/>
      </c>
      <c r="K785" s="20" t="str">
        <f aca="false">IF($E785&lt;&gt;1,"",IF($G785="","",IF(AND($D785&gt;='Cohort Report'!$B$5,$D785&lt;='Cohort Report'!$B$6),$G785,"")))</f>
        <v/>
      </c>
    </row>
    <row r="786" customFormat="false" ht="15" hidden="false" customHeight="false" outlineLevel="0" collapsed="false">
      <c r="A786" s="9"/>
      <c r="B786" s="22"/>
      <c r="C786" s="23"/>
      <c r="D786" s="19" t="str">
        <f aca="false">IF($A786="","",_xlfn.MINIFS($B:$B,$A:$A,$A786))</f>
        <v/>
      </c>
      <c r="E786" s="20" t="str">
        <f aca="false">IF($A786="","",IF(AND($B786=$D786,COUNTIFS($A$2:$A786,$A786,$B$2:$B786,$B786)=1),1,0))</f>
        <v/>
      </c>
      <c r="F786" s="19" t="str">
        <f aca="false">IF($E786&lt;&gt;1,"",IF(COUNTIFS($A:$A,$A786,$B:$B,"&gt;"&amp;$D786)=0,"",_xlfn.MINIFS($B:$B,$A:$A,$A786,$B:$B,"&gt;"&amp;$D786)))</f>
        <v/>
      </c>
      <c r="G786" s="20" t="str">
        <f aca="false">IF($F786="","",$F786-$D786)</f>
        <v/>
      </c>
      <c r="H786" s="20" t="str">
        <f aca="false">IF($E786&lt;&gt;1,"",IF($F786="",0,IF($G786&lt;='Cohort Report'!$B$7,1,0)))</f>
        <v/>
      </c>
      <c r="I786" s="20" t="str">
        <f aca="false">IF($E786&lt;&gt;1,"",IF($F786="",0,IF($G786&lt;='Cohort Report'!$B$8,1,0)))</f>
        <v/>
      </c>
      <c r="J786" s="21" t="str">
        <f aca="false">IF($E786&lt;&gt;1,"",DATE(YEAR($D786),MONTH($D786),1))</f>
        <v/>
      </c>
      <c r="K786" s="20" t="str">
        <f aca="false">IF($E786&lt;&gt;1,"",IF($G786="","",IF(AND($D786&gt;='Cohort Report'!$B$5,$D786&lt;='Cohort Report'!$B$6),$G786,"")))</f>
        <v/>
      </c>
    </row>
    <row r="787" customFormat="false" ht="15" hidden="false" customHeight="false" outlineLevel="0" collapsed="false">
      <c r="A787" s="9"/>
      <c r="B787" s="22"/>
      <c r="C787" s="23"/>
      <c r="D787" s="19" t="str">
        <f aca="false">IF($A787="","",_xlfn.MINIFS($B:$B,$A:$A,$A787))</f>
        <v/>
      </c>
      <c r="E787" s="20" t="str">
        <f aca="false">IF($A787="","",IF(AND($B787=$D787,COUNTIFS($A$2:$A787,$A787,$B$2:$B787,$B787)=1),1,0))</f>
        <v/>
      </c>
      <c r="F787" s="19" t="str">
        <f aca="false">IF($E787&lt;&gt;1,"",IF(COUNTIFS($A:$A,$A787,$B:$B,"&gt;"&amp;$D787)=0,"",_xlfn.MINIFS($B:$B,$A:$A,$A787,$B:$B,"&gt;"&amp;$D787)))</f>
        <v/>
      </c>
      <c r="G787" s="20" t="str">
        <f aca="false">IF($F787="","",$F787-$D787)</f>
        <v/>
      </c>
      <c r="H787" s="20" t="str">
        <f aca="false">IF($E787&lt;&gt;1,"",IF($F787="",0,IF($G787&lt;='Cohort Report'!$B$7,1,0)))</f>
        <v/>
      </c>
      <c r="I787" s="20" t="str">
        <f aca="false">IF($E787&lt;&gt;1,"",IF($F787="",0,IF($G787&lt;='Cohort Report'!$B$8,1,0)))</f>
        <v/>
      </c>
      <c r="J787" s="21" t="str">
        <f aca="false">IF($E787&lt;&gt;1,"",DATE(YEAR($D787),MONTH($D787),1))</f>
        <v/>
      </c>
      <c r="K787" s="20" t="str">
        <f aca="false">IF($E787&lt;&gt;1,"",IF($G787="","",IF(AND($D787&gt;='Cohort Report'!$B$5,$D787&lt;='Cohort Report'!$B$6),$G787,"")))</f>
        <v/>
      </c>
    </row>
    <row r="788" customFormat="false" ht="15" hidden="false" customHeight="false" outlineLevel="0" collapsed="false">
      <c r="A788" s="9"/>
      <c r="B788" s="22"/>
      <c r="C788" s="23"/>
      <c r="D788" s="19" t="str">
        <f aca="false">IF($A788="","",_xlfn.MINIFS($B:$B,$A:$A,$A788))</f>
        <v/>
      </c>
      <c r="E788" s="20" t="str">
        <f aca="false">IF($A788="","",IF(AND($B788=$D788,COUNTIFS($A$2:$A788,$A788,$B$2:$B788,$B788)=1),1,0))</f>
        <v/>
      </c>
      <c r="F788" s="19" t="str">
        <f aca="false">IF($E788&lt;&gt;1,"",IF(COUNTIFS($A:$A,$A788,$B:$B,"&gt;"&amp;$D788)=0,"",_xlfn.MINIFS($B:$B,$A:$A,$A788,$B:$B,"&gt;"&amp;$D788)))</f>
        <v/>
      </c>
      <c r="G788" s="20" t="str">
        <f aca="false">IF($F788="","",$F788-$D788)</f>
        <v/>
      </c>
      <c r="H788" s="20" t="str">
        <f aca="false">IF($E788&lt;&gt;1,"",IF($F788="",0,IF($G788&lt;='Cohort Report'!$B$7,1,0)))</f>
        <v/>
      </c>
      <c r="I788" s="20" t="str">
        <f aca="false">IF($E788&lt;&gt;1,"",IF($F788="",0,IF($G788&lt;='Cohort Report'!$B$8,1,0)))</f>
        <v/>
      </c>
      <c r="J788" s="21" t="str">
        <f aca="false">IF($E788&lt;&gt;1,"",DATE(YEAR($D788),MONTH($D788),1))</f>
        <v/>
      </c>
      <c r="K788" s="20" t="str">
        <f aca="false">IF($E788&lt;&gt;1,"",IF($G788="","",IF(AND($D788&gt;='Cohort Report'!$B$5,$D788&lt;='Cohort Report'!$B$6),$G788,"")))</f>
        <v/>
      </c>
    </row>
    <row r="789" customFormat="false" ht="15" hidden="false" customHeight="false" outlineLevel="0" collapsed="false">
      <c r="A789" s="9"/>
      <c r="B789" s="22"/>
      <c r="C789" s="23"/>
      <c r="D789" s="19" t="str">
        <f aca="false">IF($A789="","",_xlfn.MINIFS($B:$B,$A:$A,$A789))</f>
        <v/>
      </c>
      <c r="E789" s="20" t="str">
        <f aca="false">IF($A789="","",IF(AND($B789=$D789,COUNTIFS($A$2:$A789,$A789,$B$2:$B789,$B789)=1),1,0))</f>
        <v/>
      </c>
      <c r="F789" s="19" t="str">
        <f aca="false">IF($E789&lt;&gt;1,"",IF(COUNTIFS($A:$A,$A789,$B:$B,"&gt;"&amp;$D789)=0,"",_xlfn.MINIFS($B:$B,$A:$A,$A789,$B:$B,"&gt;"&amp;$D789)))</f>
        <v/>
      </c>
      <c r="G789" s="20" t="str">
        <f aca="false">IF($F789="","",$F789-$D789)</f>
        <v/>
      </c>
      <c r="H789" s="20" t="str">
        <f aca="false">IF($E789&lt;&gt;1,"",IF($F789="",0,IF($G789&lt;='Cohort Report'!$B$7,1,0)))</f>
        <v/>
      </c>
      <c r="I789" s="20" t="str">
        <f aca="false">IF($E789&lt;&gt;1,"",IF($F789="",0,IF($G789&lt;='Cohort Report'!$B$8,1,0)))</f>
        <v/>
      </c>
      <c r="J789" s="21" t="str">
        <f aca="false">IF($E789&lt;&gt;1,"",DATE(YEAR($D789),MONTH($D789),1))</f>
        <v/>
      </c>
      <c r="K789" s="20" t="str">
        <f aca="false">IF($E789&lt;&gt;1,"",IF($G789="","",IF(AND($D789&gt;='Cohort Report'!$B$5,$D789&lt;='Cohort Report'!$B$6),$G789,"")))</f>
        <v/>
      </c>
    </row>
    <row r="790" customFormat="false" ht="15" hidden="false" customHeight="false" outlineLevel="0" collapsed="false">
      <c r="A790" s="9"/>
      <c r="B790" s="22"/>
      <c r="C790" s="23"/>
      <c r="D790" s="19" t="str">
        <f aca="false">IF($A790="","",_xlfn.MINIFS($B:$B,$A:$A,$A790))</f>
        <v/>
      </c>
      <c r="E790" s="20" t="str">
        <f aca="false">IF($A790="","",IF(AND($B790=$D790,COUNTIFS($A$2:$A790,$A790,$B$2:$B790,$B790)=1),1,0))</f>
        <v/>
      </c>
      <c r="F790" s="19" t="str">
        <f aca="false">IF($E790&lt;&gt;1,"",IF(COUNTIFS($A:$A,$A790,$B:$B,"&gt;"&amp;$D790)=0,"",_xlfn.MINIFS($B:$B,$A:$A,$A790,$B:$B,"&gt;"&amp;$D790)))</f>
        <v/>
      </c>
      <c r="G790" s="20" t="str">
        <f aca="false">IF($F790="","",$F790-$D790)</f>
        <v/>
      </c>
      <c r="H790" s="20" t="str">
        <f aca="false">IF($E790&lt;&gt;1,"",IF($F790="",0,IF($G790&lt;='Cohort Report'!$B$7,1,0)))</f>
        <v/>
      </c>
      <c r="I790" s="20" t="str">
        <f aca="false">IF($E790&lt;&gt;1,"",IF($F790="",0,IF($G790&lt;='Cohort Report'!$B$8,1,0)))</f>
        <v/>
      </c>
      <c r="J790" s="21" t="str">
        <f aca="false">IF($E790&lt;&gt;1,"",DATE(YEAR($D790),MONTH($D790),1))</f>
        <v/>
      </c>
      <c r="K790" s="20" t="str">
        <f aca="false">IF($E790&lt;&gt;1,"",IF($G790="","",IF(AND($D790&gt;='Cohort Report'!$B$5,$D790&lt;='Cohort Report'!$B$6),$G790,"")))</f>
        <v/>
      </c>
    </row>
    <row r="791" customFormat="false" ht="15" hidden="false" customHeight="false" outlineLevel="0" collapsed="false">
      <c r="A791" s="9"/>
      <c r="B791" s="22"/>
      <c r="C791" s="23"/>
      <c r="D791" s="19" t="str">
        <f aca="false">IF($A791="","",_xlfn.MINIFS($B:$B,$A:$A,$A791))</f>
        <v/>
      </c>
      <c r="E791" s="20" t="str">
        <f aca="false">IF($A791="","",IF(AND($B791=$D791,COUNTIFS($A$2:$A791,$A791,$B$2:$B791,$B791)=1),1,0))</f>
        <v/>
      </c>
      <c r="F791" s="19" t="str">
        <f aca="false">IF($E791&lt;&gt;1,"",IF(COUNTIFS($A:$A,$A791,$B:$B,"&gt;"&amp;$D791)=0,"",_xlfn.MINIFS($B:$B,$A:$A,$A791,$B:$B,"&gt;"&amp;$D791)))</f>
        <v/>
      </c>
      <c r="G791" s="20" t="str">
        <f aca="false">IF($F791="","",$F791-$D791)</f>
        <v/>
      </c>
      <c r="H791" s="20" t="str">
        <f aca="false">IF($E791&lt;&gt;1,"",IF($F791="",0,IF($G791&lt;='Cohort Report'!$B$7,1,0)))</f>
        <v/>
      </c>
      <c r="I791" s="20" t="str">
        <f aca="false">IF($E791&lt;&gt;1,"",IF($F791="",0,IF($G791&lt;='Cohort Report'!$B$8,1,0)))</f>
        <v/>
      </c>
      <c r="J791" s="21" t="str">
        <f aca="false">IF($E791&lt;&gt;1,"",DATE(YEAR($D791),MONTH($D791),1))</f>
        <v/>
      </c>
      <c r="K791" s="20" t="str">
        <f aca="false">IF($E791&lt;&gt;1,"",IF($G791="","",IF(AND($D791&gt;='Cohort Report'!$B$5,$D791&lt;='Cohort Report'!$B$6),$G791,"")))</f>
        <v/>
      </c>
    </row>
    <row r="792" customFormat="false" ht="15" hidden="false" customHeight="false" outlineLevel="0" collapsed="false">
      <c r="A792" s="9"/>
      <c r="B792" s="22"/>
      <c r="C792" s="23"/>
      <c r="D792" s="19" t="str">
        <f aca="false">IF($A792="","",_xlfn.MINIFS($B:$B,$A:$A,$A792))</f>
        <v/>
      </c>
      <c r="E792" s="20" t="str">
        <f aca="false">IF($A792="","",IF(AND($B792=$D792,COUNTIFS($A$2:$A792,$A792,$B$2:$B792,$B792)=1),1,0))</f>
        <v/>
      </c>
      <c r="F792" s="19" t="str">
        <f aca="false">IF($E792&lt;&gt;1,"",IF(COUNTIFS($A:$A,$A792,$B:$B,"&gt;"&amp;$D792)=0,"",_xlfn.MINIFS($B:$B,$A:$A,$A792,$B:$B,"&gt;"&amp;$D792)))</f>
        <v/>
      </c>
      <c r="G792" s="20" t="str">
        <f aca="false">IF($F792="","",$F792-$D792)</f>
        <v/>
      </c>
      <c r="H792" s="20" t="str">
        <f aca="false">IF($E792&lt;&gt;1,"",IF($F792="",0,IF($G792&lt;='Cohort Report'!$B$7,1,0)))</f>
        <v/>
      </c>
      <c r="I792" s="20" t="str">
        <f aca="false">IF($E792&lt;&gt;1,"",IF($F792="",0,IF($G792&lt;='Cohort Report'!$B$8,1,0)))</f>
        <v/>
      </c>
      <c r="J792" s="21" t="str">
        <f aca="false">IF($E792&lt;&gt;1,"",DATE(YEAR($D792),MONTH($D792),1))</f>
        <v/>
      </c>
      <c r="K792" s="20" t="str">
        <f aca="false">IF($E792&lt;&gt;1,"",IF($G792="","",IF(AND($D792&gt;='Cohort Report'!$B$5,$D792&lt;='Cohort Report'!$B$6),$G792,"")))</f>
        <v/>
      </c>
    </row>
    <row r="793" customFormat="false" ht="15" hidden="false" customHeight="false" outlineLevel="0" collapsed="false">
      <c r="A793" s="9"/>
      <c r="B793" s="22"/>
      <c r="C793" s="23"/>
      <c r="D793" s="19" t="str">
        <f aca="false">IF($A793="","",_xlfn.MINIFS($B:$B,$A:$A,$A793))</f>
        <v/>
      </c>
      <c r="E793" s="20" t="str">
        <f aca="false">IF($A793="","",IF(AND($B793=$D793,COUNTIFS($A$2:$A793,$A793,$B$2:$B793,$B793)=1),1,0))</f>
        <v/>
      </c>
      <c r="F793" s="19" t="str">
        <f aca="false">IF($E793&lt;&gt;1,"",IF(COUNTIFS($A:$A,$A793,$B:$B,"&gt;"&amp;$D793)=0,"",_xlfn.MINIFS($B:$B,$A:$A,$A793,$B:$B,"&gt;"&amp;$D793)))</f>
        <v/>
      </c>
      <c r="G793" s="20" t="str">
        <f aca="false">IF($F793="","",$F793-$D793)</f>
        <v/>
      </c>
      <c r="H793" s="20" t="str">
        <f aca="false">IF($E793&lt;&gt;1,"",IF($F793="",0,IF($G793&lt;='Cohort Report'!$B$7,1,0)))</f>
        <v/>
      </c>
      <c r="I793" s="20" t="str">
        <f aca="false">IF($E793&lt;&gt;1,"",IF($F793="",0,IF($G793&lt;='Cohort Report'!$B$8,1,0)))</f>
        <v/>
      </c>
      <c r="J793" s="21" t="str">
        <f aca="false">IF($E793&lt;&gt;1,"",DATE(YEAR($D793),MONTH($D793),1))</f>
        <v/>
      </c>
      <c r="K793" s="20" t="str">
        <f aca="false">IF($E793&lt;&gt;1,"",IF($G793="","",IF(AND($D793&gt;='Cohort Report'!$B$5,$D793&lt;='Cohort Report'!$B$6),$G793,"")))</f>
        <v/>
      </c>
    </row>
    <row r="794" customFormat="false" ht="15" hidden="false" customHeight="false" outlineLevel="0" collapsed="false">
      <c r="A794" s="9"/>
      <c r="B794" s="22"/>
      <c r="C794" s="23"/>
      <c r="D794" s="19" t="str">
        <f aca="false">IF($A794="","",_xlfn.MINIFS($B:$B,$A:$A,$A794))</f>
        <v/>
      </c>
      <c r="E794" s="20" t="str">
        <f aca="false">IF($A794="","",IF(AND($B794=$D794,COUNTIFS($A$2:$A794,$A794,$B$2:$B794,$B794)=1),1,0))</f>
        <v/>
      </c>
      <c r="F794" s="19" t="str">
        <f aca="false">IF($E794&lt;&gt;1,"",IF(COUNTIFS($A:$A,$A794,$B:$B,"&gt;"&amp;$D794)=0,"",_xlfn.MINIFS($B:$B,$A:$A,$A794,$B:$B,"&gt;"&amp;$D794)))</f>
        <v/>
      </c>
      <c r="G794" s="20" t="str">
        <f aca="false">IF($F794="","",$F794-$D794)</f>
        <v/>
      </c>
      <c r="H794" s="20" t="str">
        <f aca="false">IF($E794&lt;&gt;1,"",IF($F794="",0,IF($G794&lt;='Cohort Report'!$B$7,1,0)))</f>
        <v/>
      </c>
      <c r="I794" s="20" t="str">
        <f aca="false">IF($E794&lt;&gt;1,"",IF($F794="",0,IF($G794&lt;='Cohort Report'!$B$8,1,0)))</f>
        <v/>
      </c>
      <c r="J794" s="21" t="str">
        <f aca="false">IF($E794&lt;&gt;1,"",DATE(YEAR($D794),MONTH($D794),1))</f>
        <v/>
      </c>
      <c r="K794" s="20" t="str">
        <f aca="false">IF($E794&lt;&gt;1,"",IF($G794="","",IF(AND($D794&gt;='Cohort Report'!$B$5,$D794&lt;='Cohort Report'!$B$6),$G794,"")))</f>
        <v/>
      </c>
    </row>
    <row r="795" customFormat="false" ht="15" hidden="false" customHeight="false" outlineLevel="0" collapsed="false">
      <c r="A795" s="9"/>
      <c r="B795" s="22"/>
      <c r="C795" s="23"/>
      <c r="D795" s="19" t="str">
        <f aca="false">IF($A795="","",_xlfn.MINIFS($B:$B,$A:$A,$A795))</f>
        <v/>
      </c>
      <c r="E795" s="20" t="str">
        <f aca="false">IF($A795="","",IF(AND($B795=$D795,COUNTIFS($A$2:$A795,$A795,$B$2:$B795,$B795)=1),1,0))</f>
        <v/>
      </c>
      <c r="F795" s="19" t="str">
        <f aca="false">IF($E795&lt;&gt;1,"",IF(COUNTIFS($A:$A,$A795,$B:$B,"&gt;"&amp;$D795)=0,"",_xlfn.MINIFS($B:$B,$A:$A,$A795,$B:$B,"&gt;"&amp;$D795)))</f>
        <v/>
      </c>
      <c r="G795" s="20" t="str">
        <f aca="false">IF($F795="","",$F795-$D795)</f>
        <v/>
      </c>
      <c r="H795" s="20" t="str">
        <f aca="false">IF($E795&lt;&gt;1,"",IF($F795="",0,IF($G795&lt;='Cohort Report'!$B$7,1,0)))</f>
        <v/>
      </c>
      <c r="I795" s="20" t="str">
        <f aca="false">IF($E795&lt;&gt;1,"",IF($F795="",0,IF($G795&lt;='Cohort Report'!$B$8,1,0)))</f>
        <v/>
      </c>
      <c r="J795" s="21" t="str">
        <f aca="false">IF($E795&lt;&gt;1,"",DATE(YEAR($D795),MONTH($D795),1))</f>
        <v/>
      </c>
      <c r="K795" s="20" t="str">
        <f aca="false">IF($E795&lt;&gt;1,"",IF($G795="","",IF(AND($D795&gt;='Cohort Report'!$B$5,$D795&lt;='Cohort Report'!$B$6),$G795,"")))</f>
        <v/>
      </c>
    </row>
    <row r="796" customFormat="false" ht="15" hidden="false" customHeight="false" outlineLevel="0" collapsed="false">
      <c r="A796" s="9"/>
      <c r="B796" s="22"/>
      <c r="C796" s="23"/>
      <c r="D796" s="19" t="str">
        <f aca="false">IF($A796="","",_xlfn.MINIFS($B:$B,$A:$A,$A796))</f>
        <v/>
      </c>
      <c r="E796" s="20" t="str">
        <f aca="false">IF($A796="","",IF(AND($B796=$D796,COUNTIFS($A$2:$A796,$A796,$B$2:$B796,$B796)=1),1,0))</f>
        <v/>
      </c>
      <c r="F796" s="19" t="str">
        <f aca="false">IF($E796&lt;&gt;1,"",IF(COUNTIFS($A:$A,$A796,$B:$B,"&gt;"&amp;$D796)=0,"",_xlfn.MINIFS($B:$B,$A:$A,$A796,$B:$B,"&gt;"&amp;$D796)))</f>
        <v/>
      </c>
      <c r="G796" s="20" t="str">
        <f aca="false">IF($F796="","",$F796-$D796)</f>
        <v/>
      </c>
      <c r="H796" s="20" t="str">
        <f aca="false">IF($E796&lt;&gt;1,"",IF($F796="",0,IF($G796&lt;='Cohort Report'!$B$7,1,0)))</f>
        <v/>
      </c>
      <c r="I796" s="20" t="str">
        <f aca="false">IF($E796&lt;&gt;1,"",IF($F796="",0,IF($G796&lt;='Cohort Report'!$B$8,1,0)))</f>
        <v/>
      </c>
      <c r="J796" s="21" t="str">
        <f aca="false">IF($E796&lt;&gt;1,"",DATE(YEAR($D796),MONTH($D796),1))</f>
        <v/>
      </c>
      <c r="K796" s="20" t="str">
        <f aca="false">IF($E796&lt;&gt;1,"",IF($G796="","",IF(AND($D796&gt;='Cohort Report'!$B$5,$D796&lt;='Cohort Report'!$B$6),$G796,"")))</f>
        <v/>
      </c>
    </row>
    <row r="797" customFormat="false" ht="15" hidden="false" customHeight="false" outlineLevel="0" collapsed="false">
      <c r="A797" s="9"/>
      <c r="B797" s="22"/>
      <c r="C797" s="23"/>
      <c r="D797" s="19" t="str">
        <f aca="false">IF($A797="","",_xlfn.MINIFS($B:$B,$A:$A,$A797))</f>
        <v/>
      </c>
      <c r="E797" s="20" t="str">
        <f aca="false">IF($A797="","",IF(AND($B797=$D797,COUNTIFS($A$2:$A797,$A797,$B$2:$B797,$B797)=1),1,0))</f>
        <v/>
      </c>
      <c r="F797" s="19" t="str">
        <f aca="false">IF($E797&lt;&gt;1,"",IF(COUNTIFS($A:$A,$A797,$B:$B,"&gt;"&amp;$D797)=0,"",_xlfn.MINIFS($B:$B,$A:$A,$A797,$B:$B,"&gt;"&amp;$D797)))</f>
        <v/>
      </c>
      <c r="G797" s="20" t="str">
        <f aca="false">IF($F797="","",$F797-$D797)</f>
        <v/>
      </c>
      <c r="H797" s="20" t="str">
        <f aca="false">IF($E797&lt;&gt;1,"",IF($F797="",0,IF($G797&lt;='Cohort Report'!$B$7,1,0)))</f>
        <v/>
      </c>
      <c r="I797" s="20" t="str">
        <f aca="false">IF($E797&lt;&gt;1,"",IF($F797="",0,IF($G797&lt;='Cohort Report'!$B$8,1,0)))</f>
        <v/>
      </c>
      <c r="J797" s="21" t="str">
        <f aca="false">IF($E797&lt;&gt;1,"",DATE(YEAR($D797),MONTH($D797),1))</f>
        <v/>
      </c>
      <c r="K797" s="20" t="str">
        <f aca="false">IF($E797&lt;&gt;1,"",IF($G797="","",IF(AND($D797&gt;='Cohort Report'!$B$5,$D797&lt;='Cohort Report'!$B$6),$G797,"")))</f>
        <v/>
      </c>
    </row>
    <row r="798" customFormat="false" ht="15" hidden="false" customHeight="false" outlineLevel="0" collapsed="false">
      <c r="A798" s="9"/>
      <c r="B798" s="22"/>
      <c r="C798" s="23"/>
      <c r="D798" s="19" t="str">
        <f aca="false">IF($A798="","",_xlfn.MINIFS($B:$B,$A:$A,$A798))</f>
        <v/>
      </c>
      <c r="E798" s="20" t="str">
        <f aca="false">IF($A798="","",IF(AND($B798=$D798,COUNTIFS($A$2:$A798,$A798,$B$2:$B798,$B798)=1),1,0))</f>
        <v/>
      </c>
      <c r="F798" s="19" t="str">
        <f aca="false">IF($E798&lt;&gt;1,"",IF(COUNTIFS($A:$A,$A798,$B:$B,"&gt;"&amp;$D798)=0,"",_xlfn.MINIFS($B:$B,$A:$A,$A798,$B:$B,"&gt;"&amp;$D798)))</f>
        <v/>
      </c>
      <c r="G798" s="20" t="str">
        <f aca="false">IF($F798="","",$F798-$D798)</f>
        <v/>
      </c>
      <c r="H798" s="20" t="str">
        <f aca="false">IF($E798&lt;&gt;1,"",IF($F798="",0,IF($G798&lt;='Cohort Report'!$B$7,1,0)))</f>
        <v/>
      </c>
      <c r="I798" s="20" t="str">
        <f aca="false">IF($E798&lt;&gt;1,"",IF($F798="",0,IF($G798&lt;='Cohort Report'!$B$8,1,0)))</f>
        <v/>
      </c>
      <c r="J798" s="21" t="str">
        <f aca="false">IF($E798&lt;&gt;1,"",DATE(YEAR($D798),MONTH($D798),1))</f>
        <v/>
      </c>
      <c r="K798" s="20" t="str">
        <f aca="false">IF($E798&lt;&gt;1,"",IF($G798="","",IF(AND($D798&gt;='Cohort Report'!$B$5,$D798&lt;='Cohort Report'!$B$6),$G798,"")))</f>
        <v/>
      </c>
    </row>
    <row r="799" customFormat="false" ht="15" hidden="false" customHeight="false" outlineLevel="0" collapsed="false">
      <c r="A799" s="9"/>
      <c r="B799" s="22"/>
      <c r="C799" s="23"/>
      <c r="D799" s="19" t="str">
        <f aca="false">IF($A799="","",_xlfn.MINIFS($B:$B,$A:$A,$A799))</f>
        <v/>
      </c>
      <c r="E799" s="20" t="str">
        <f aca="false">IF($A799="","",IF(AND($B799=$D799,COUNTIFS($A$2:$A799,$A799,$B$2:$B799,$B799)=1),1,0))</f>
        <v/>
      </c>
      <c r="F799" s="19" t="str">
        <f aca="false">IF($E799&lt;&gt;1,"",IF(COUNTIFS($A:$A,$A799,$B:$B,"&gt;"&amp;$D799)=0,"",_xlfn.MINIFS($B:$B,$A:$A,$A799,$B:$B,"&gt;"&amp;$D799)))</f>
        <v/>
      </c>
      <c r="G799" s="20" t="str">
        <f aca="false">IF($F799="","",$F799-$D799)</f>
        <v/>
      </c>
      <c r="H799" s="20" t="str">
        <f aca="false">IF($E799&lt;&gt;1,"",IF($F799="",0,IF($G799&lt;='Cohort Report'!$B$7,1,0)))</f>
        <v/>
      </c>
      <c r="I799" s="20" t="str">
        <f aca="false">IF($E799&lt;&gt;1,"",IF($F799="",0,IF($G799&lt;='Cohort Report'!$B$8,1,0)))</f>
        <v/>
      </c>
      <c r="J799" s="21" t="str">
        <f aca="false">IF($E799&lt;&gt;1,"",DATE(YEAR($D799),MONTH($D799),1))</f>
        <v/>
      </c>
      <c r="K799" s="20" t="str">
        <f aca="false">IF($E799&lt;&gt;1,"",IF($G799="","",IF(AND($D799&gt;='Cohort Report'!$B$5,$D799&lt;='Cohort Report'!$B$6),$G799,"")))</f>
        <v/>
      </c>
    </row>
    <row r="800" customFormat="false" ht="15" hidden="false" customHeight="false" outlineLevel="0" collapsed="false">
      <c r="A800" s="9"/>
      <c r="B800" s="22"/>
      <c r="C800" s="23"/>
      <c r="D800" s="19" t="str">
        <f aca="false">IF($A800="","",_xlfn.MINIFS($B:$B,$A:$A,$A800))</f>
        <v/>
      </c>
      <c r="E800" s="20" t="str">
        <f aca="false">IF($A800="","",IF(AND($B800=$D800,COUNTIFS($A$2:$A800,$A800,$B$2:$B800,$B800)=1),1,0))</f>
        <v/>
      </c>
      <c r="F800" s="19" t="str">
        <f aca="false">IF($E800&lt;&gt;1,"",IF(COUNTIFS($A:$A,$A800,$B:$B,"&gt;"&amp;$D800)=0,"",_xlfn.MINIFS($B:$B,$A:$A,$A800,$B:$B,"&gt;"&amp;$D800)))</f>
        <v/>
      </c>
      <c r="G800" s="20" t="str">
        <f aca="false">IF($F800="","",$F800-$D800)</f>
        <v/>
      </c>
      <c r="H800" s="20" t="str">
        <f aca="false">IF($E800&lt;&gt;1,"",IF($F800="",0,IF($G800&lt;='Cohort Report'!$B$7,1,0)))</f>
        <v/>
      </c>
      <c r="I800" s="20" t="str">
        <f aca="false">IF($E800&lt;&gt;1,"",IF($F800="",0,IF($G800&lt;='Cohort Report'!$B$8,1,0)))</f>
        <v/>
      </c>
      <c r="J800" s="21" t="str">
        <f aca="false">IF($E800&lt;&gt;1,"",DATE(YEAR($D800),MONTH($D800),1))</f>
        <v/>
      </c>
      <c r="K800" s="20" t="str">
        <f aca="false">IF($E800&lt;&gt;1,"",IF($G800="","",IF(AND($D800&gt;='Cohort Report'!$B$5,$D800&lt;='Cohort Report'!$B$6),$G800,"")))</f>
        <v/>
      </c>
    </row>
    <row r="801" customFormat="false" ht="15" hidden="false" customHeight="false" outlineLevel="0" collapsed="false">
      <c r="A801" s="9"/>
      <c r="B801" s="22"/>
      <c r="C801" s="23"/>
      <c r="D801" s="19" t="str">
        <f aca="false">IF($A801="","",_xlfn.MINIFS($B:$B,$A:$A,$A801))</f>
        <v/>
      </c>
      <c r="E801" s="20" t="str">
        <f aca="false">IF($A801="","",IF(AND($B801=$D801,COUNTIFS($A$2:$A801,$A801,$B$2:$B801,$B801)=1),1,0))</f>
        <v/>
      </c>
      <c r="F801" s="19" t="str">
        <f aca="false">IF($E801&lt;&gt;1,"",IF(COUNTIFS($A:$A,$A801,$B:$B,"&gt;"&amp;$D801)=0,"",_xlfn.MINIFS($B:$B,$A:$A,$A801,$B:$B,"&gt;"&amp;$D801)))</f>
        <v/>
      </c>
      <c r="G801" s="20" t="str">
        <f aca="false">IF($F801="","",$F801-$D801)</f>
        <v/>
      </c>
      <c r="H801" s="20" t="str">
        <f aca="false">IF($E801&lt;&gt;1,"",IF($F801="",0,IF($G801&lt;='Cohort Report'!$B$7,1,0)))</f>
        <v/>
      </c>
      <c r="I801" s="20" t="str">
        <f aca="false">IF($E801&lt;&gt;1,"",IF($F801="",0,IF($G801&lt;='Cohort Report'!$B$8,1,0)))</f>
        <v/>
      </c>
      <c r="J801" s="21" t="str">
        <f aca="false">IF($E801&lt;&gt;1,"",DATE(YEAR($D801),MONTH($D801),1))</f>
        <v/>
      </c>
      <c r="K801" s="20" t="str">
        <f aca="false">IF($E801&lt;&gt;1,"",IF($G801="","",IF(AND($D801&gt;='Cohort Report'!$B$5,$D801&lt;='Cohort Report'!$B$6),$G801,"")))</f>
        <v/>
      </c>
    </row>
    <row r="802" customFormat="false" ht="15" hidden="false" customHeight="false" outlineLevel="0" collapsed="false">
      <c r="A802" s="9"/>
      <c r="B802" s="22"/>
      <c r="C802" s="23"/>
      <c r="D802" s="19" t="str">
        <f aca="false">IF($A802="","",_xlfn.MINIFS($B:$B,$A:$A,$A802))</f>
        <v/>
      </c>
      <c r="E802" s="20" t="str">
        <f aca="false">IF($A802="","",IF(AND($B802=$D802,COUNTIFS($A$2:$A802,$A802,$B$2:$B802,$B802)=1),1,0))</f>
        <v/>
      </c>
      <c r="F802" s="19" t="str">
        <f aca="false">IF($E802&lt;&gt;1,"",IF(COUNTIFS($A:$A,$A802,$B:$B,"&gt;"&amp;$D802)=0,"",_xlfn.MINIFS($B:$B,$A:$A,$A802,$B:$B,"&gt;"&amp;$D802)))</f>
        <v/>
      </c>
      <c r="G802" s="20" t="str">
        <f aca="false">IF($F802="","",$F802-$D802)</f>
        <v/>
      </c>
      <c r="H802" s="20" t="str">
        <f aca="false">IF($E802&lt;&gt;1,"",IF($F802="",0,IF($G802&lt;='Cohort Report'!$B$7,1,0)))</f>
        <v/>
      </c>
      <c r="I802" s="20" t="str">
        <f aca="false">IF($E802&lt;&gt;1,"",IF($F802="",0,IF($G802&lt;='Cohort Report'!$B$8,1,0)))</f>
        <v/>
      </c>
      <c r="J802" s="21" t="str">
        <f aca="false">IF($E802&lt;&gt;1,"",DATE(YEAR($D802),MONTH($D802),1))</f>
        <v/>
      </c>
      <c r="K802" s="20" t="str">
        <f aca="false">IF($E802&lt;&gt;1,"",IF($G802="","",IF(AND($D802&gt;='Cohort Report'!$B$5,$D802&lt;='Cohort Report'!$B$6),$G802,"")))</f>
        <v/>
      </c>
    </row>
    <row r="803" customFormat="false" ht="15" hidden="false" customHeight="false" outlineLevel="0" collapsed="false">
      <c r="A803" s="9"/>
      <c r="B803" s="22"/>
      <c r="C803" s="23"/>
      <c r="D803" s="19" t="str">
        <f aca="false">IF($A803="","",_xlfn.MINIFS($B:$B,$A:$A,$A803))</f>
        <v/>
      </c>
      <c r="E803" s="20" t="str">
        <f aca="false">IF($A803="","",IF(AND($B803=$D803,COUNTIFS($A$2:$A803,$A803,$B$2:$B803,$B803)=1),1,0))</f>
        <v/>
      </c>
      <c r="F803" s="19" t="str">
        <f aca="false">IF($E803&lt;&gt;1,"",IF(COUNTIFS($A:$A,$A803,$B:$B,"&gt;"&amp;$D803)=0,"",_xlfn.MINIFS($B:$B,$A:$A,$A803,$B:$B,"&gt;"&amp;$D803)))</f>
        <v/>
      </c>
      <c r="G803" s="20" t="str">
        <f aca="false">IF($F803="","",$F803-$D803)</f>
        <v/>
      </c>
      <c r="H803" s="20" t="str">
        <f aca="false">IF($E803&lt;&gt;1,"",IF($F803="",0,IF($G803&lt;='Cohort Report'!$B$7,1,0)))</f>
        <v/>
      </c>
      <c r="I803" s="20" t="str">
        <f aca="false">IF($E803&lt;&gt;1,"",IF($F803="",0,IF($G803&lt;='Cohort Report'!$B$8,1,0)))</f>
        <v/>
      </c>
      <c r="J803" s="21" t="str">
        <f aca="false">IF($E803&lt;&gt;1,"",DATE(YEAR($D803),MONTH($D803),1))</f>
        <v/>
      </c>
      <c r="K803" s="20" t="str">
        <f aca="false">IF($E803&lt;&gt;1,"",IF($G803="","",IF(AND($D803&gt;='Cohort Report'!$B$5,$D803&lt;='Cohort Report'!$B$6),$G803,"")))</f>
        <v/>
      </c>
    </row>
    <row r="804" customFormat="false" ht="15" hidden="false" customHeight="false" outlineLevel="0" collapsed="false">
      <c r="A804" s="9"/>
      <c r="B804" s="22"/>
      <c r="C804" s="23"/>
      <c r="D804" s="19" t="str">
        <f aca="false">IF($A804="","",_xlfn.MINIFS($B:$B,$A:$A,$A804))</f>
        <v/>
      </c>
      <c r="E804" s="20" t="str">
        <f aca="false">IF($A804="","",IF(AND($B804=$D804,COUNTIFS($A$2:$A804,$A804,$B$2:$B804,$B804)=1),1,0))</f>
        <v/>
      </c>
      <c r="F804" s="19" t="str">
        <f aca="false">IF($E804&lt;&gt;1,"",IF(COUNTIFS($A:$A,$A804,$B:$B,"&gt;"&amp;$D804)=0,"",_xlfn.MINIFS($B:$B,$A:$A,$A804,$B:$B,"&gt;"&amp;$D804)))</f>
        <v/>
      </c>
      <c r="G804" s="20" t="str">
        <f aca="false">IF($F804="","",$F804-$D804)</f>
        <v/>
      </c>
      <c r="H804" s="20" t="str">
        <f aca="false">IF($E804&lt;&gt;1,"",IF($F804="",0,IF($G804&lt;='Cohort Report'!$B$7,1,0)))</f>
        <v/>
      </c>
      <c r="I804" s="20" t="str">
        <f aca="false">IF($E804&lt;&gt;1,"",IF($F804="",0,IF($G804&lt;='Cohort Report'!$B$8,1,0)))</f>
        <v/>
      </c>
      <c r="J804" s="21" t="str">
        <f aca="false">IF($E804&lt;&gt;1,"",DATE(YEAR($D804),MONTH($D804),1))</f>
        <v/>
      </c>
      <c r="K804" s="20" t="str">
        <f aca="false">IF($E804&lt;&gt;1,"",IF($G804="","",IF(AND($D804&gt;='Cohort Report'!$B$5,$D804&lt;='Cohort Report'!$B$6),$G804,"")))</f>
        <v/>
      </c>
    </row>
    <row r="805" customFormat="false" ht="15" hidden="false" customHeight="false" outlineLevel="0" collapsed="false">
      <c r="A805" s="9"/>
      <c r="B805" s="22"/>
      <c r="C805" s="23"/>
      <c r="D805" s="19" t="str">
        <f aca="false">IF($A805="","",_xlfn.MINIFS($B:$B,$A:$A,$A805))</f>
        <v/>
      </c>
      <c r="E805" s="20" t="str">
        <f aca="false">IF($A805="","",IF(AND($B805=$D805,COUNTIFS($A$2:$A805,$A805,$B$2:$B805,$B805)=1),1,0))</f>
        <v/>
      </c>
      <c r="F805" s="19" t="str">
        <f aca="false">IF($E805&lt;&gt;1,"",IF(COUNTIFS($A:$A,$A805,$B:$B,"&gt;"&amp;$D805)=0,"",_xlfn.MINIFS($B:$B,$A:$A,$A805,$B:$B,"&gt;"&amp;$D805)))</f>
        <v/>
      </c>
      <c r="G805" s="20" t="str">
        <f aca="false">IF($F805="","",$F805-$D805)</f>
        <v/>
      </c>
      <c r="H805" s="20" t="str">
        <f aca="false">IF($E805&lt;&gt;1,"",IF($F805="",0,IF($G805&lt;='Cohort Report'!$B$7,1,0)))</f>
        <v/>
      </c>
      <c r="I805" s="20" t="str">
        <f aca="false">IF($E805&lt;&gt;1,"",IF($F805="",0,IF($G805&lt;='Cohort Report'!$B$8,1,0)))</f>
        <v/>
      </c>
      <c r="J805" s="21" t="str">
        <f aca="false">IF($E805&lt;&gt;1,"",DATE(YEAR($D805),MONTH($D805),1))</f>
        <v/>
      </c>
      <c r="K805" s="20" t="str">
        <f aca="false">IF($E805&lt;&gt;1,"",IF($G805="","",IF(AND($D805&gt;='Cohort Report'!$B$5,$D805&lt;='Cohort Report'!$B$6),$G805,"")))</f>
        <v/>
      </c>
    </row>
    <row r="806" customFormat="false" ht="15" hidden="false" customHeight="false" outlineLevel="0" collapsed="false">
      <c r="A806" s="9"/>
      <c r="B806" s="22"/>
      <c r="C806" s="23"/>
      <c r="D806" s="19" t="str">
        <f aca="false">IF($A806="","",_xlfn.MINIFS($B:$B,$A:$A,$A806))</f>
        <v/>
      </c>
      <c r="E806" s="20" t="str">
        <f aca="false">IF($A806="","",IF(AND($B806=$D806,COUNTIFS($A$2:$A806,$A806,$B$2:$B806,$B806)=1),1,0))</f>
        <v/>
      </c>
      <c r="F806" s="19" t="str">
        <f aca="false">IF($E806&lt;&gt;1,"",IF(COUNTIFS($A:$A,$A806,$B:$B,"&gt;"&amp;$D806)=0,"",_xlfn.MINIFS($B:$B,$A:$A,$A806,$B:$B,"&gt;"&amp;$D806)))</f>
        <v/>
      </c>
      <c r="G806" s="20" t="str">
        <f aca="false">IF($F806="","",$F806-$D806)</f>
        <v/>
      </c>
      <c r="H806" s="20" t="str">
        <f aca="false">IF($E806&lt;&gt;1,"",IF($F806="",0,IF($G806&lt;='Cohort Report'!$B$7,1,0)))</f>
        <v/>
      </c>
      <c r="I806" s="20" t="str">
        <f aca="false">IF($E806&lt;&gt;1,"",IF($F806="",0,IF($G806&lt;='Cohort Report'!$B$8,1,0)))</f>
        <v/>
      </c>
      <c r="J806" s="21" t="str">
        <f aca="false">IF($E806&lt;&gt;1,"",DATE(YEAR($D806),MONTH($D806),1))</f>
        <v/>
      </c>
      <c r="K806" s="20" t="str">
        <f aca="false">IF($E806&lt;&gt;1,"",IF($G806="","",IF(AND($D806&gt;='Cohort Report'!$B$5,$D806&lt;='Cohort Report'!$B$6),$G806,"")))</f>
        <v/>
      </c>
    </row>
    <row r="807" customFormat="false" ht="15" hidden="false" customHeight="false" outlineLevel="0" collapsed="false">
      <c r="A807" s="9"/>
      <c r="B807" s="22"/>
      <c r="C807" s="23"/>
      <c r="D807" s="19" t="str">
        <f aca="false">IF($A807="","",_xlfn.MINIFS($B:$B,$A:$A,$A807))</f>
        <v/>
      </c>
      <c r="E807" s="20" t="str">
        <f aca="false">IF($A807="","",IF(AND($B807=$D807,COUNTIFS($A$2:$A807,$A807,$B$2:$B807,$B807)=1),1,0))</f>
        <v/>
      </c>
      <c r="F807" s="19" t="str">
        <f aca="false">IF($E807&lt;&gt;1,"",IF(COUNTIFS($A:$A,$A807,$B:$B,"&gt;"&amp;$D807)=0,"",_xlfn.MINIFS($B:$B,$A:$A,$A807,$B:$B,"&gt;"&amp;$D807)))</f>
        <v/>
      </c>
      <c r="G807" s="20" t="str">
        <f aca="false">IF($F807="","",$F807-$D807)</f>
        <v/>
      </c>
      <c r="H807" s="20" t="str">
        <f aca="false">IF($E807&lt;&gt;1,"",IF($F807="",0,IF($G807&lt;='Cohort Report'!$B$7,1,0)))</f>
        <v/>
      </c>
      <c r="I807" s="20" t="str">
        <f aca="false">IF($E807&lt;&gt;1,"",IF($F807="",0,IF($G807&lt;='Cohort Report'!$B$8,1,0)))</f>
        <v/>
      </c>
      <c r="J807" s="21" t="str">
        <f aca="false">IF($E807&lt;&gt;1,"",DATE(YEAR($D807),MONTH($D807),1))</f>
        <v/>
      </c>
      <c r="K807" s="20" t="str">
        <f aca="false">IF($E807&lt;&gt;1,"",IF($G807="","",IF(AND($D807&gt;='Cohort Report'!$B$5,$D807&lt;='Cohort Report'!$B$6),$G807,"")))</f>
        <v/>
      </c>
    </row>
    <row r="808" customFormat="false" ht="15" hidden="false" customHeight="false" outlineLevel="0" collapsed="false">
      <c r="A808" s="9"/>
      <c r="B808" s="22"/>
      <c r="C808" s="23"/>
      <c r="D808" s="19" t="str">
        <f aca="false">IF($A808="","",_xlfn.MINIFS($B:$B,$A:$A,$A808))</f>
        <v/>
      </c>
      <c r="E808" s="20" t="str">
        <f aca="false">IF($A808="","",IF(AND($B808=$D808,COUNTIFS($A$2:$A808,$A808,$B$2:$B808,$B808)=1),1,0))</f>
        <v/>
      </c>
      <c r="F808" s="19" t="str">
        <f aca="false">IF($E808&lt;&gt;1,"",IF(COUNTIFS($A:$A,$A808,$B:$B,"&gt;"&amp;$D808)=0,"",_xlfn.MINIFS($B:$B,$A:$A,$A808,$B:$B,"&gt;"&amp;$D808)))</f>
        <v/>
      </c>
      <c r="G808" s="20" t="str">
        <f aca="false">IF($F808="","",$F808-$D808)</f>
        <v/>
      </c>
      <c r="H808" s="20" t="str">
        <f aca="false">IF($E808&lt;&gt;1,"",IF($F808="",0,IF($G808&lt;='Cohort Report'!$B$7,1,0)))</f>
        <v/>
      </c>
      <c r="I808" s="20" t="str">
        <f aca="false">IF($E808&lt;&gt;1,"",IF($F808="",0,IF($G808&lt;='Cohort Report'!$B$8,1,0)))</f>
        <v/>
      </c>
      <c r="J808" s="21" t="str">
        <f aca="false">IF($E808&lt;&gt;1,"",DATE(YEAR($D808),MONTH($D808),1))</f>
        <v/>
      </c>
      <c r="K808" s="20" t="str">
        <f aca="false">IF($E808&lt;&gt;1,"",IF($G808="","",IF(AND($D808&gt;='Cohort Report'!$B$5,$D808&lt;='Cohort Report'!$B$6),$G808,"")))</f>
        <v/>
      </c>
    </row>
    <row r="809" customFormat="false" ht="15" hidden="false" customHeight="false" outlineLevel="0" collapsed="false">
      <c r="A809" s="9"/>
      <c r="B809" s="22"/>
      <c r="C809" s="23"/>
      <c r="D809" s="19" t="str">
        <f aca="false">IF($A809="","",_xlfn.MINIFS($B:$B,$A:$A,$A809))</f>
        <v/>
      </c>
      <c r="E809" s="20" t="str">
        <f aca="false">IF($A809="","",IF(AND($B809=$D809,COUNTIFS($A$2:$A809,$A809,$B$2:$B809,$B809)=1),1,0))</f>
        <v/>
      </c>
      <c r="F809" s="19" t="str">
        <f aca="false">IF($E809&lt;&gt;1,"",IF(COUNTIFS($A:$A,$A809,$B:$B,"&gt;"&amp;$D809)=0,"",_xlfn.MINIFS($B:$B,$A:$A,$A809,$B:$B,"&gt;"&amp;$D809)))</f>
        <v/>
      </c>
      <c r="G809" s="20" t="str">
        <f aca="false">IF($F809="","",$F809-$D809)</f>
        <v/>
      </c>
      <c r="H809" s="20" t="str">
        <f aca="false">IF($E809&lt;&gt;1,"",IF($F809="",0,IF($G809&lt;='Cohort Report'!$B$7,1,0)))</f>
        <v/>
      </c>
      <c r="I809" s="20" t="str">
        <f aca="false">IF($E809&lt;&gt;1,"",IF($F809="",0,IF($G809&lt;='Cohort Report'!$B$8,1,0)))</f>
        <v/>
      </c>
      <c r="J809" s="21" t="str">
        <f aca="false">IF($E809&lt;&gt;1,"",DATE(YEAR($D809),MONTH($D809),1))</f>
        <v/>
      </c>
      <c r="K809" s="20" t="str">
        <f aca="false">IF($E809&lt;&gt;1,"",IF($G809="","",IF(AND($D809&gt;='Cohort Report'!$B$5,$D809&lt;='Cohort Report'!$B$6),$G809,"")))</f>
        <v/>
      </c>
    </row>
    <row r="810" customFormat="false" ht="15" hidden="false" customHeight="false" outlineLevel="0" collapsed="false">
      <c r="A810" s="9"/>
      <c r="B810" s="22"/>
      <c r="C810" s="23"/>
      <c r="D810" s="19" t="str">
        <f aca="false">IF($A810="","",_xlfn.MINIFS($B:$B,$A:$A,$A810))</f>
        <v/>
      </c>
      <c r="E810" s="20" t="str">
        <f aca="false">IF($A810="","",IF(AND($B810=$D810,COUNTIFS($A$2:$A810,$A810,$B$2:$B810,$B810)=1),1,0))</f>
        <v/>
      </c>
      <c r="F810" s="19" t="str">
        <f aca="false">IF($E810&lt;&gt;1,"",IF(COUNTIFS($A:$A,$A810,$B:$B,"&gt;"&amp;$D810)=0,"",_xlfn.MINIFS($B:$B,$A:$A,$A810,$B:$B,"&gt;"&amp;$D810)))</f>
        <v/>
      </c>
      <c r="G810" s="20" t="str">
        <f aca="false">IF($F810="","",$F810-$D810)</f>
        <v/>
      </c>
      <c r="H810" s="20" t="str">
        <f aca="false">IF($E810&lt;&gt;1,"",IF($F810="",0,IF($G810&lt;='Cohort Report'!$B$7,1,0)))</f>
        <v/>
      </c>
      <c r="I810" s="20" t="str">
        <f aca="false">IF($E810&lt;&gt;1,"",IF($F810="",0,IF($G810&lt;='Cohort Report'!$B$8,1,0)))</f>
        <v/>
      </c>
      <c r="J810" s="21" t="str">
        <f aca="false">IF($E810&lt;&gt;1,"",DATE(YEAR($D810),MONTH($D810),1))</f>
        <v/>
      </c>
      <c r="K810" s="20" t="str">
        <f aca="false">IF($E810&lt;&gt;1,"",IF($G810="","",IF(AND($D810&gt;='Cohort Report'!$B$5,$D810&lt;='Cohort Report'!$B$6),$G810,"")))</f>
        <v/>
      </c>
    </row>
    <row r="811" customFormat="false" ht="15" hidden="false" customHeight="false" outlineLevel="0" collapsed="false">
      <c r="A811" s="9"/>
      <c r="B811" s="22"/>
      <c r="C811" s="23"/>
      <c r="D811" s="19" t="str">
        <f aca="false">IF($A811="","",_xlfn.MINIFS($B:$B,$A:$A,$A811))</f>
        <v/>
      </c>
      <c r="E811" s="20" t="str">
        <f aca="false">IF($A811="","",IF(AND($B811=$D811,COUNTIFS($A$2:$A811,$A811,$B$2:$B811,$B811)=1),1,0))</f>
        <v/>
      </c>
      <c r="F811" s="19" t="str">
        <f aca="false">IF($E811&lt;&gt;1,"",IF(COUNTIFS($A:$A,$A811,$B:$B,"&gt;"&amp;$D811)=0,"",_xlfn.MINIFS($B:$B,$A:$A,$A811,$B:$B,"&gt;"&amp;$D811)))</f>
        <v/>
      </c>
      <c r="G811" s="20" t="str">
        <f aca="false">IF($F811="","",$F811-$D811)</f>
        <v/>
      </c>
      <c r="H811" s="20" t="str">
        <f aca="false">IF($E811&lt;&gt;1,"",IF($F811="",0,IF($G811&lt;='Cohort Report'!$B$7,1,0)))</f>
        <v/>
      </c>
      <c r="I811" s="20" t="str">
        <f aca="false">IF($E811&lt;&gt;1,"",IF($F811="",0,IF($G811&lt;='Cohort Report'!$B$8,1,0)))</f>
        <v/>
      </c>
      <c r="J811" s="21" t="str">
        <f aca="false">IF($E811&lt;&gt;1,"",DATE(YEAR($D811),MONTH($D811),1))</f>
        <v/>
      </c>
      <c r="K811" s="20" t="str">
        <f aca="false">IF($E811&lt;&gt;1,"",IF($G811="","",IF(AND($D811&gt;='Cohort Report'!$B$5,$D811&lt;='Cohort Report'!$B$6),$G811,"")))</f>
        <v/>
      </c>
    </row>
    <row r="812" customFormat="false" ht="15" hidden="false" customHeight="false" outlineLevel="0" collapsed="false">
      <c r="A812" s="9"/>
      <c r="B812" s="22"/>
      <c r="C812" s="23"/>
      <c r="D812" s="19" t="str">
        <f aca="false">IF($A812="","",_xlfn.MINIFS($B:$B,$A:$A,$A812))</f>
        <v/>
      </c>
      <c r="E812" s="20" t="str">
        <f aca="false">IF($A812="","",IF(AND($B812=$D812,COUNTIFS($A$2:$A812,$A812,$B$2:$B812,$B812)=1),1,0))</f>
        <v/>
      </c>
      <c r="F812" s="19" t="str">
        <f aca="false">IF($E812&lt;&gt;1,"",IF(COUNTIFS($A:$A,$A812,$B:$B,"&gt;"&amp;$D812)=0,"",_xlfn.MINIFS($B:$B,$A:$A,$A812,$B:$B,"&gt;"&amp;$D812)))</f>
        <v/>
      </c>
      <c r="G812" s="20" t="str">
        <f aca="false">IF($F812="","",$F812-$D812)</f>
        <v/>
      </c>
      <c r="H812" s="20" t="str">
        <f aca="false">IF($E812&lt;&gt;1,"",IF($F812="",0,IF($G812&lt;='Cohort Report'!$B$7,1,0)))</f>
        <v/>
      </c>
      <c r="I812" s="20" t="str">
        <f aca="false">IF($E812&lt;&gt;1,"",IF($F812="",0,IF($G812&lt;='Cohort Report'!$B$8,1,0)))</f>
        <v/>
      </c>
      <c r="J812" s="21" t="str">
        <f aca="false">IF($E812&lt;&gt;1,"",DATE(YEAR($D812),MONTH($D812),1))</f>
        <v/>
      </c>
      <c r="K812" s="20" t="str">
        <f aca="false">IF($E812&lt;&gt;1,"",IF($G812="","",IF(AND($D812&gt;='Cohort Report'!$B$5,$D812&lt;='Cohort Report'!$B$6),$G812,"")))</f>
        <v/>
      </c>
    </row>
    <row r="813" customFormat="false" ht="15" hidden="false" customHeight="false" outlineLevel="0" collapsed="false">
      <c r="A813" s="9"/>
      <c r="B813" s="22"/>
      <c r="C813" s="23"/>
      <c r="D813" s="19" t="str">
        <f aca="false">IF($A813="","",_xlfn.MINIFS($B:$B,$A:$A,$A813))</f>
        <v/>
      </c>
      <c r="E813" s="20" t="str">
        <f aca="false">IF($A813="","",IF(AND($B813=$D813,COUNTIFS($A$2:$A813,$A813,$B$2:$B813,$B813)=1),1,0))</f>
        <v/>
      </c>
      <c r="F813" s="19" t="str">
        <f aca="false">IF($E813&lt;&gt;1,"",IF(COUNTIFS($A:$A,$A813,$B:$B,"&gt;"&amp;$D813)=0,"",_xlfn.MINIFS($B:$B,$A:$A,$A813,$B:$B,"&gt;"&amp;$D813)))</f>
        <v/>
      </c>
      <c r="G813" s="20" t="str">
        <f aca="false">IF($F813="","",$F813-$D813)</f>
        <v/>
      </c>
      <c r="H813" s="20" t="str">
        <f aca="false">IF($E813&lt;&gt;1,"",IF($F813="",0,IF($G813&lt;='Cohort Report'!$B$7,1,0)))</f>
        <v/>
      </c>
      <c r="I813" s="20" t="str">
        <f aca="false">IF($E813&lt;&gt;1,"",IF($F813="",0,IF($G813&lt;='Cohort Report'!$B$8,1,0)))</f>
        <v/>
      </c>
      <c r="J813" s="21" t="str">
        <f aca="false">IF($E813&lt;&gt;1,"",DATE(YEAR($D813),MONTH($D813),1))</f>
        <v/>
      </c>
      <c r="K813" s="20" t="str">
        <f aca="false">IF($E813&lt;&gt;1,"",IF($G813="","",IF(AND($D813&gt;='Cohort Report'!$B$5,$D813&lt;='Cohort Report'!$B$6),$G813,"")))</f>
        <v/>
      </c>
    </row>
    <row r="814" customFormat="false" ht="15" hidden="false" customHeight="false" outlineLevel="0" collapsed="false">
      <c r="A814" s="9"/>
      <c r="B814" s="22"/>
      <c r="C814" s="23"/>
      <c r="D814" s="19" t="str">
        <f aca="false">IF($A814="","",_xlfn.MINIFS($B:$B,$A:$A,$A814))</f>
        <v/>
      </c>
      <c r="E814" s="20" t="str">
        <f aca="false">IF($A814="","",IF(AND($B814=$D814,COUNTIFS($A$2:$A814,$A814,$B$2:$B814,$B814)=1),1,0))</f>
        <v/>
      </c>
      <c r="F814" s="19" t="str">
        <f aca="false">IF($E814&lt;&gt;1,"",IF(COUNTIFS($A:$A,$A814,$B:$B,"&gt;"&amp;$D814)=0,"",_xlfn.MINIFS($B:$B,$A:$A,$A814,$B:$B,"&gt;"&amp;$D814)))</f>
        <v/>
      </c>
      <c r="G814" s="20" t="str">
        <f aca="false">IF($F814="","",$F814-$D814)</f>
        <v/>
      </c>
      <c r="H814" s="20" t="str">
        <f aca="false">IF($E814&lt;&gt;1,"",IF($F814="",0,IF($G814&lt;='Cohort Report'!$B$7,1,0)))</f>
        <v/>
      </c>
      <c r="I814" s="20" t="str">
        <f aca="false">IF($E814&lt;&gt;1,"",IF($F814="",0,IF($G814&lt;='Cohort Report'!$B$8,1,0)))</f>
        <v/>
      </c>
      <c r="J814" s="21" t="str">
        <f aca="false">IF($E814&lt;&gt;1,"",DATE(YEAR($D814),MONTH($D814),1))</f>
        <v/>
      </c>
      <c r="K814" s="20" t="str">
        <f aca="false">IF($E814&lt;&gt;1,"",IF($G814="","",IF(AND($D814&gt;='Cohort Report'!$B$5,$D814&lt;='Cohort Report'!$B$6),$G814,"")))</f>
        <v/>
      </c>
    </row>
    <row r="815" customFormat="false" ht="15" hidden="false" customHeight="false" outlineLevel="0" collapsed="false">
      <c r="A815" s="9"/>
      <c r="B815" s="22"/>
      <c r="C815" s="23"/>
      <c r="D815" s="19" t="str">
        <f aca="false">IF($A815="","",_xlfn.MINIFS($B:$B,$A:$A,$A815))</f>
        <v/>
      </c>
      <c r="E815" s="20" t="str">
        <f aca="false">IF($A815="","",IF(AND($B815=$D815,COUNTIFS($A$2:$A815,$A815,$B$2:$B815,$B815)=1),1,0))</f>
        <v/>
      </c>
      <c r="F815" s="19" t="str">
        <f aca="false">IF($E815&lt;&gt;1,"",IF(COUNTIFS($A:$A,$A815,$B:$B,"&gt;"&amp;$D815)=0,"",_xlfn.MINIFS($B:$B,$A:$A,$A815,$B:$B,"&gt;"&amp;$D815)))</f>
        <v/>
      </c>
      <c r="G815" s="20" t="str">
        <f aca="false">IF($F815="","",$F815-$D815)</f>
        <v/>
      </c>
      <c r="H815" s="20" t="str">
        <f aca="false">IF($E815&lt;&gt;1,"",IF($F815="",0,IF($G815&lt;='Cohort Report'!$B$7,1,0)))</f>
        <v/>
      </c>
      <c r="I815" s="20" t="str">
        <f aca="false">IF($E815&lt;&gt;1,"",IF($F815="",0,IF($G815&lt;='Cohort Report'!$B$8,1,0)))</f>
        <v/>
      </c>
      <c r="J815" s="21" t="str">
        <f aca="false">IF($E815&lt;&gt;1,"",DATE(YEAR($D815),MONTH($D815),1))</f>
        <v/>
      </c>
      <c r="K815" s="20" t="str">
        <f aca="false">IF($E815&lt;&gt;1,"",IF($G815="","",IF(AND($D815&gt;='Cohort Report'!$B$5,$D815&lt;='Cohort Report'!$B$6),$G815,"")))</f>
        <v/>
      </c>
    </row>
    <row r="816" customFormat="false" ht="15" hidden="false" customHeight="false" outlineLevel="0" collapsed="false">
      <c r="A816" s="9"/>
      <c r="B816" s="22"/>
      <c r="C816" s="23"/>
      <c r="D816" s="19" t="str">
        <f aca="false">IF($A816="","",_xlfn.MINIFS($B:$B,$A:$A,$A816))</f>
        <v/>
      </c>
      <c r="E816" s="20" t="str">
        <f aca="false">IF($A816="","",IF(AND($B816=$D816,COUNTIFS($A$2:$A816,$A816,$B$2:$B816,$B816)=1),1,0))</f>
        <v/>
      </c>
      <c r="F816" s="19" t="str">
        <f aca="false">IF($E816&lt;&gt;1,"",IF(COUNTIFS($A:$A,$A816,$B:$B,"&gt;"&amp;$D816)=0,"",_xlfn.MINIFS($B:$B,$A:$A,$A816,$B:$B,"&gt;"&amp;$D816)))</f>
        <v/>
      </c>
      <c r="G816" s="20" t="str">
        <f aca="false">IF($F816="","",$F816-$D816)</f>
        <v/>
      </c>
      <c r="H816" s="20" t="str">
        <f aca="false">IF($E816&lt;&gt;1,"",IF($F816="",0,IF($G816&lt;='Cohort Report'!$B$7,1,0)))</f>
        <v/>
      </c>
      <c r="I816" s="20" t="str">
        <f aca="false">IF($E816&lt;&gt;1,"",IF($F816="",0,IF($G816&lt;='Cohort Report'!$B$8,1,0)))</f>
        <v/>
      </c>
      <c r="J816" s="21" t="str">
        <f aca="false">IF($E816&lt;&gt;1,"",DATE(YEAR($D816),MONTH($D816),1))</f>
        <v/>
      </c>
      <c r="K816" s="20" t="str">
        <f aca="false">IF($E816&lt;&gt;1,"",IF($G816="","",IF(AND($D816&gt;='Cohort Report'!$B$5,$D816&lt;='Cohort Report'!$B$6),$G816,"")))</f>
        <v/>
      </c>
    </row>
    <row r="817" customFormat="false" ht="15" hidden="false" customHeight="false" outlineLevel="0" collapsed="false">
      <c r="A817" s="9"/>
      <c r="B817" s="22"/>
      <c r="C817" s="23"/>
      <c r="D817" s="19" t="str">
        <f aca="false">IF($A817="","",_xlfn.MINIFS($B:$B,$A:$A,$A817))</f>
        <v/>
      </c>
      <c r="E817" s="20" t="str">
        <f aca="false">IF($A817="","",IF(AND($B817=$D817,COUNTIFS($A$2:$A817,$A817,$B$2:$B817,$B817)=1),1,0))</f>
        <v/>
      </c>
      <c r="F817" s="19" t="str">
        <f aca="false">IF($E817&lt;&gt;1,"",IF(COUNTIFS($A:$A,$A817,$B:$B,"&gt;"&amp;$D817)=0,"",_xlfn.MINIFS($B:$B,$A:$A,$A817,$B:$B,"&gt;"&amp;$D817)))</f>
        <v/>
      </c>
      <c r="G817" s="20" t="str">
        <f aca="false">IF($F817="","",$F817-$D817)</f>
        <v/>
      </c>
      <c r="H817" s="20" t="str">
        <f aca="false">IF($E817&lt;&gt;1,"",IF($F817="",0,IF($G817&lt;='Cohort Report'!$B$7,1,0)))</f>
        <v/>
      </c>
      <c r="I817" s="20" t="str">
        <f aca="false">IF($E817&lt;&gt;1,"",IF($F817="",0,IF($G817&lt;='Cohort Report'!$B$8,1,0)))</f>
        <v/>
      </c>
      <c r="J817" s="21" t="str">
        <f aca="false">IF($E817&lt;&gt;1,"",DATE(YEAR($D817),MONTH($D817),1))</f>
        <v/>
      </c>
      <c r="K817" s="20" t="str">
        <f aca="false">IF($E817&lt;&gt;1,"",IF($G817="","",IF(AND($D817&gt;='Cohort Report'!$B$5,$D817&lt;='Cohort Report'!$B$6),$G817,"")))</f>
        <v/>
      </c>
    </row>
    <row r="818" customFormat="false" ht="15" hidden="false" customHeight="false" outlineLevel="0" collapsed="false">
      <c r="A818" s="9"/>
      <c r="B818" s="22"/>
      <c r="C818" s="23"/>
      <c r="D818" s="19" t="str">
        <f aca="false">IF($A818="","",_xlfn.MINIFS($B:$B,$A:$A,$A818))</f>
        <v/>
      </c>
      <c r="E818" s="20" t="str">
        <f aca="false">IF($A818="","",IF(AND($B818=$D818,COUNTIFS($A$2:$A818,$A818,$B$2:$B818,$B818)=1),1,0))</f>
        <v/>
      </c>
      <c r="F818" s="19" t="str">
        <f aca="false">IF($E818&lt;&gt;1,"",IF(COUNTIFS($A:$A,$A818,$B:$B,"&gt;"&amp;$D818)=0,"",_xlfn.MINIFS($B:$B,$A:$A,$A818,$B:$B,"&gt;"&amp;$D818)))</f>
        <v/>
      </c>
      <c r="G818" s="20" t="str">
        <f aca="false">IF($F818="","",$F818-$D818)</f>
        <v/>
      </c>
      <c r="H818" s="20" t="str">
        <f aca="false">IF($E818&lt;&gt;1,"",IF($F818="",0,IF($G818&lt;='Cohort Report'!$B$7,1,0)))</f>
        <v/>
      </c>
      <c r="I818" s="20" t="str">
        <f aca="false">IF($E818&lt;&gt;1,"",IF($F818="",0,IF($G818&lt;='Cohort Report'!$B$8,1,0)))</f>
        <v/>
      </c>
      <c r="J818" s="21" t="str">
        <f aca="false">IF($E818&lt;&gt;1,"",DATE(YEAR($D818),MONTH($D818),1))</f>
        <v/>
      </c>
      <c r="K818" s="20" t="str">
        <f aca="false">IF($E818&lt;&gt;1,"",IF($G818="","",IF(AND($D818&gt;='Cohort Report'!$B$5,$D818&lt;='Cohort Report'!$B$6),$G818,"")))</f>
        <v/>
      </c>
    </row>
    <row r="819" customFormat="false" ht="15" hidden="false" customHeight="false" outlineLevel="0" collapsed="false">
      <c r="A819" s="9"/>
      <c r="B819" s="22"/>
      <c r="C819" s="23"/>
      <c r="D819" s="19" t="str">
        <f aca="false">IF($A819="","",_xlfn.MINIFS($B:$B,$A:$A,$A819))</f>
        <v/>
      </c>
      <c r="E819" s="20" t="str">
        <f aca="false">IF($A819="","",IF(AND($B819=$D819,COUNTIFS($A$2:$A819,$A819,$B$2:$B819,$B819)=1),1,0))</f>
        <v/>
      </c>
      <c r="F819" s="19" t="str">
        <f aca="false">IF($E819&lt;&gt;1,"",IF(COUNTIFS($A:$A,$A819,$B:$B,"&gt;"&amp;$D819)=0,"",_xlfn.MINIFS($B:$B,$A:$A,$A819,$B:$B,"&gt;"&amp;$D819)))</f>
        <v/>
      </c>
      <c r="G819" s="20" t="str">
        <f aca="false">IF($F819="","",$F819-$D819)</f>
        <v/>
      </c>
      <c r="H819" s="20" t="str">
        <f aca="false">IF($E819&lt;&gt;1,"",IF($F819="",0,IF($G819&lt;='Cohort Report'!$B$7,1,0)))</f>
        <v/>
      </c>
      <c r="I819" s="20" t="str">
        <f aca="false">IF($E819&lt;&gt;1,"",IF($F819="",0,IF($G819&lt;='Cohort Report'!$B$8,1,0)))</f>
        <v/>
      </c>
      <c r="J819" s="21" t="str">
        <f aca="false">IF($E819&lt;&gt;1,"",DATE(YEAR($D819),MONTH($D819),1))</f>
        <v/>
      </c>
      <c r="K819" s="20" t="str">
        <f aca="false">IF($E819&lt;&gt;1,"",IF($G819="","",IF(AND($D819&gt;='Cohort Report'!$B$5,$D819&lt;='Cohort Report'!$B$6),$G819,"")))</f>
        <v/>
      </c>
    </row>
    <row r="820" customFormat="false" ht="15" hidden="false" customHeight="false" outlineLevel="0" collapsed="false">
      <c r="A820" s="9"/>
      <c r="B820" s="22"/>
      <c r="C820" s="23"/>
      <c r="D820" s="19" t="str">
        <f aca="false">IF($A820="","",_xlfn.MINIFS($B:$B,$A:$A,$A820))</f>
        <v/>
      </c>
      <c r="E820" s="20" t="str">
        <f aca="false">IF($A820="","",IF(AND($B820=$D820,COUNTIFS($A$2:$A820,$A820,$B$2:$B820,$B820)=1),1,0))</f>
        <v/>
      </c>
      <c r="F820" s="19" t="str">
        <f aca="false">IF($E820&lt;&gt;1,"",IF(COUNTIFS($A:$A,$A820,$B:$B,"&gt;"&amp;$D820)=0,"",_xlfn.MINIFS($B:$B,$A:$A,$A820,$B:$B,"&gt;"&amp;$D820)))</f>
        <v/>
      </c>
      <c r="G820" s="20" t="str">
        <f aca="false">IF($F820="","",$F820-$D820)</f>
        <v/>
      </c>
      <c r="H820" s="20" t="str">
        <f aca="false">IF($E820&lt;&gt;1,"",IF($F820="",0,IF($G820&lt;='Cohort Report'!$B$7,1,0)))</f>
        <v/>
      </c>
      <c r="I820" s="20" t="str">
        <f aca="false">IF($E820&lt;&gt;1,"",IF($F820="",0,IF($G820&lt;='Cohort Report'!$B$8,1,0)))</f>
        <v/>
      </c>
      <c r="J820" s="21" t="str">
        <f aca="false">IF($E820&lt;&gt;1,"",DATE(YEAR($D820),MONTH($D820),1))</f>
        <v/>
      </c>
      <c r="K820" s="20" t="str">
        <f aca="false">IF($E820&lt;&gt;1,"",IF($G820="","",IF(AND($D820&gt;='Cohort Report'!$B$5,$D820&lt;='Cohort Report'!$B$6),$G820,"")))</f>
        <v/>
      </c>
    </row>
    <row r="821" customFormat="false" ht="15" hidden="false" customHeight="false" outlineLevel="0" collapsed="false">
      <c r="A821" s="9"/>
      <c r="B821" s="22"/>
      <c r="C821" s="23"/>
      <c r="D821" s="19" t="str">
        <f aca="false">IF($A821="","",_xlfn.MINIFS($B:$B,$A:$A,$A821))</f>
        <v/>
      </c>
      <c r="E821" s="20" t="str">
        <f aca="false">IF($A821="","",IF(AND($B821=$D821,COUNTIFS($A$2:$A821,$A821,$B$2:$B821,$B821)=1),1,0))</f>
        <v/>
      </c>
      <c r="F821" s="19" t="str">
        <f aca="false">IF($E821&lt;&gt;1,"",IF(COUNTIFS($A:$A,$A821,$B:$B,"&gt;"&amp;$D821)=0,"",_xlfn.MINIFS($B:$B,$A:$A,$A821,$B:$B,"&gt;"&amp;$D821)))</f>
        <v/>
      </c>
      <c r="G821" s="20" t="str">
        <f aca="false">IF($F821="","",$F821-$D821)</f>
        <v/>
      </c>
      <c r="H821" s="20" t="str">
        <f aca="false">IF($E821&lt;&gt;1,"",IF($F821="",0,IF($G821&lt;='Cohort Report'!$B$7,1,0)))</f>
        <v/>
      </c>
      <c r="I821" s="20" t="str">
        <f aca="false">IF($E821&lt;&gt;1,"",IF($F821="",0,IF($G821&lt;='Cohort Report'!$B$8,1,0)))</f>
        <v/>
      </c>
      <c r="J821" s="21" t="str">
        <f aca="false">IF($E821&lt;&gt;1,"",DATE(YEAR($D821),MONTH($D821),1))</f>
        <v/>
      </c>
      <c r="K821" s="20" t="str">
        <f aca="false">IF($E821&lt;&gt;1,"",IF($G821="","",IF(AND($D821&gt;='Cohort Report'!$B$5,$D821&lt;='Cohort Report'!$B$6),$G821,"")))</f>
        <v/>
      </c>
    </row>
    <row r="822" customFormat="false" ht="15" hidden="false" customHeight="false" outlineLevel="0" collapsed="false">
      <c r="A822" s="9"/>
      <c r="B822" s="22"/>
      <c r="C822" s="23"/>
      <c r="D822" s="19" t="str">
        <f aca="false">IF($A822="","",_xlfn.MINIFS($B:$B,$A:$A,$A822))</f>
        <v/>
      </c>
      <c r="E822" s="20" t="str">
        <f aca="false">IF($A822="","",IF(AND($B822=$D822,COUNTIFS($A$2:$A822,$A822,$B$2:$B822,$B822)=1),1,0))</f>
        <v/>
      </c>
      <c r="F822" s="19" t="str">
        <f aca="false">IF($E822&lt;&gt;1,"",IF(COUNTIFS($A:$A,$A822,$B:$B,"&gt;"&amp;$D822)=0,"",_xlfn.MINIFS($B:$B,$A:$A,$A822,$B:$B,"&gt;"&amp;$D822)))</f>
        <v/>
      </c>
      <c r="G822" s="20" t="str">
        <f aca="false">IF($F822="","",$F822-$D822)</f>
        <v/>
      </c>
      <c r="H822" s="20" t="str">
        <f aca="false">IF($E822&lt;&gt;1,"",IF($F822="",0,IF($G822&lt;='Cohort Report'!$B$7,1,0)))</f>
        <v/>
      </c>
      <c r="I822" s="20" t="str">
        <f aca="false">IF($E822&lt;&gt;1,"",IF($F822="",0,IF($G822&lt;='Cohort Report'!$B$8,1,0)))</f>
        <v/>
      </c>
      <c r="J822" s="21" t="str">
        <f aca="false">IF($E822&lt;&gt;1,"",DATE(YEAR($D822),MONTH($D822),1))</f>
        <v/>
      </c>
      <c r="K822" s="20" t="str">
        <f aca="false">IF($E822&lt;&gt;1,"",IF($G822="","",IF(AND($D822&gt;='Cohort Report'!$B$5,$D822&lt;='Cohort Report'!$B$6),$G822,"")))</f>
        <v/>
      </c>
    </row>
    <row r="823" customFormat="false" ht="15" hidden="false" customHeight="false" outlineLevel="0" collapsed="false">
      <c r="A823" s="9"/>
      <c r="B823" s="22"/>
      <c r="C823" s="23"/>
      <c r="D823" s="19" t="str">
        <f aca="false">IF($A823="","",_xlfn.MINIFS($B:$B,$A:$A,$A823))</f>
        <v/>
      </c>
      <c r="E823" s="20" t="str">
        <f aca="false">IF($A823="","",IF(AND($B823=$D823,COUNTIFS($A$2:$A823,$A823,$B$2:$B823,$B823)=1),1,0))</f>
        <v/>
      </c>
      <c r="F823" s="19" t="str">
        <f aca="false">IF($E823&lt;&gt;1,"",IF(COUNTIFS($A:$A,$A823,$B:$B,"&gt;"&amp;$D823)=0,"",_xlfn.MINIFS($B:$B,$A:$A,$A823,$B:$B,"&gt;"&amp;$D823)))</f>
        <v/>
      </c>
      <c r="G823" s="20" t="str">
        <f aca="false">IF($F823="","",$F823-$D823)</f>
        <v/>
      </c>
      <c r="H823" s="20" t="str">
        <f aca="false">IF($E823&lt;&gt;1,"",IF($F823="",0,IF($G823&lt;='Cohort Report'!$B$7,1,0)))</f>
        <v/>
      </c>
      <c r="I823" s="20" t="str">
        <f aca="false">IF($E823&lt;&gt;1,"",IF($F823="",0,IF($G823&lt;='Cohort Report'!$B$8,1,0)))</f>
        <v/>
      </c>
      <c r="J823" s="21" t="str">
        <f aca="false">IF($E823&lt;&gt;1,"",DATE(YEAR($D823),MONTH($D823),1))</f>
        <v/>
      </c>
      <c r="K823" s="20" t="str">
        <f aca="false">IF($E823&lt;&gt;1,"",IF($G823="","",IF(AND($D823&gt;='Cohort Report'!$B$5,$D823&lt;='Cohort Report'!$B$6),$G823,"")))</f>
        <v/>
      </c>
    </row>
    <row r="824" customFormat="false" ht="15" hidden="false" customHeight="false" outlineLevel="0" collapsed="false">
      <c r="A824" s="9"/>
      <c r="B824" s="22"/>
      <c r="C824" s="23"/>
      <c r="D824" s="19" t="str">
        <f aca="false">IF($A824="","",_xlfn.MINIFS($B:$B,$A:$A,$A824))</f>
        <v/>
      </c>
      <c r="E824" s="20" t="str">
        <f aca="false">IF($A824="","",IF(AND($B824=$D824,COUNTIFS($A$2:$A824,$A824,$B$2:$B824,$B824)=1),1,0))</f>
        <v/>
      </c>
      <c r="F824" s="19" t="str">
        <f aca="false">IF($E824&lt;&gt;1,"",IF(COUNTIFS($A:$A,$A824,$B:$B,"&gt;"&amp;$D824)=0,"",_xlfn.MINIFS($B:$B,$A:$A,$A824,$B:$B,"&gt;"&amp;$D824)))</f>
        <v/>
      </c>
      <c r="G824" s="20" t="str">
        <f aca="false">IF($F824="","",$F824-$D824)</f>
        <v/>
      </c>
      <c r="H824" s="20" t="str">
        <f aca="false">IF($E824&lt;&gt;1,"",IF($F824="",0,IF($G824&lt;='Cohort Report'!$B$7,1,0)))</f>
        <v/>
      </c>
      <c r="I824" s="20" t="str">
        <f aca="false">IF($E824&lt;&gt;1,"",IF($F824="",0,IF($G824&lt;='Cohort Report'!$B$8,1,0)))</f>
        <v/>
      </c>
      <c r="J824" s="21" t="str">
        <f aca="false">IF($E824&lt;&gt;1,"",DATE(YEAR($D824),MONTH($D824),1))</f>
        <v/>
      </c>
      <c r="K824" s="20" t="str">
        <f aca="false">IF($E824&lt;&gt;1,"",IF($G824="","",IF(AND($D824&gt;='Cohort Report'!$B$5,$D824&lt;='Cohort Report'!$B$6),$G824,"")))</f>
        <v/>
      </c>
    </row>
    <row r="825" customFormat="false" ht="15" hidden="false" customHeight="false" outlineLevel="0" collapsed="false">
      <c r="A825" s="9"/>
      <c r="B825" s="22"/>
      <c r="C825" s="23"/>
      <c r="D825" s="19" t="str">
        <f aca="false">IF($A825="","",_xlfn.MINIFS($B:$B,$A:$A,$A825))</f>
        <v/>
      </c>
      <c r="E825" s="20" t="str">
        <f aca="false">IF($A825="","",IF(AND($B825=$D825,COUNTIFS($A$2:$A825,$A825,$B$2:$B825,$B825)=1),1,0))</f>
        <v/>
      </c>
      <c r="F825" s="19" t="str">
        <f aca="false">IF($E825&lt;&gt;1,"",IF(COUNTIFS($A:$A,$A825,$B:$B,"&gt;"&amp;$D825)=0,"",_xlfn.MINIFS($B:$B,$A:$A,$A825,$B:$B,"&gt;"&amp;$D825)))</f>
        <v/>
      </c>
      <c r="G825" s="20" t="str">
        <f aca="false">IF($F825="","",$F825-$D825)</f>
        <v/>
      </c>
      <c r="H825" s="20" t="str">
        <f aca="false">IF($E825&lt;&gt;1,"",IF($F825="",0,IF($G825&lt;='Cohort Report'!$B$7,1,0)))</f>
        <v/>
      </c>
      <c r="I825" s="20" t="str">
        <f aca="false">IF($E825&lt;&gt;1,"",IF($F825="",0,IF($G825&lt;='Cohort Report'!$B$8,1,0)))</f>
        <v/>
      </c>
      <c r="J825" s="21" t="str">
        <f aca="false">IF($E825&lt;&gt;1,"",DATE(YEAR($D825),MONTH($D825),1))</f>
        <v/>
      </c>
      <c r="K825" s="20" t="str">
        <f aca="false">IF($E825&lt;&gt;1,"",IF($G825="","",IF(AND($D825&gt;='Cohort Report'!$B$5,$D825&lt;='Cohort Report'!$B$6),$G825,"")))</f>
        <v/>
      </c>
    </row>
    <row r="826" customFormat="false" ht="15" hidden="false" customHeight="false" outlineLevel="0" collapsed="false">
      <c r="A826" s="9"/>
      <c r="B826" s="22"/>
      <c r="C826" s="23"/>
      <c r="D826" s="19" t="str">
        <f aca="false">IF($A826="","",_xlfn.MINIFS($B:$B,$A:$A,$A826))</f>
        <v/>
      </c>
      <c r="E826" s="20" t="str">
        <f aca="false">IF($A826="","",IF(AND($B826=$D826,COUNTIFS($A$2:$A826,$A826,$B$2:$B826,$B826)=1),1,0))</f>
        <v/>
      </c>
      <c r="F826" s="19" t="str">
        <f aca="false">IF($E826&lt;&gt;1,"",IF(COUNTIFS($A:$A,$A826,$B:$B,"&gt;"&amp;$D826)=0,"",_xlfn.MINIFS($B:$B,$A:$A,$A826,$B:$B,"&gt;"&amp;$D826)))</f>
        <v/>
      </c>
      <c r="G826" s="20" t="str">
        <f aca="false">IF($F826="","",$F826-$D826)</f>
        <v/>
      </c>
      <c r="H826" s="20" t="str">
        <f aca="false">IF($E826&lt;&gt;1,"",IF($F826="",0,IF($G826&lt;='Cohort Report'!$B$7,1,0)))</f>
        <v/>
      </c>
      <c r="I826" s="20" t="str">
        <f aca="false">IF($E826&lt;&gt;1,"",IF($F826="",0,IF($G826&lt;='Cohort Report'!$B$8,1,0)))</f>
        <v/>
      </c>
      <c r="J826" s="21" t="str">
        <f aca="false">IF($E826&lt;&gt;1,"",DATE(YEAR($D826),MONTH($D826),1))</f>
        <v/>
      </c>
      <c r="K826" s="20" t="str">
        <f aca="false">IF($E826&lt;&gt;1,"",IF($G826="","",IF(AND($D826&gt;='Cohort Report'!$B$5,$D826&lt;='Cohort Report'!$B$6),$G826,"")))</f>
        <v/>
      </c>
    </row>
    <row r="827" customFormat="false" ht="15" hidden="false" customHeight="false" outlineLevel="0" collapsed="false">
      <c r="A827" s="9"/>
      <c r="B827" s="22"/>
      <c r="C827" s="23"/>
      <c r="D827" s="19" t="str">
        <f aca="false">IF($A827="","",_xlfn.MINIFS($B:$B,$A:$A,$A827))</f>
        <v/>
      </c>
      <c r="E827" s="20" t="str">
        <f aca="false">IF($A827="","",IF(AND($B827=$D827,COUNTIFS($A$2:$A827,$A827,$B$2:$B827,$B827)=1),1,0))</f>
        <v/>
      </c>
      <c r="F827" s="19" t="str">
        <f aca="false">IF($E827&lt;&gt;1,"",IF(COUNTIFS($A:$A,$A827,$B:$B,"&gt;"&amp;$D827)=0,"",_xlfn.MINIFS($B:$B,$A:$A,$A827,$B:$B,"&gt;"&amp;$D827)))</f>
        <v/>
      </c>
      <c r="G827" s="20" t="str">
        <f aca="false">IF($F827="","",$F827-$D827)</f>
        <v/>
      </c>
      <c r="H827" s="20" t="str">
        <f aca="false">IF($E827&lt;&gt;1,"",IF($F827="",0,IF($G827&lt;='Cohort Report'!$B$7,1,0)))</f>
        <v/>
      </c>
      <c r="I827" s="20" t="str">
        <f aca="false">IF($E827&lt;&gt;1,"",IF($F827="",0,IF($G827&lt;='Cohort Report'!$B$8,1,0)))</f>
        <v/>
      </c>
      <c r="J827" s="21" t="str">
        <f aca="false">IF($E827&lt;&gt;1,"",DATE(YEAR($D827),MONTH($D827),1))</f>
        <v/>
      </c>
      <c r="K827" s="20" t="str">
        <f aca="false">IF($E827&lt;&gt;1,"",IF($G827="","",IF(AND($D827&gt;='Cohort Report'!$B$5,$D827&lt;='Cohort Report'!$B$6),$G827,"")))</f>
        <v/>
      </c>
    </row>
    <row r="828" customFormat="false" ht="15" hidden="false" customHeight="false" outlineLevel="0" collapsed="false">
      <c r="A828" s="9"/>
      <c r="B828" s="22"/>
      <c r="C828" s="23"/>
      <c r="D828" s="19" t="str">
        <f aca="false">IF($A828="","",_xlfn.MINIFS($B:$B,$A:$A,$A828))</f>
        <v/>
      </c>
      <c r="E828" s="20" t="str">
        <f aca="false">IF($A828="","",IF(AND($B828=$D828,COUNTIFS($A$2:$A828,$A828,$B$2:$B828,$B828)=1),1,0))</f>
        <v/>
      </c>
      <c r="F828" s="19" t="str">
        <f aca="false">IF($E828&lt;&gt;1,"",IF(COUNTIFS($A:$A,$A828,$B:$B,"&gt;"&amp;$D828)=0,"",_xlfn.MINIFS($B:$B,$A:$A,$A828,$B:$B,"&gt;"&amp;$D828)))</f>
        <v/>
      </c>
      <c r="G828" s="20" t="str">
        <f aca="false">IF($F828="","",$F828-$D828)</f>
        <v/>
      </c>
      <c r="H828" s="20" t="str">
        <f aca="false">IF($E828&lt;&gt;1,"",IF($F828="",0,IF($G828&lt;='Cohort Report'!$B$7,1,0)))</f>
        <v/>
      </c>
      <c r="I828" s="20" t="str">
        <f aca="false">IF($E828&lt;&gt;1,"",IF($F828="",0,IF($G828&lt;='Cohort Report'!$B$8,1,0)))</f>
        <v/>
      </c>
      <c r="J828" s="21" t="str">
        <f aca="false">IF($E828&lt;&gt;1,"",DATE(YEAR($D828),MONTH($D828),1))</f>
        <v/>
      </c>
      <c r="K828" s="20" t="str">
        <f aca="false">IF($E828&lt;&gt;1,"",IF($G828="","",IF(AND($D828&gt;='Cohort Report'!$B$5,$D828&lt;='Cohort Report'!$B$6),$G828,"")))</f>
        <v/>
      </c>
    </row>
    <row r="829" customFormat="false" ht="15" hidden="false" customHeight="false" outlineLevel="0" collapsed="false">
      <c r="A829" s="9"/>
      <c r="B829" s="22"/>
      <c r="C829" s="23"/>
      <c r="D829" s="19" t="str">
        <f aca="false">IF($A829="","",_xlfn.MINIFS($B:$B,$A:$A,$A829))</f>
        <v/>
      </c>
      <c r="E829" s="20" t="str">
        <f aca="false">IF($A829="","",IF(AND($B829=$D829,COUNTIFS($A$2:$A829,$A829,$B$2:$B829,$B829)=1),1,0))</f>
        <v/>
      </c>
      <c r="F829" s="19" t="str">
        <f aca="false">IF($E829&lt;&gt;1,"",IF(COUNTIFS($A:$A,$A829,$B:$B,"&gt;"&amp;$D829)=0,"",_xlfn.MINIFS($B:$B,$A:$A,$A829,$B:$B,"&gt;"&amp;$D829)))</f>
        <v/>
      </c>
      <c r="G829" s="20" t="str">
        <f aca="false">IF($F829="","",$F829-$D829)</f>
        <v/>
      </c>
      <c r="H829" s="20" t="str">
        <f aca="false">IF($E829&lt;&gt;1,"",IF($F829="",0,IF($G829&lt;='Cohort Report'!$B$7,1,0)))</f>
        <v/>
      </c>
      <c r="I829" s="20" t="str">
        <f aca="false">IF($E829&lt;&gt;1,"",IF($F829="",0,IF($G829&lt;='Cohort Report'!$B$8,1,0)))</f>
        <v/>
      </c>
      <c r="J829" s="21" t="str">
        <f aca="false">IF($E829&lt;&gt;1,"",DATE(YEAR($D829),MONTH($D829),1))</f>
        <v/>
      </c>
      <c r="K829" s="20" t="str">
        <f aca="false">IF($E829&lt;&gt;1,"",IF($G829="","",IF(AND($D829&gt;='Cohort Report'!$B$5,$D829&lt;='Cohort Report'!$B$6),$G829,"")))</f>
        <v/>
      </c>
    </row>
    <row r="830" customFormat="false" ht="15" hidden="false" customHeight="false" outlineLevel="0" collapsed="false">
      <c r="A830" s="9"/>
      <c r="B830" s="22"/>
      <c r="C830" s="23"/>
      <c r="D830" s="19" t="str">
        <f aca="false">IF($A830="","",_xlfn.MINIFS($B:$B,$A:$A,$A830))</f>
        <v/>
      </c>
      <c r="E830" s="20" t="str">
        <f aca="false">IF($A830="","",IF(AND($B830=$D830,COUNTIFS($A$2:$A830,$A830,$B$2:$B830,$B830)=1),1,0))</f>
        <v/>
      </c>
      <c r="F830" s="19" t="str">
        <f aca="false">IF($E830&lt;&gt;1,"",IF(COUNTIFS($A:$A,$A830,$B:$B,"&gt;"&amp;$D830)=0,"",_xlfn.MINIFS($B:$B,$A:$A,$A830,$B:$B,"&gt;"&amp;$D830)))</f>
        <v/>
      </c>
      <c r="G830" s="20" t="str">
        <f aca="false">IF($F830="","",$F830-$D830)</f>
        <v/>
      </c>
      <c r="H830" s="20" t="str">
        <f aca="false">IF($E830&lt;&gt;1,"",IF($F830="",0,IF($G830&lt;='Cohort Report'!$B$7,1,0)))</f>
        <v/>
      </c>
      <c r="I830" s="20" t="str">
        <f aca="false">IF($E830&lt;&gt;1,"",IF($F830="",0,IF($G830&lt;='Cohort Report'!$B$8,1,0)))</f>
        <v/>
      </c>
      <c r="J830" s="21" t="str">
        <f aca="false">IF($E830&lt;&gt;1,"",DATE(YEAR($D830),MONTH($D830),1))</f>
        <v/>
      </c>
      <c r="K830" s="20" t="str">
        <f aca="false">IF($E830&lt;&gt;1,"",IF($G830="","",IF(AND($D830&gt;='Cohort Report'!$B$5,$D830&lt;='Cohort Report'!$B$6),$G830,"")))</f>
        <v/>
      </c>
    </row>
    <row r="831" customFormat="false" ht="15" hidden="false" customHeight="false" outlineLevel="0" collapsed="false">
      <c r="A831" s="9"/>
      <c r="B831" s="22"/>
      <c r="C831" s="23"/>
      <c r="D831" s="19" t="str">
        <f aca="false">IF($A831="","",_xlfn.MINIFS($B:$B,$A:$A,$A831))</f>
        <v/>
      </c>
      <c r="E831" s="20" t="str">
        <f aca="false">IF($A831="","",IF(AND($B831=$D831,COUNTIFS($A$2:$A831,$A831,$B$2:$B831,$B831)=1),1,0))</f>
        <v/>
      </c>
      <c r="F831" s="19" t="str">
        <f aca="false">IF($E831&lt;&gt;1,"",IF(COUNTIFS($A:$A,$A831,$B:$B,"&gt;"&amp;$D831)=0,"",_xlfn.MINIFS($B:$B,$A:$A,$A831,$B:$B,"&gt;"&amp;$D831)))</f>
        <v/>
      </c>
      <c r="G831" s="20" t="str">
        <f aca="false">IF($F831="","",$F831-$D831)</f>
        <v/>
      </c>
      <c r="H831" s="20" t="str">
        <f aca="false">IF($E831&lt;&gt;1,"",IF($F831="",0,IF($G831&lt;='Cohort Report'!$B$7,1,0)))</f>
        <v/>
      </c>
      <c r="I831" s="20" t="str">
        <f aca="false">IF($E831&lt;&gt;1,"",IF($F831="",0,IF($G831&lt;='Cohort Report'!$B$8,1,0)))</f>
        <v/>
      </c>
      <c r="J831" s="21" t="str">
        <f aca="false">IF($E831&lt;&gt;1,"",DATE(YEAR($D831),MONTH($D831),1))</f>
        <v/>
      </c>
      <c r="K831" s="20" t="str">
        <f aca="false">IF($E831&lt;&gt;1,"",IF($G831="","",IF(AND($D831&gt;='Cohort Report'!$B$5,$D831&lt;='Cohort Report'!$B$6),$G831,"")))</f>
        <v/>
      </c>
    </row>
    <row r="832" customFormat="false" ht="15" hidden="false" customHeight="false" outlineLevel="0" collapsed="false">
      <c r="A832" s="9"/>
      <c r="B832" s="22"/>
      <c r="C832" s="23"/>
      <c r="D832" s="19" t="str">
        <f aca="false">IF($A832="","",_xlfn.MINIFS($B:$B,$A:$A,$A832))</f>
        <v/>
      </c>
      <c r="E832" s="20" t="str">
        <f aca="false">IF($A832="","",IF(AND($B832=$D832,COUNTIFS($A$2:$A832,$A832,$B$2:$B832,$B832)=1),1,0))</f>
        <v/>
      </c>
      <c r="F832" s="19" t="str">
        <f aca="false">IF($E832&lt;&gt;1,"",IF(COUNTIFS($A:$A,$A832,$B:$B,"&gt;"&amp;$D832)=0,"",_xlfn.MINIFS($B:$B,$A:$A,$A832,$B:$B,"&gt;"&amp;$D832)))</f>
        <v/>
      </c>
      <c r="G832" s="20" t="str">
        <f aca="false">IF($F832="","",$F832-$D832)</f>
        <v/>
      </c>
      <c r="H832" s="20" t="str">
        <f aca="false">IF($E832&lt;&gt;1,"",IF($F832="",0,IF($G832&lt;='Cohort Report'!$B$7,1,0)))</f>
        <v/>
      </c>
      <c r="I832" s="20" t="str">
        <f aca="false">IF($E832&lt;&gt;1,"",IF($F832="",0,IF($G832&lt;='Cohort Report'!$B$8,1,0)))</f>
        <v/>
      </c>
      <c r="J832" s="21" t="str">
        <f aca="false">IF($E832&lt;&gt;1,"",DATE(YEAR($D832),MONTH($D832),1))</f>
        <v/>
      </c>
      <c r="K832" s="20" t="str">
        <f aca="false">IF($E832&lt;&gt;1,"",IF($G832="","",IF(AND($D832&gt;='Cohort Report'!$B$5,$D832&lt;='Cohort Report'!$B$6),$G832,"")))</f>
        <v/>
      </c>
    </row>
    <row r="833" customFormat="false" ht="15" hidden="false" customHeight="false" outlineLevel="0" collapsed="false">
      <c r="A833" s="9"/>
      <c r="B833" s="22"/>
      <c r="C833" s="23"/>
      <c r="D833" s="19" t="str">
        <f aca="false">IF($A833="","",_xlfn.MINIFS($B:$B,$A:$A,$A833))</f>
        <v/>
      </c>
      <c r="E833" s="20" t="str">
        <f aca="false">IF($A833="","",IF(AND($B833=$D833,COUNTIFS($A$2:$A833,$A833,$B$2:$B833,$B833)=1),1,0))</f>
        <v/>
      </c>
      <c r="F833" s="19" t="str">
        <f aca="false">IF($E833&lt;&gt;1,"",IF(COUNTIFS($A:$A,$A833,$B:$B,"&gt;"&amp;$D833)=0,"",_xlfn.MINIFS($B:$B,$A:$A,$A833,$B:$B,"&gt;"&amp;$D833)))</f>
        <v/>
      </c>
      <c r="G833" s="20" t="str">
        <f aca="false">IF($F833="","",$F833-$D833)</f>
        <v/>
      </c>
      <c r="H833" s="20" t="str">
        <f aca="false">IF($E833&lt;&gt;1,"",IF($F833="",0,IF($G833&lt;='Cohort Report'!$B$7,1,0)))</f>
        <v/>
      </c>
      <c r="I833" s="20" t="str">
        <f aca="false">IF($E833&lt;&gt;1,"",IF($F833="",0,IF($G833&lt;='Cohort Report'!$B$8,1,0)))</f>
        <v/>
      </c>
      <c r="J833" s="21" t="str">
        <f aca="false">IF($E833&lt;&gt;1,"",DATE(YEAR($D833),MONTH($D833),1))</f>
        <v/>
      </c>
      <c r="K833" s="20" t="str">
        <f aca="false">IF($E833&lt;&gt;1,"",IF($G833="","",IF(AND($D833&gt;='Cohort Report'!$B$5,$D833&lt;='Cohort Report'!$B$6),$G833,"")))</f>
        <v/>
      </c>
    </row>
    <row r="834" customFormat="false" ht="15" hidden="false" customHeight="false" outlineLevel="0" collapsed="false">
      <c r="A834" s="9"/>
      <c r="B834" s="22"/>
      <c r="C834" s="23"/>
      <c r="D834" s="19" t="str">
        <f aca="false">IF($A834="","",_xlfn.MINIFS($B:$B,$A:$A,$A834))</f>
        <v/>
      </c>
      <c r="E834" s="20" t="str">
        <f aca="false">IF($A834="","",IF(AND($B834=$D834,COUNTIFS($A$2:$A834,$A834,$B$2:$B834,$B834)=1),1,0))</f>
        <v/>
      </c>
      <c r="F834" s="19" t="str">
        <f aca="false">IF($E834&lt;&gt;1,"",IF(COUNTIFS($A:$A,$A834,$B:$B,"&gt;"&amp;$D834)=0,"",_xlfn.MINIFS($B:$B,$A:$A,$A834,$B:$B,"&gt;"&amp;$D834)))</f>
        <v/>
      </c>
      <c r="G834" s="20" t="str">
        <f aca="false">IF($F834="","",$F834-$D834)</f>
        <v/>
      </c>
      <c r="H834" s="20" t="str">
        <f aca="false">IF($E834&lt;&gt;1,"",IF($F834="",0,IF($G834&lt;='Cohort Report'!$B$7,1,0)))</f>
        <v/>
      </c>
      <c r="I834" s="20" t="str">
        <f aca="false">IF($E834&lt;&gt;1,"",IF($F834="",0,IF($G834&lt;='Cohort Report'!$B$8,1,0)))</f>
        <v/>
      </c>
      <c r="J834" s="21" t="str">
        <f aca="false">IF($E834&lt;&gt;1,"",DATE(YEAR($D834),MONTH($D834),1))</f>
        <v/>
      </c>
      <c r="K834" s="20" t="str">
        <f aca="false">IF($E834&lt;&gt;1,"",IF($G834="","",IF(AND($D834&gt;='Cohort Report'!$B$5,$D834&lt;='Cohort Report'!$B$6),$G834,"")))</f>
        <v/>
      </c>
    </row>
    <row r="835" customFormat="false" ht="15" hidden="false" customHeight="false" outlineLevel="0" collapsed="false">
      <c r="A835" s="9"/>
      <c r="B835" s="22"/>
      <c r="C835" s="23"/>
      <c r="D835" s="19" t="str">
        <f aca="false">IF($A835="","",_xlfn.MINIFS($B:$B,$A:$A,$A835))</f>
        <v/>
      </c>
      <c r="E835" s="20" t="str">
        <f aca="false">IF($A835="","",IF(AND($B835=$D835,COUNTIFS($A$2:$A835,$A835,$B$2:$B835,$B835)=1),1,0))</f>
        <v/>
      </c>
      <c r="F835" s="19" t="str">
        <f aca="false">IF($E835&lt;&gt;1,"",IF(COUNTIFS($A:$A,$A835,$B:$B,"&gt;"&amp;$D835)=0,"",_xlfn.MINIFS($B:$B,$A:$A,$A835,$B:$B,"&gt;"&amp;$D835)))</f>
        <v/>
      </c>
      <c r="G835" s="20" t="str">
        <f aca="false">IF($F835="","",$F835-$D835)</f>
        <v/>
      </c>
      <c r="H835" s="20" t="str">
        <f aca="false">IF($E835&lt;&gt;1,"",IF($F835="",0,IF($G835&lt;='Cohort Report'!$B$7,1,0)))</f>
        <v/>
      </c>
      <c r="I835" s="20" t="str">
        <f aca="false">IF($E835&lt;&gt;1,"",IF($F835="",0,IF($G835&lt;='Cohort Report'!$B$8,1,0)))</f>
        <v/>
      </c>
      <c r="J835" s="21" t="str">
        <f aca="false">IF($E835&lt;&gt;1,"",DATE(YEAR($D835),MONTH($D835),1))</f>
        <v/>
      </c>
      <c r="K835" s="20" t="str">
        <f aca="false">IF($E835&lt;&gt;1,"",IF($G835="","",IF(AND($D835&gt;='Cohort Report'!$B$5,$D835&lt;='Cohort Report'!$B$6),$G835,"")))</f>
        <v/>
      </c>
    </row>
    <row r="836" customFormat="false" ht="15" hidden="false" customHeight="false" outlineLevel="0" collapsed="false">
      <c r="A836" s="9"/>
      <c r="B836" s="22"/>
      <c r="C836" s="23"/>
      <c r="D836" s="19" t="str">
        <f aca="false">IF($A836="","",_xlfn.MINIFS($B:$B,$A:$A,$A836))</f>
        <v/>
      </c>
      <c r="E836" s="20" t="str">
        <f aca="false">IF($A836="","",IF(AND($B836=$D836,COUNTIFS($A$2:$A836,$A836,$B$2:$B836,$B836)=1),1,0))</f>
        <v/>
      </c>
      <c r="F836" s="19" t="str">
        <f aca="false">IF($E836&lt;&gt;1,"",IF(COUNTIFS($A:$A,$A836,$B:$B,"&gt;"&amp;$D836)=0,"",_xlfn.MINIFS($B:$B,$A:$A,$A836,$B:$B,"&gt;"&amp;$D836)))</f>
        <v/>
      </c>
      <c r="G836" s="20" t="str">
        <f aca="false">IF($F836="","",$F836-$D836)</f>
        <v/>
      </c>
      <c r="H836" s="20" t="str">
        <f aca="false">IF($E836&lt;&gt;1,"",IF($F836="",0,IF($G836&lt;='Cohort Report'!$B$7,1,0)))</f>
        <v/>
      </c>
      <c r="I836" s="20" t="str">
        <f aca="false">IF($E836&lt;&gt;1,"",IF($F836="",0,IF($G836&lt;='Cohort Report'!$B$8,1,0)))</f>
        <v/>
      </c>
      <c r="J836" s="21" t="str">
        <f aca="false">IF($E836&lt;&gt;1,"",DATE(YEAR($D836),MONTH($D836),1))</f>
        <v/>
      </c>
      <c r="K836" s="20" t="str">
        <f aca="false">IF($E836&lt;&gt;1,"",IF($G836="","",IF(AND($D836&gt;='Cohort Report'!$B$5,$D836&lt;='Cohort Report'!$B$6),$G836,"")))</f>
        <v/>
      </c>
    </row>
    <row r="837" customFormat="false" ht="15" hidden="false" customHeight="false" outlineLevel="0" collapsed="false">
      <c r="A837" s="9"/>
      <c r="B837" s="22"/>
      <c r="C837" s="23"/>
      <c r="D837" s="19" t="str">
        <f aca="false">IF($A837="","",_xlfn.MINIFS($B:$B,$A:$A,$A837))</f>
        <v/>
      </c>
      <c r="E837" s="20" t="str">
        <f aca="false">IF($A837="","",IF(AND($B837=$D837,COUNTIFS($A$2:$A837,$A837,$B$2:$B837,$B837)=1),1,0))</f>
        <v/>
      </c>
      <c r="F837" s="19" t="str">
        <f aca="false">IF($E837&lt;&gt;1,"",IF(COUNTIFS($A:$A,$A837,$B:$B,"&gt;"&amp;$D837)=0,"",_xlfn.MINIFS($B:$B,$A:$A,$A837,$B:$B,"&gt;"&amp;$D837)))</f>
        <v/>
      </c>
      <c r="G837" s="20" t="str">
        <f aca="false">IF($F837="","",$F837-$D837)</f>
        <v/>
      </c>
      <c r="H837" s="20" t="str">
        <f aca="false">IF($E837&lt;&gt;1,"",IF($F837="",0,IF($G837&lt;='Cohort Report'!$B$7,1,0)))</f>
        <v/>
      </c>
      <c r="I837" s="20" t="str">
        <f aca="false">IF($E837&lt;&gt;1,"",IF($F837="",0,IF($G837&lt;='Cohort Report'!$B$8,1,0)))</f>
        <v/>
      </c>
      <c r="J837" s="21" t="str">
        <f aca="false">IF($E837&lt;&gt;1,"",DATE(YEAR($D837),MONTH($D837),1))</f>
        <v/>
      </c>
      <c r="K837" s="20" t="str">
        <f aca="false">IF($E837&lt;&gt;1,"",IF($G837="","",IF(AND($D837&gt;='Cohort Report'!$B$5,$D837&lt;='Cohort Report'!$B$6),$G837,"")))</f>
        <v/>
      </c>
    </row>
    <row r="838" customFormat="false" ht="15" hidden="false" customHeight="false" outlineLevel="0" collapsed="false">
      <c r="A838" s="9"/>
      <c r="B838" s="22"/>
      <c r="C838" s="23"/>
      <c r="D838" s="19" t="str">
        <f aca="false">IF($A838="","",_xlfn.MINIFS($B:$B,$A:$A,$A838))</f>
        <v/>
      </c>
      <c r="E838" s="20" t="str">
        <f aca="false">IF($A838="","",IF(AND($B838=$D838,COUNTIFS($A$2:$A838,$A838,$B$2:$B838,$B838)=1),1,0))</f>
        <v/>
      </c>
      <c r="F838" s="19" t="str">
        <f aca="false">IF($E838&lt;&gt;1,"",IF(COUNTIFS($A:$A,$A838,$B:$B,"&gt;"&amp;$D838)=0,"",_xlfn.MINIFS($B:$B,$A:$A,$A838,$B:$B,"&gt;"&amp;$D838)))</f>
        <v/>
      </c>
      <c r="G838" s="20" t="str">
        <f aca="false">IF($F838="","",$F838-$D838)</f>
        <v/>
      </c>
      <c r="H838" s="20" t="str">
        <f aca="false">IF($E838&lt;&gt;1,"",IF($F838="",0,IF($G838&lt;='Cohort Report'!$B$7,1,0)))</f>
        <v/>
      </c>
      <c r="I838" s="20" t="str">
        <f aca="false">IF($E838&lt;&gt;1,"",IF($F838="",0,IF($G838&lt;='Cohort Report'!$B$8,1,0)))</f>
        <v/>
      </c>
      <c r="J838" s="21" t="str">
        <f aca="false">IF($E838&lt;&gt;1,"",DATE(YEAR($D838),MONTH($D838),1))</f>
        <v/>
      </c>
      <c r="K838" s="20" t="str">
        <f aca="false">IF($E838&lt;&gt;1,"",IF($G838="","",IF(AND($D838&gt;='Cohort Report'!$B$5,$D838&lt;='Cohort Report'!$B$6),$G838,"")))</f>
        <v/>
      </c>
    </row>
    <row r="839" customFormat="false" ht="15" hidden="false" customHeight="false" outlineLevel="0" collapsed="false">
      <c r="A839" s="9"/>
      <c r="B839" s="22"/>
      <c r="C839" s="23"/>
      <c r="D839" s="19" t="str">
        <f aca="false">IF($A839="","",_xlfn.MINIFS($B:$B,$A:$A,$A839))</f>
        <v/>
      </c>
      <c r="E839" s="20" t="str">
        <f aca="false">IF($A839="","",IF(AND($B839=$D839,COUNTIFS($A$2:$A839,$A839,$B$2:$B839,$B839)=1),1,0))</f>
        <v/>
      </c>
      <c r="F839" s="19" t="str">
        <f aca="false">IF($E839&lt;&gt;1,"",IF(COUNTIFS($A:$A,$A839,$B:$B,"&gt;"&amp;$D839)=0,"",_xlfn.MINIFS($B:$B,$A:$A,$A839,$B:$B,"&gt;"&amp;$D839)))</f>
        <v/>
      </c>
      <c r="G839" s="20" t="str">
        <f aca="false">IF($F839="","",$F839-$D839)</f>
        <v/>
      </c>
      <c r="H839" s="20" t="str">
        <f aca="false">IF($E839&lt;&gt;1,"",IF($F839="",0,IF($G839&lt;='Cohort Report'!$B$7,1,0)))</f>
        <v/>
      </c>
      <c r="I839" s="20" t="str">
        <f aca="false">IF($E839&lt;&gt;1,"",IF($F839="",0,IF($G839&lt;='Cohort Report'!$B$8,1,0)))</f>
        <v/>
      </c>
      <c r="J839" s="21" t="str">
        <f aca="false">IF($E839&lt;&gt;1,"",DATE(YEAR($D839),MONTH($D839),1))</f>
        <v/>
      </c>
      <c r="K839" s="20" t="str">
        <f aca="false">IF($E839&lt;&gt;1,"",IF($G839="","",IF(AND($D839&gt;='Cohort Report'!$B$5,$D839&lt;='Cohort Report'!$B$6),$G839,"")))</f>
        <v/>
      </c>
    </row>
    <row r="840" customFormat="false" ht="15" hidden="false" customHeight="false" outlineLevel="0" collapsed="false">
      <c r="A840" s="9"/>
      <c r="B840" s="22"/>
      <c r="C840" s="23"/>
      <c r="D840" s="19" t="str">
        <f aca="false">IF($A840="","",_xlfn.MINIFS($B:$B,$A:$A,$A840))</f>
        <v/>
      </c>
      <c r="E840" s="20" t="str">
        <f aca="false">IF($A840="","",IF(AND($B840=$D840,COUNTIFS($A$2:$A840,$A840,$B$2:$B840,$B840)=1),1,0))</f>
        <v/>
      </c>
      <c r="F840" s="19" t="str">
        <f aca="false">IF($E840&lt;&gt;1,"",IF(COUNTIFS($A:$A,$A840,$B:$B,"&gt;"&amp;$D840)=0,"",_xlfn.MINIFS($B:$B,$A:$A,$A840,$B:$B,"&gt;"&amp;$D840)))</f>
        <v/>
      </c>
      <c r="G840" s="20" t="str">
        <f aca="false">IF($F840="","",$F840-$D840)</f>
        <v/>
      </c>
      <c r="H840" s="20" t="str">
        <f aca="false">IF($E840&lt;&gt;1,"",IF($F840="",0,IF($G840&lt;='Cohort Report'!$B$7,1,0)))</f>
        <v/>
      </c>
      <c r="I840" s="20" t="str">
        <f aca="false">IF($E840&lt;&gt;1,"",IF($F840="",0,IF($G840&lt;='Cohort Report'!$B$8,1,0)))</f>
        <v/>
      </c>
      <c r="J840" s="21" t="str">
        <f aca="false">IF($E840&lt;&gt;1,"",DATE(YEAR($D840),MONTH($D840),1))</f>
        <v/>
      </c>
      <c r="K840" s="20" t="str">
        <f aca="false">IF($E840&lt;&gt;1,"",IF($G840="","",IF(AND($D840&gt;='Cohort Report'!$B$5,$D840&lt;='Cohort Report'!$B$6),$G840,"")))</f>
        <v/>
      </c>
    </row>
    <row r="841" customFormat="false" ht="15" hidden="false" customHeight="false" outlineLevel="0" collapsed="false">
      <c r="A841" s="9"/>
      <c r="B841" s="22"/>
      <c r="C841" s="23"/>
      <c r="D841" s="19" t="str">
        <f aca="false">IF($A841="","",_xlfn.MINIFS($B:$B,$A:$A,$A841))</f>
        <v/>
      </c>
      <c r="E841" s="20" t="str">
        <f aca="false">IF($A841="","",IF(AND($B841=$D841,COUNTIFS($A$2:$A841,$A841,$B$2:$B841,$B841)=1),1,0))</f>
        <v/>
      </c>
      <c r="F841" s="19" t="str">
        <f aca="false">IF($E841&lt;&gt;1,"",IF(COUNTIFS($A:$A,$A841,$B:$B,"&gt;"&amp;$D841)=0,"",_xlfn.MINIFS($B:$B,$A:$A,$A841,$B:$B,"&gt;"&amp;$D841)))</f>
        <v/>
      </c>
      <c r="G841" s="20" t="str">
        <f aca="false">IF($F841="","",$F841-$D841)</f>
        <v/>
      </c>
      <c r="H841" s="20" t="str">
        <f aca="false">IF($E841&lt;&gt;1,"",IF($F841="",0,IF($G841&lt;='Cohort Report'!$B$7,1,0)))</f>
        <v/>
      </c>
      <c r="I841" s="20" t="str">
        <f aca="false">IF($E841&lt;&gt;1,"",IF($F841="",0,IF($G841&lt;='Cohort Report'!$B$8,1,0)))</f>
        <v/>
      </c>
      <c r="J841" s="21" t="str">
        <f aca="false">IF($E841&lt;&gt;1,"",DATE(YEAR($D841),MONTH($D841),1))</f>
        <v/>
      </c>
      <c r="K841" s="20" t="str">
        <f aca="false">IF($E841&lt;&gt;1,"",IF($G841="","",IF(AND($D841&gt;='Cohort Report'!$B$5,$D841&lt;='Cohort Report'!$B$6),$G841,"")))</f>
        <v/>
      </c>
    </row>
    <row r="842" customFormat="false" ht="15" hidden="false" customHeight="false" outlineLevel="0" collapsed="false">
      <c r="A842" s="9"/>
      <c r="B842" s="22"/>
      <c r="C842" s="23"/>
      <c r="D842" s="19" t="str">
        <f aca="false">IF($A842="","",_xlfn.MINIFS($B:$B,$A:$A,$A842))</f>
        <v/>
      </c>
      <c r="E842" s="20" t="str">
        <f aca="false">IF($A842="","",IF(AND($B842=$D842,COUNTIFS($A$2:$A842,$A842,$B$2:$B842,$B842)=1),1,0))</f>
        <v/>
      </c>
      <c r="F842" s="19" t="str">
        <f aca="false">IF($E842&lt;&gt;1,"",IF(COUNTIFS($A:$A,$A842,$B:$B,"&gt;"&amp;$D842)=0,"",_xlfn.MINIFS($B:$B,$A:$A,$A842,$B:$B,"&gt;"&amp;$D842)))</f>
        <v/>
      </c>
      <c r="G842" s="20" t="str">
        <f aca="false">IF($F842="","",$F842-$D842)</f>
        <v/>
      </c>
      <c r="H842" s="20" t="str">
        <f aca="false">IF($E842&lt;&gt;1,"",IF($F842="",0,IF($G842&lt;='Cohort Report'!$B$7,1,0)))</f>
        <v/>
      </c>
      <c r="I842" s="20" t="str">
        <f aca="false">IF($E842&lt;&gt;1,"",IF($F842="",0,IF($G842&lt;='Cohort Report'!$B$8,1,0)))</f>
        <v/>
      </c>
      <c r="J842" s="21" t="str">
        <f aca="false">IF($E842&lt;&gt;1,"",DATE(YEAR($D842),MONTH($D842),1))</f>
        <v/>
      </c>
      <c r="K842" s="20" t="str">
        <f aca="false">IF($E842&lt;&gt;1,"",IF($G842="","",IF(AND($D842&gt;='Cohort Report'!$B$5,$D842&lt;='Cohort Report'!$B$6),$G842,"")))</f>
        <v/>
      </c>
    </row>
    <row r="843" customFormat="false" ht="15" hidden="false" customHeight="false" outlineLevel="0" collapsed="false">
      <c r="A843" s="9"/>
      <c r="B843" s="22"/>
      <c r="C843" s="23"/>
      <c r="D843" s="19" t="str">
        <f aca="false">IF($A843="","",_xlfn.MINIFS($B:$B,$A:$A,$A843))</f>
        <v/>
      </c>
      <c r="E843" s="20" t="str">
        <f aca="false">IF($A843="","",IF(AND($B843=$D843,COUNTIFS($A$2:$A843,$A843,$B$2:$B843,$B843)=1),1,0))</f>
        <v/>
      </c>
      <c r="F843" s="19" t="str">
        <f aca="false">IF($E843&lt;&gt;1,"",IF(COUNTIFS($A:$A,$A843,$B:$B,"&gt;"&amp;$D843)=0,"",_xlfn.MINIFS($B:$B,$A:$A,$A843,$B:$B,"&gt;"&amp;$D843)))</f>
        <v/>
      </c>
      <c r="G843" s="20" t="str">
        <f aca="false">IF($F843="","",$F843-$D843)</f>
        <v/>
      </c>
      <c r="H843" s="20" t="str">
        <f aca="false">IF($E843&lt;&gt;1,"",IF($F843="",0,IF($G843&lt;='Cohort Report'!$B$7,1,0)))</f>
        <v/>
      </c>
      <c r="I843" s="20" t="str">
        <f aca="false">IF($E843&lt;&gt;1,"",IF($F843="",0,IF($G843&lt;='Cohort Report'!$B$8,1,0)))</f>
        <v/>
      </c>
      <c r="J843" s="21" t="str">
        <f aca="false">IF($E843&lt;&gt;1,"",DATE(YEAR($D843),MONTH($D843),1))</f>
        <v/>
      </c>
      <c r="K843" s="20" t="str">
        <f aca="false">IF($E843&lt;&gt;1,"",IF($G843="","",IF(AND($D843&gt;='Cohort Report'!$B$5,$D843&lt;='Cohort Report'!$B$6),$G843,"")))</f>
        <v/>
      </c>
    </row>
    <row r="844" customFormat="false" ht="15" hidden="false" customHeight="false" outlineLevel="0" collapsed="false">
      <c r="A844" s="9"/>
      <c r="B844" s="22"/>
      <c r="C844" s="23"/>
      <c r="D844" s="19" t="str">
        <f aca="false">IF($A844="","",_xlfn.MINIFS($B:$B,$A:$A,$A844))</f>
        <v/>
      </c>
      <c r="E844" s="20" t="str">
        <f aca="false">IF($A844="","",IF(AND($B844=$D844,COUNTIFS($A$2:$A844,$A844,$B$2:$B844,$B844)=1),1,0))</f>
        <v/>
      </c>
      <c r="F844" s="19" t="str">
        <f aca="false">IF($E844&lt;&gt;1,"",IF(COUNTIFS($A:$A,$A844,$B:$B,"&gt;"&amp;$D844)=0,"",_xlfn.MINIFS($B:$B,$A:$A,$A844,$B:$B,"&gt;"&amp;$D844)))</f>
        <v/>
      </c>
      <c r="G844" s="20" t="str">
        <f aca="false">IF($F844="","",$F844-$D844)</f>
        <v/>
      </c>
      <c r="H844" s="20" t="str">
        <f aca="false">IF($E844&lt;&gt;1,"",IF($F844="",0,IF($G844&lt;='Cohort Report'!$B$7,1,0)))</f>
        <v/>
      </c>
      <c r="I844" s="20" t="str">
        <f aca="false">IF($E844&lt;&gt;1,"",IF($F844="",0,IF($G844&lt;='Cohort Report'!$B$8,1,0)))</f>
        <v/>
      </c>
      <c r="J844" s="21" t="str">
        <f aca="false">IF($E844&lt;&gt;1,"",DATE(YEAR($D844),MONTH($D844),1))</f>
        <v/>
      </c>
      <c r="K844" s="20" t="str">
        <f aca="false">IF($E844&lt;&gt;1,"",IF($G844="","",IF(AND($D844&gt;='Cohort Report'!$B$5,$D844&lt;='Cohort Report'!$B$6),$G844,"")))</f>
        <v/>
      </c>
    </row>
    <row r="845" customFormat="false" ht="15" hidden="false" customHeight="false" outlineLevel="0" collapsed="false">
      <c r="A845" s="9"/>
      <c r="B845" s="22"/>
      <c r="C845" s="23"/>
      <c r="D845" s="19" t="str">
        <f aca="false">IF($A845="","",_xlfn.MINIFS($B:$B,$A:$A,$A845))</f>
        <v/>
      </c>
      <c r="E845" s="20" t="str">
        <f aca="false">IF($A845="","",IF(AND($B845=$D845,COUNTIFS($A$2:$A845,$A845,$B$2:$B845,$B845)=1),1,0))</f>
        <v/>
      </c>
      <c r="F845" s="19" t="str">
        <f aca="false">IF($E845&lt;&gt;1,"",IF(COUNTIFS($A:$A,$A845,$B:$B,"&gt;"&amp;$D845)=0,"",_xlfn.MINIFS($B:$B,$A:$A,$A845,$B:$B,"&gt;"&amp;$D845)))</f>
        <v/>
      </c>
      <c r="G845" s="20" t="str">
        <f aca="false">IF($F845="","",$F845-$D845)</f>
        <v/>
      </c>
      <c r="H845" s="20" t="str">
        <f aca="false">IF($E845&lt;&gt;1,"",IF($F845="",0,IF($G845&lt;='Cohort Report'!$B$7,1,0)))</f>
        <v/>
      </c>
      <c r="I845" s="20" t="str">
        <f aca="false">IF($E845&lt;&gt;1,"",IF($F845="",0,IF($G845&lt;='Cohort Report'!$B$8,1,0)))</f>
        <v/>
      </c>
      <c r="J845" s="21" t="str">
        <f aca="false">IF($E845&lt;&gt;1,"",DATE(YEAR($D845),MONTH($D845),1))</f>
        <v/>
      </c>
      <c r="K845" s="20" t="str">
        <f aca="false">IF($E845&lt;&gt;1,"",IF($G845="","",IF(AND($D845&gt;='Cohort Report'!$B$5,$D845&lt;='Cohort Report'!$B$6),$G845,"")))</f>
        <v/>
      </c>
    </row>
    <row r="846" customFormat="false" ht="15" hidden="false" customHeight="false" outlineLevel="0" collapsed="false">
      <c r="A846" s="9"/>
      <c r="B846" s="22"/>
      <c r="C846" s="23"/>
      <c r="D846" s="19" t="str">
        <f aca="false">IF($A846="","",_xlfn.MINIFS($B:$B,$A:$A,$A846))</f>
        <v/>
      </c>
      <c r="E846" s="20" t="str">
        <f aca="false">IF($A846="","",IF(AND($B846=$D846,COUNTIFS($A$2:$A846,$A846,$B$2:$B846,$B846)=1),1,0))</f>
        <v/>
      </c>
      <c r="F846" s="19" t="str">
        <f aca="false">IF($E846&lt;&gt;1,"",IF(COUNTIFS($A:$A,$A846,$B:$B,"&gt;"&amp;$D846)=0,"",_xlfn.MINIFS($B:$B,$A:$A,$A846,$B:$B,"&gt;"&amp;$D846)))</f>
        <v/>
      </c>
      <c r="G846" s="20" t="str">
        <f aca="false">IF($F846="","",$F846-$D846)</f>
        <v/>
      </c>
      <c r="H846" s="20" t="str">
        <f aca="false">IF($E846&lt;&gt;1,"",IF($F846="",0,IF($G846&lt;='Cohort Report'!$B$7,1,0)))</f>
        <v/>
      </c>
      <c r="I846" s="20" t="str">
        <f aca="false">IF($E846&lt;&gt;1,"",IF($F846="",0,IF($G846&lt;='Cohort Report'!$B$8,1,0)))</f>
        <v/>
      </c>
      <c r="J846" s="21" t="str">
        <f aca="false">IF($E846&lt;&gt;1,"",DATE(YEAR($D846),MONTH($D846),1))</f>
        <v/>
      </c>
      <c r="K846" s="20" t="str">
        <f aca="false">IF($E846&lt;&gt;1,"",IF($G846="","",IF(AND($D846&gt;='Cohort Report'!$B$5,$D846&lt;='Cohort Report'!$B$6),$G846,"")))</f>
        <v/>
      </c>
    </row>
    <row r="847" customFormat="false" ht="15" hidden="false" customHeight="false" outlineLevel="0" collapsed="false">
      <c r="A847" s="9"/>
      <c r="B847" s="22"/>
      <c r="C847" s="23"/>
      <c r="D847" s="19" t="str">
        <f aca="false">IF($A847="","",_xlfn.MINIFS($B:$B,$A:$A,$A847))</f>
        <v/>
      </c>
      <c r="E847" s="20" t="str">
        <f aca="false">IF($A847="","",IF(AND($B847=$D847,COUNTIFS($A$2:$A847,$A847,$B$2:$B847,$B847)=1),1,0))</f>
        <v/>
      </c>
      <c r="F847" s="19" t="str">
        <f aca="false">IF($E847&lt;&gt;1,"",IF(COUNTIFS($A:$A,$A847,$B:$B,"&gt;"&amp;$D847)=0,"",_xlfn.MINIFS($B:$B,$A:$A,$A847,$B:$B,"&gt;"&amp;$D847)))</f>
        <v/>
      </c>
      <c r="G847" s="20" t="str">
        <f aca="false">IF($F847="","",$F847-$D847)</f>
        <v/>
      </c>
      <c r="H847" s="20" t="str">
        <f aca="false">IF($E847&lt;&gt;1,"",IF($F847="",0,IF($G847&lt;='Cohort Report'!$B$7,1,0)))</f>
        <v/>
      </c>
      <c r="I847" s="20" t="str">
        <f aca="false">IF($E847&lt;&gt;1,"",IF($F847="",0,IF($G847&lt;='Cohort Report'!$B$8,1,0)))</f>
        <v/>
      </c>
      <c r="J847" s="21" t="str">
        <f aca="false">IF($E847&lt;&gt;1,"",DATE(YEAR($D847),MONTH($D847),1))</f>
        <v/>
      </c>
      <c r="K847" s="20" t="str">
        <f aca="false">IF($E847&lt;&gt;1,"",IF($G847="","",IF(AND($D847&gt;='Cohort Report'!$B$5,$D847&lt;='Cohort Report'!$B$6),$G847,"")))</f>
        <v/>
      </c>
    </row>
    <row r="848" customFormat="false" ht="15" hidden="false" customHeight="false" outlineLevel="0" collapsed="false">
      <c r="A848" s="9"/>
      <c r="B848" s="22"/>
      <c r="C848" s="23"/>
      <c r="D848" s="19" t="str">
        <f aca="false">IF($A848="","",_xlfn.MINIFS($B:$B,$A:$A,$A848))</f>
        <v/>
      </c>
      <c r="E848" s="20" t="str">
        <f aca="false">IF($A848="","",IF(AND($B848=$D848,COUNTIFS($A$2:$A848,$A848,$B$2:$B848,$B848)=1),1,0))</f>
        <v/>
      </c>
      <c r="F848" s="19" t="str">
        <f aca="false">IF($E848&lt;&gt;1,"",IF(COUNTIFS($A:$A,$A848,$B:$B,"&gt;"&amp;$D848)=0,"",_xlfn.MINIFS($B:$B,$A:$A,$A848,$B:$B,"&gt;"&amp;$D848)))</f>
        <v/>
      </c>
      <c r="G848" s="20" t="str">
        <f aca="false">IF($F848="","",$F848-$D848)</f>
        <v/>
      </c>
      <c r="H848" s="20" t="str">
        <f aca="false">IF($E848&lt;&gt;1,"",IF($F848="",0,IF($G848&lt;='Cohort Report'!$B$7,1,0)))</f>
        <v/>
      </c>
      <c r="I848" s="20" t="str">
        <f aca="false">IF($E848&lt;&gt;1,"",IF($F848="",0,IF($G848&lt;='Cohort Report'!$B$8,1,0)))</f>
        <v/>
      </c>
      <c r="J848" s="21" t="str">
        <f aca="false">IF($E848&lt;&gt;1,"",DATE(YEAR($D848),MONTH($D848),1))</f>
        <v/>
      </c>
      <c r="K848" s="20" t="str">
        <f aca="false">IF($E848&lt;&gt;1,"",IF($G848="","",IF(AND($D848&gt;='Cohort Report'!$B$5,$D848&lt;='Cohort Report'!$B$6),$G848,"")))</f>
        <v/>
      </c>
    </row>
    <row r="849" customFormat="false" ht="15" hidden="false" customHeight="false" outlineLevel="0" collapsed="false">
      <c r="A849" s="9"/>
      <c r="B849" s="22"/>
      <c r="C849" s="23"/>
      <c r="D849" s="19" t="str">
        <f aca="false">IF($A849="","",_xlfn.MINIFS($B:$B,$A:$A,$A849))</f>
        <v/>
      </c>
      <c r="E849" s="20" t="str">
        <f aca="false">IF($A849="","",IF(AND($B849=$D849,COUNTIFS($A$2:$A849,$A849,$B$2:$B849,$B849)=1),1,0))</f>
        <v/>
      </c>
      <c r="F849" s="19" t="str">
        <f aca="false">IF($E849&lt;&gt;1,"",IF(COUNTIFS($A:$A,$A849,$B:$B,"&gt;"&amp;$D849)=0,"",_xlfn.MINIFS($B:$B,$A:$A,$A849,$B:$B,"&gt;"&amp;$D849)))</f>
        <v/>
      </c>
      <c r="G849" s="20" t="str">
        <f aca="false">IF($F849="","",$F849-$D849)</f>
        <v/>
      </c>
      <c r="H849" s="20" t="str">
        <f aca="false">IF($E849&lt;&gt;1,"",IF($F849="",0,IF($G849&lt;='Cohort Report'!$B$7,1,0)))</f>
        <v/>
      </c>
      <c r="I849" s="20" t="str">
        <f aca="false">IF($E849&lt;&gt;1,"",IF($F849="",0,IF($G849&lt;='Cohort Report'!$B$8,1,0)))</f>
        <v/>
      </c>
      <c r="J849" s="21" t="str">
        <f aca="false">IF($E849&lt;&gt;1,"",DATE(YEAR($D849),MONTH($D849),1))</f>
        <v/>
      </c>
      <c r="K849" s="20" t="str">
        <f aca="false">IF($E849&lt;&gt;1,"",IF($G849="","",IF(AND($D849&gt;='Cohort Report'!$B$5,$D849&lt;='Cohort Report'!$B$6),$G849,"")))</f>
        <v/>
      </c>
    </row>
    <row r="850" customFormat="false" ht="15" hidden="false" customHeight="false" outlineLevel="0" collapsed="false">
      <c r="A850" s="9"/>
      <c r="B850" s="22"/>
      <c r="C850" s="23"/>
      <c r="D850" s="19" t="str">
        <f aca="false">IF($A850="","",_xlfn.MINIFS($B:$B,$A:$A,$A850))</f>
        <v/>
      </c>
      <c r="E850" s="20" t="str">
        <f aca="false">IF($A850="","",IF(AND($B850=$D850,COUNTIFS($A$2:$A850,$A850,$B$2:$B850,$B850)=1),1,0))</f>
        <v/>
      </c>
      <c r="F850" s="19" t="str">
        <f aca="false">IF($E850&lt;&gt;1,"",IF(COUNTIFS($A:$A,$A850,$B:$B,"&gt;"&amp;$D850)=0,"",_xlfn.MINIFS($B:$B,$A:$A,$A850,$B:$B,"&gt;"&amp;$D850)))</f>
        <v/>
      </c>
      <c r="G850" s="20" t="str">
        <f aca="false">IF($F850="","",$F850-$D850)</f>
        <v/>
      </c>
      <c r="H850" s="20" t="str">
        <f aca="false">IF($E850&lt;&gt;1,"",IF($F850="",0,IF($G850&lt;='Cohort Report'!$B$7,1,0)))</f>
        <v/>
      </c>
      <c r="I850" s="20" t="str">
        <f aca="false">IF($E850&lt;&gt;1,"",IF($F850="",0,IF($G850&lt;='Cohort Report'!$B$8,1,0)))</f>
        <v/>
      </c>
      <c r="J850" s="21" t="str">
        <f aca="false">IF($E850&lt;&gt;1,"",DATE(YEAR($D850),MONTH($D850),1))</f>
        <v/>
      </c>
      <c r="K850" s="20" t="str">
        <f aca="false">IF($E850&lt;&gt;1,"",IF($G850="","",IF(AND($D850&gt;='Cohort Report'!$B$5,$D850&lt;='Cohort Report'!$B$6),$G850,"")))</f>
        <v/>
      </c>
    </row>
    <row r="851" customFormat="false" ht="15" hidden="false" customHeight="false" outlineLevel="0" collapsed="false">
      <c r="A851" s="9"/>
      <c r="B851" s="22"/>
      <c r="C851" s="23"/>
      <c r="D851" s="19" t="str">
        <f aca="false">IF($A851="","",_xlfn.MINIFS($B:$B,$A:$A,$A851))</f>
        <v/>
      </c>
      <c r="E851" s="20" t="str">
        <f aca="false">IF($A851="","",IF(AND($B851=$D851,COUNTIFS($A$2:$A851,$A851,$B$2:$B851,$B851)=1),1,0))</f>
        <v/>
      </c>
      <c r="F851" s="19" t="str">
        <f aca="false">IF($E851&lt;&gt;1,"",IF(COUNTIFS($A:$A,$A851,$B:$B,"&gt;"&amp;$D851)=0,"",_xlfn.MINIFS($B:$B,$A:$A,$A851,$B:$B,"&gt;"&amp;$D851)))</f>
        <v/>
      </c>
      <c r="G851" s="20" t="str">
        <f aca="false">IF($F851="","",$F851-$D851)</f>
        <v/>
      </c>
      <c r="H851" s="20" t="str">
        <f aca="false">IF($E851&lt;&gt;1,"",IF($F851="",0,IF($G851&lt;='Cohort Report'!$B$7,1,0)))</f>
        <v/>
      </c>
      <c r="I851" s="20" t="str">
        <f aca="false">IF($E851&lt;&gt;1,"",IF($F851="",0,IF($G851&lt;='Cohort Report'!$B$8,1,0)))</f>
        <v/>
      </c>
      <c r="J851" s="21" t="str">
        <f aca="false">IF($E851&lt;&gt;1,"",DATE(YEAR($D851),MONTH($D851),1))</f>
        <v/>
      </c>
      <c r="K851" s="20" t="str">
        <f aca="false">IF($E851&lt;&gt;1,"",IF($G851="","",IF(AND($D851&gt;='Cohort Report'!$B$5,$D851&lt;='Cohort Report'!$B$6),$G851,"")))</f>
        <v/>
      </c>
    </row>
    <row r="852" customFormat="false" ht="15" hidden="false" customHeight="false" outlineLevel="0" collapsed="false">
      <c r="A852" s="9"/>
      <c r="B852" s="22"/>
      <c r="C852" s="23"/>
      <c r="D852" s="19" t="str">
        <f aca="false">IF($A852="","",_xlfn.MINIFS($B:$B,$A:$A,$A852))</f>
        <v/>
      </c>
      <c r="E852" s="20" t="str">
        <f aca="false">IF($A852="","",IF(AND($B852=$D852,COUNTIFS($A$2:$A852,$A852,$B$2:$B852,$B852)=1),1,0))</f>
        <v/>
      </c>
      <c r="F852" s="19" t="str">
        <f aca="false">IF($E852&lt;&gt;1,"",IF(COUNTIFS($A:$A,$A852,$B:$B,"&gt;"&amp;$D852)=0,"",_xlfn.MINIFS($B:$B,$A:$A,$A852,$B:$B,"&gt;"&amp;$D852)))</f>
        <v/>
      </c>
      <c r="G852" s="20" t="str">
        <f aca="false">IF($F852="","",$F852-$D852)</f>
        <v/>
      </c>
      <c r="H852" s="20" t="str">
        <f aca="false">IF($E852&lt;&gt;1,"",IF($F852="",0,IF($G852&lt;='Cohort Report'!$B$7,1,0)))</f>
        <v/>
      </c>
      <c r="I852" s="20" t="str">
        <f aca="false">IF($E852&lt;&gt;1,"",IF($F852="",0,IF($G852&lt;='Cohort Report'!$B$8,1,0)))</f>
        <v/>
      </c>
      <c r="J852" s="21" t="str">
        <f aca="false">IF($E852&lt;&gt;1,"",DATE(YEAR($D852),MONTH($D852),1))</f>
        <v/>
      </c>
      <c r="K852" s="20" t="str">
        <f aca="false">IF($E852&lt;&gt;1,"",IF($G852="","",IF(AND($D852&gt;='Cohort Report'!$B$5,$D852&lt;='Cohort Report'!$B$6),$G852,"")))</f>
        <v/>
      </c>
    </row>
    <row r="853" customFormat="false" ht="15" hidden="false" customHeight="false" outlineLevel="0" collapsed="false">
      <c r="A853" s="9"/>
      <c r="B853" s="22"/>
      <c r="C853" s="23"/>
      <c r="D853" s="19" t="str">
        <f aca="false">IF($A853="","",_xlfn.MINIFS($B:$B,$A:$A,$A853))</f>
        <v/>
      </c>
      <c r="E853" s="20" t="str">
        <f aca="false">IF($A853="","",IF(AND($B853=$D853,COUNTIFS($A$2:$A853,$A853,$B$2:$B853,$B853)=1),1,0))</f>
        <v/>
      </c>
      <c r="F853" s="19" t="str">
        <f aca="false">IF($E853&lt;&gt;1,"",IF(COUNTIFS($A:$A,$A853,$B:$B,"&gt;"&amp;$D853)=0,"",_xlfn.MINIFS($B:$B,$A:$A,$A853,$B:$B,"&gt;"&amp;$D853)))</f>
        <v/>
      </c>
      <c r="G853" s="20" t="str">
        <f aca="false">IF($F853="","",$F853-$D853)</f>
        <v/>
      </c>
      <c r="H853" s="20" t="str">
        <f aca="false">IF($E853&lt;&gt;1,"",IF($F853="",0,IF($G853&lt;='Cohort Report'!$B$7,1,0)))</f>
        <v/>
      </c>
      <c r="I853" s="20" t="str">
        <f aca="false">IF($E853&lt;&gt;1,"",IF($F853="",0,IF($G853&lt;='Cohort Report'!$B$8,1,0)))</f>
        <v/>
      </c>
      <c r="J853" s="21" t="str">
        <f aca="false">IF($E853&lt;&gt;1,"",DATE(YEAR($D853),MONTH($D853),1))</f>
        <v/>
      </c>
      <c r="K853" s="20" t="str">
        <f aca="false">IF($E853&lt;&gt;1,"",IF($G853="","",IF(AND($D853&gt;='Cohort Report'!$B$5,$D853&lt;='Cohort Report'!$B$6),$G853,"")))</f>
        <v/>
      </c>
    </row>
    <row r="854" customFormat="false" ht="15" hidden="false" customHeight="false" outlineLevel="0" collapsed="false">
      <c r="A854" s="9"/>
      <c r="B854" s="22"/>
      <c r="C854" s="23"/>
      <c r="D854" s="19" t="str">
        <f aca="false">IF($A854="","",_xlfn.MINIFS($B:$B,$A:$A,$A854))</f>
        <v/>
      </c>
      <c r="E854" s="20" t="str">
        <f aca="false">IF($A854="","",IF(AND($B854=$D854,COUNTIFS($A$2:$A854,$A854,$B$2:$B854,$B854)=1),1,0))</f>
        <v/>
      </c>
      <c r="F854" s="19" t="str">
        <f aca="false">IF($E854&lt;&gt;1,"",IF(COUNTIFS($A:$A,$A854,$B:$B,"&gt;"&amp;$D854)=0,"",_xlfn.MINIFS($B:$B,$A:$A,$A854,$B:$B,"&gt;"&amp;$D854)))</f>
        <v/>
      </c>
      <c r="G854" s="20" t="str">
        <f aca="false">IF($F854="","",$F854-$D854)</f>
        <v/>
      </c>
      <c r="H854" s="20" t="str">
        <f aca="false">IF($E854&lt;&gt;1,"",IF($F854="",0,IF($G854&lt;='Cohort Report'!$B$7,1,0)))</f>
        <v/>
      </c>
      <c r="I854" s="20" t="str">
        <f aca="false">IF($E854&lt;&gt;1,"",IF($F854="",0,IF($G854&lt;='Cohort Report'!$B$8,1,0)))</f>
        <v/>
      </c>
      <c r="J854" s="21" t="str">
        <f aca="false">IF($E854&lt;&gt;1,"",DATE(YEAR($D854),MONTH($D854),1))</f>
        <v/>
      </c>
      <c r="K854" s="20" t="str">
        <f aca="false">IF($E854&lt;&gt;1,"",IF($G854="","",IF(AND($D854&gt;='Cohort Report'!$B$5,$D854&lt;='Cohort Report'!$B$6),$G854,"")))</f>
        <v/>
      </c>
    </row>
    <row r="855" customFormat="false" ht="15" hidden="false" customHeight="false" outlineLevel="0" collapsed="false">
      <c r="A855" s="9"/>
      <c r="B855" s="22"/>
      <c r="C855" s="23"/>
      <c r="D855" s="19" t="str">
        <f aca="false">IF($A855="","",_xlfn.MINIFS($B:$B,$A:$A,$A855))</f>
        <v/>
      </c>
      <c r="E855" s="20" t="str">
        <f aca="false">IF($A855="","",IF(AND($B855=$D855,COUNTIFS($A$2:$A855,$A855,$B$2:$B855,$B855)=1),1,0))</f>
        <v/>
      </c>
      <c r="F855" s="19" t="str">
        <f aca="false">IF($E855&lt;&gt;1,"",IF(COUNTIFS($A:$A,$A855,$B:$B,"&gt;"&amp;$D855)=0,"",_xlfn.MINIFS($B:$B,$A:$A,$A855,$B:$B,"&gt;"&amp;$D855)))</f>
        <v/>
      </c>
      <c r="G855" s="20" t="str">
        <f aca="false">IF($F855="","",$F855-$D855)</f>
        <v/>
      </c>
      <c r="H855" s="20" t="str">
        <f aca="false">IF($E855&lt;&gt;1,"",IF($F855="",0,IF($G855&lt;='Cohort Report'!$B$7,1,0)))</f>
        <v/>
      </c>
      <c r="I855" s="20" t="str">
        <f aca="false">IF($E855&lt;&gt;1,"",IF($F855="",0,IF($G855&lt;='Cohort Report'!$B$8,1,0)))</f>
        <v/>
      </c>
      <c r="J855" s="21" t="str">
        <f aca="false">IF($E855&lt;&gt;1,"",DATE(YEAR($D855),MONTH($D855),1))</f>
        <v/>
      </c>
      <c r="K855" s="20" t="str">
        <f aca="false">IF($E855&lt;&gt;1,"",IF($G855="","",IF(AND($D855&gt;='Cohort Report'!$B$5,$D855&lt;='Cohort Report'!$B$6),$G855,"")))</f>
        <v/>
      </c>
    </row>
    <row r="856" customFormat="false" ht="15" hidden="false" customHeight="false" outlineLevel="0" collapsed="false">
      <c r="A856" s="9"/>
      <c r="B856" s="22"/>
      <c r="C856" s="23"/>
      <c r="D856" s="19" t="str">
        <f aca="false">IF($A856="","",_xlfn.MINIFS($B:$B,$A:$A,$A856))</f>
        <v/>
      </c>
      <c r="E856" s="20" t="str">
        <f aca="false">IF($A856="","",IF(AND($B856=$D856,COUNTIFS($A$2:$A856,$A856,$B$2:$B856,$B856)=1),1,0))</f>
        <v/>
      </c>
      <c r="F856" s="19" t="str">
        <f aca="false">IF($E856&lt;&gt;1,"",IF(COUNTIFS($A:$A,$A856,$B:$B,"&gt;"&amp;$D856)=0,"",_xlfn.MINIFS($B:$B,$A:$A,$A856,$B:$B,"&gt;"&amp;$D856)))</f>
        <v/>
      </c>
      <c r="G856" s="20" t="str">
        <f aca="false">IF($F856="","",$F856-$D856)</f>
        <v/>
      </c>
      <c r="H856" s="20" t="str">
        <f aca="false">IF($E856&lt;&gt;1,"",IF($F856="",0,IF($G856&lt;='Cohort Report'!$B$7,1,0)))</f>
        <v/>
      </c>
      <c r="I856" s="20" t="str">
        <f aca="false">IF($E856&lt;&gt;1,"",IF($F856="",0,IF($G856&lt;='Cohort Report'!$B$8,1,0)))</f>
        <v/>
      </c>
      <c r="J856" s="21" t="str">
        <f aca="false">IF($E856&lt;&gt;1,"",DATE(YEAR($D856),MONTH($D856),1))</f>
        <v/>
      </c>
      <c r="K856" s="20" t="str">
        <f aca="false">IF($E856&lt;&gt;1,"",IF($G856="","",IF(AND($D856&gt;='Cohort Report'!$B$5,$D856&lt;='Cohort Report'!$B$6),$G856,"")))</f>
        <v/>
      </c>
    </row>
    <row r="857" customFormat="false" ht="15" hidden="false" customHeight="false" outlineLevel="0" collapsed="false">
      <c r="A857" s="9"/>
      <c r="B857" s="22"/>
      <c r="C857" s="23"/>
      <c r="D857" s="19" t="str">
        <f aca="false">IF($A857="","",_xlfn.MINIFS($B:$B,$A:$A,$A857))</f>
        <v/>
      </c>
      <c r="E857" s="20" t="str">
        <f aca="false">IF($A857="","",IF(AND($B857=$D857,COUNTIFS($A$2:$A857,$A857,$B$2:$B857,$B857)=1),1,0))</f>
        <v/>
      </c>
      <c r="F857" s="19" t="str">
        <f aca="false">IF($E857&lt;&gt;1,"",IF(COUNTIFS($A:$A,$A857,$B:$B,"&gt;"&amp;$D857)=0,"",_xlfn.MINIFS($B:$B,$A:$A,$A857,$B:$B,"&gt;"&amp;$D857)))</f>
        <v/>
      </c>
      <c r="G857" s="20" t="str">
        <f aca="false">IF($F857="","",$F857-$D857)</f>
        <v/>
      </c>
      <c r="H857" s="20" t="str">
        <f aca="false">IF($E857&lt;&gt;1,"",IF($F857="",0,IF($G857&lt;='Cohort Report'!$B$7,1,0)))</f>
        <v/>
      </c>
      <c r="I857" s="20" t="str">
        <f aca="false">IF($E857&lt;&gt;1,"",IF($F857="",0,IF($G857&lt;='Cohort Report'!$B$8,1,0)))</f>
        <v/>
      </c>
      <c r="J857" s="21" t="str">
        <f aca="false">IF($E857&lt;&gt;1,"",DATE(YEAR($D857),MONTH($D857),1))</f>
        <v/>
      </c>
      <c r="K857" s="20" t="str">
        <f aca="false">IF($E857&lt;&gt;1,"",IF($G857="","",IF(AND($D857&gt;='Cohort Report'!$B$5,$D857&lt;='Cohort Report'!$B$6),$G857,"")))</f>
        <v/>
      </c>
    </row>
    <row r="858" customFormat="false" ht="15" hidden="false" customHeight="false" outlineLevel="0" collapsed="false">
      <c r="A858" s="9"/>
      <c r="B858" s="22"/>
      <c r="C858" s="23"/>
      <c r="D858" s="19" t="str">
        <f aca="false">IF($A858="","",_xlfn.MINIFS($B:$B,$A:$A,$A858))</f>
        <v/>
      </c>
      <c r="E858" s="20" t="str">
        <f aca="false">IF($A858="","",IF(AND($B858=$D858,COUNTIFS($A$2:$A858,$A858,$B$2:$B858,$B858)=1),1,0))</f>
        <v/>
      </c>
      <c r="F858" s="19" t="str">
        <f aca="false">IF($E858&lt;&gt;1,"",IF(COUNTIFS($A:$A,$A858,$B:$B,"&gt;"&amp;$D858)=0,"",_xlfn.MINIFS($B:$B,$A:$A,$A858,$B:$B,"&gt;"&amp;$D858)))</f>
        <v/>
      </c>
      <c r="G858" s="20" t="str">
        <f aca="false">IF($F858="","",$F858-$D858)</f>
        <v/>
      </c>
      <c r="H858" s="20" t="str">
        <f aca="false">IF($E858&lt;&gt;1,"",IF($F858="",0,IF($G858&lt;='Cohort Report'!$B$7,1,0)))</f>
        <v/>
      </c>
      <c r="I858" s="20" t="str">
        <f aca="false">IF($E858&lt;&gt;1,"",IF($F858="",0,IF($G858&lt;='Cohort Report'!$B$8,1,0)))</f>
        <v/>
      </c>
      <c r="J858" s="21" t="str">
        <f aca="false">IF($E858&lt;&gt;1,"",DATE(YEAR($D858),MONTH($D858),1))</f>
        <v/>
      </c>
      <c r="K858" s="20" t="str">
        <f aca="false">IF($E858&lt;&gt;1,"",IF($G858="","",IF(AND($D858&gt;='Cohort Report'!$B$5,$D858&lt;='Cohort Report'!$B$6),$G858,"")))</f>
        <v/>
      </c>
    </row>
    <row r="859" customFormat="false" ht="15" hidden="false" customHeight="false" outlineLevel="0" collapsed="false">
      <c r="A859" s="9"/>
      <c r="B859" s="22"/>
      <c r="C859" s="23"/>
      <c r="D859" s="19" t="str">
        <f aca="false">IF($A859="","",_xlfn.MINIFS($B:$B,$A:$A,$A859))</f>
        <v/>
      </c>
      <c r="E859" s="20" t="str">
        <f aca="false">IF($A859="","",IF(AND($B859=$D859,COUNTIFS($A$2:$A859,$A859,$B$2:$B859,$B859)=1),1,0))</f>
        <v/>
      </c>
      <c r="F859" s="19" t="str">
        <f aca="false">IF($E859&lt;&gt;1,"",IF(COUNTIFS($A:$A,$A859,$B:$B,"&gt;"&amp;$D859)=0,"",_xlfn.MINIFS($B:$B,$A:$A,$A859,$B:$B,"&gt;"&amp;$D859)))</f>
        <v/>
      </c>
      <c r="G859" s="20" t="str">
        <f aca="false">IF($F859="","",$F859-$D859)</f>
        <v/>
      </c>
      <c r="H859" s="20" t="str">
        <f aca="false">IF($E859&lt;&gt;1,"",IF($F859="",0,IF($G859&lt;='Cohort Report'!$B$7,1,0)))</f>
        <v/>
      </c>
      <c r="I859" s="20" t="str">
        <f aca="false">IF($E859&lt;&gt;1,"",IF($F859="",0,IF($G859&lt;='Cohort Report'!$B$8,1,0)))</f>
        <v/>
      </c>
      <c r="J859" s="21" t="str">
        <f aca="false">IF($E859&lt;&gt;1,"",DATE(YEAR($D859),MONTH($D859),1))</f>
        <v/>
      </c>
      <c r="K859" s="20" t="str">
        <f aca="false">IF($E859&lt;&gt;1,"",IF($G859="","",IF(AND($D859&gt;='Cohort Report'!$B$5,$D859&lt;='Cohort Report'!$B$6),$G859,"")))</f>
        <v/>
      </c>
    </row>
    <row r="860" customFormat="false" ht="15" hidden="false" customHeight="false" outlineLevel="0" collapsed="false">
      <c r="A860" s="9"/>
      <c r="B860" s="22"/>
      <c r="C860" s="23"/>
      <c r="D860" s="19" t="str">
        <f aca="false">IF($A860="","",_xlfn.MINIFS($B:$B,$A:$A,$A860))</f>
        <v/>
      </c>
      <c r="E860" s="20" t="str">
        <f aca="false">IF($A860="","",IF(AND($B860=$D860,COUNTIFS($A$2:$A860,$A860,$B$2:$B860,$B860)=1),1,0))</f>
        <v/>
      </c>
      <c r="F860" s="19" t="str">
        <f aca="false">IF($E860&lt;&gt;1,"",IF(COUNTIFS($A:$A,$A860,$B:$B,"&gt;"&amp;$D860)=0,"",_xlfn.MINIFS($B:$B,$A:$A,$A860,$B:$B,"&gt;"&amp;$D860)))</f>
        <v/>
      </c>
      <c r="G860" s="20" t="str">
        <f aca="false">IF($F860="","",$F860-$D860)</f>
        <v/>
      </c>
      <c r="H860" s="20" t="str">
        <f aca="false">IF($E860&lt;&gt;1,"",IF($F860="",0,IF($G860&lt;='Cohort Report'!$B$7,1,0)))</f>
        <v/>
      </c>
      <c r="I860" s="20" t="str">
        <f aca="false">IF($E860&lt;&gt;1,"",IF($F860="",0,IF($G860&lt;='Cohort Report'!$B$8,1,0)))</f>
        <v/>
      </c>
      <c r="J860" s="21" t="str">
        <f aca="false">IF($E860&lt;&gt;1,"",DATE(YEAR($D860),MONTH($D860),1))</f>
        <v/>
      </c>
      <c r="K860" s="20" t="str">
        <f aca="false">IF($E860&lt;&gt;1,"",IF($G860="","",IF(AND($D860&gt;='Cohort Report'!$B$5,$D860&lt;='Cohort Report'!$B$6),$G860,"")))</f>
        <v/>
      </c>
    </row>
    <row r="861" customFormat="false" ht="15" hidden="false" customHeight="false" outlineLevel="0" collapsed="false">
      <c r="A861" s="9"/>
      <c r="B861" s="22"/>
      <c r="C861" s="23"/>
      <c r="D861" s="19" t="str">
        <f aca="false">IF($A861="","",_xlfn.MINIFS($B:$B,$A:$A,$A861))</f>
        <v/>
      </c>
      <c r="E861" s="20" t="str">
        <f aca="false">IF($A861="","",IF(AND($B861=$D861,COUNTIFS($A$2:$A861,$A861,$B$2:$B861,$B861)=1),1,0))</f>
        <v/>
      </c>
      <c r="F861" s="19" t="str">
        <f aca="false">IF($E861&lt;&gt;1,"",IF(COUNTIFS($A:$A,$A861,$B:$B,"&gt;"&amp;$D861)=0,"",_xlfn.MINIFS($B:$B,$A:$A,$A861,$B:$B,"&gt;"&amp;$D861)))</f>
        <v/>
      </c>
      <c r="G861" s="20" t="str">
        <f aca="false">IF($F861="","",$F861-$D861)</f>
        <v/>
      </c>
      <c r="H861" s="20" t="str">
        <f aca="false">IF($E861&lt;&gt;1,"",IF($F861="",0,IF($G861&lt;='Cohort Report'!$B$7,1,0)))</f>
        <v/>
      </c>
      <c r="I861" s="20" t="str">
        <f aca="false">IF($E861&lt;&gt;1,"",IF($F861="",0,IF($G861&lt;='Cohort Report'!$B$8,1,0)))</f>
        <v/>
      </c>
      <c r="J861" s="21" t="str">
        <f aca="false">IF($E861&lt;&gt;1,"",DATE(YEAR($D861),MONTH($D861),1))</f>
        <v/>
      </c>
      <c r="K861" s="20" t="str">
        <f aca="false">IF($E861&lt;&gt;1,"",IF($G861="","",IF(AND($D861&gt;='Cohort Report'!$B$5,$D861&lt;='Cohort Report'!$B$6),$G861,"")))</f>
        <v/>
      </c>
    </row>
    <row r="862" customFormat="false" ht="15" hidden="false" customHeight="false" outlineLevel="0" collapsed="false">
      <c r="A862" s="9"/>
      <c r="B862" s="22"/>
      <c r="C862" s="23"/>
      <c r="D862" s="19" t="str">
        <f aca="false">IF($A862="","",_xlfn.MINIFS($B:$B,$A:$A,$A862))</f>
        <v/>
      </c>
      <c r="E862" s="20" t="str">
        <f aca="false">IF($A862="","",IF(AND($B862=$D862,COUNTIFS($A$2:$A862,$A862,$B$2:$B862,$B862)=1),1,0))</f>
        <v/>
      </c>
      <c r="F862" s="19" t="str">
        <f aca="false">IF($E862&lt;&gt;1,"",IF(COUNTIFS($A:$A,$A862,$B:$B,"&gt;"&amp;$D862)=0,"",_xlfn.MINIFS($B:$B,$A:$A,$A862,$B:$B,"&gt;"&amp;$D862)))</f>
        <v/>
      </c>
      <c r="G862" s="20" t="str">
        <f aca="false">IF($F862="","",$F862-$D862)</f>
        <v/>
      </c>
      <c r="H862" s="20" t="str">
        <f aca="false">IF($E862&lt;&gt;1,"",IF($F862="",0,IF($G862&lt;='Cohort Report'!$B$7,1,0)))</f>
        <v/>
      </c>
      <c r="I862" s="20" t="str">
        <f aca="false">IF($E862&lt;&gt;1,"",IF($F862="",0,IF($G862&lt;='Cohort Report'!$B$8,1,0)))</f>
        <v/>
      </c>
      <c r="J862" s="21" t="str">
        <f aca="false">IF($E862&lt;&gt;1,"",DATE(YEAR($D862),MONTH($D862),1))</f>
        <v/>
      </c>
      <c r="K862" s="20" t="str">
        <f aca="false">IF($E862&lt;&gt;1,"",IF($G862="","",IF(AND($D862&gt;='Cohort Report'!$B$5,$D862&lt;='Cohort Report'!$B$6),$G862,"")))</f>
        <v/>
      </c>
    </row>
    <row r="863" customFormat="false" ht="15" hidden="false" customHeight="false" outlineLevel="0" collapsed="false">
      <c r="A863" s="9"/>
      <c r="B863" s="22"/>
      <c r="C863" s="23"/>
      <c r="D863" s="19" t="str">
        <f aca="false">IF($A863="","",_xlfn.MINIFS($B:$B,$A:$A,$A863))</f>
        <v/>
      </c>
      <c r="E863" s="20" t="str">
        <f aca="false">IF($A863="","",IF(AND($B863=$D863,COUNTIFS($A$2:$A863,$A863,$B$2:$B863,$B863)=1),1,0))</f>
        <v/>
      </c>
      <c r="F863" s="19" t="str">
        <f aca="false">IF($E863&lt;&gt;1,"",IF(COUNTIFS($A:$A,$A863,$B:$B,"&gt;"&amp;$D863)=0,"",_xlfn.MINIFS($B:$B,$A:$A,$A863,$B:$B,"&gt;"&amp;$D863)))</f>
        <v/>
      </c>
      <c r="G863" s="20" t="str">
        <f aca="false">IF($F863="","",$F863-$D863)</f>
        <v/>
      </c>
      <c r="H863" s="20" t="str">
        <f aca="false">IF($E863&lt;&gt;1,"",IF($F863="",0,IF($G863&lt;='Cohort Report'!$B$7,1,0)))</f>
        <v/>
      </c>
      <c r="I863" s="20" t="str">
        <f aca="false">IF($E863&lt;&gt;1,"",IF($F863="",0,IF($G863&lt;='Cohort Report'!$B$8,1,0)))</f>
        <v/>
      </c>
      <c r="J863" s="21" t="str">
        <f aca="false">IF($E863&lt;&gt;1,"",DATE(YEAR($D863),MONTH($D863),1))</f>
        <v/>
      </c>
      <c r="K863" s="20" t="str">
        <f aca="false">IF($E863&lt;&gt;1,"",IF($G863="","",IF(AND($D863&gt;='Cohort Report'!$B$5,$D863&lt;='Cohort Report'!$B$6),$G863,"")))</f>
        <v/>
      </c>
    </row>
    <row r="864" customFormat="false" ht="15" hidden="false" customHeight="false" outlineLevel="0" collapsed="false">
      <c r="A864" s="9"/>
      <c r="B864" s="22"/>
      <c r="C864" s="23"/>
      <c r="D864" s="19" t="str">
        <f aca="false">IF($A864="","",_xlfn.MINIFS($B:$B,$A:$A,$A864))</f>
        <v/>
      </c>
      <c r="E864" s="20" t="str">
        <f aca="false">IF($A864="","",IF(AND($B864=$D864,COUNTIFS($A$2:$A864,$A864,$B$2:$B864,$B864)=1),1,0))</f>
        <v/>
      </c>
      <c r="F864" s="19" t="str">
        <f aca="false">IF($E864&lt;&gt;1,"",IF(COUNTIFS($A:$A,$A864,$B:$B,"&gt;"&amp;$D864)=0,"",_xlfn.MINIFS($B:$B,$A:$A,$A864,$B:$B,"&gt;"&amp;$D864)))</f>
        <v/>
      </c>
      <c r="G864" s="20" t="str">
        <f aca="false">IF($F864="","",$F864-$D864)</f>
        <v/>
      </c>
      <c r="H864" s="20" t="str">
        <f aca="false">IF($E864&lt;&gt;1,"",IF($F864="",0,IF($G864&lt;='Cohort Report'!$B$7,1,0)))</f>
        <v/>
      </c>
      <c r="I864" s="20" t="str">
        <f aca="false">IF($E864&lt;&gt;1,"",IF($F864="",0,IF($G864&lt;='Cohort Report'!$B$8,1,0)))</f>
        <v/>
      </c>
      <c r="J864" s="21" t="str">
        <f aca="false">IF($E864&lt;&gt;1,"",DATE(YEAR($D864),MONTH($D864),1))</f>
        <v/>
      </c>
      <c r="K864" s="20" t="str">
        <f aca="false">IF($E864&lt;&gt;1,"",IF($G864="","",IF(AND($D864&gt;='Cohort Report'!$B$5,$D864&lt;='Cohort Report'!$B$6),$G864,"")))</f>
        <v/>
      </c>
    </row>
    <row r="865" customFormat="false" ht="15" hidden="false" customHeight="false" outlineLevel="0" collapsed="false">
      <c r="A865" s="9"/>
      <c r="B865" s="22"/>
      <c r="C865" s="23"/>
      <c r="D865" s="19" t="str">
        <f aca="false">IF($A865="","",_xlfn.MINIFS($B:$B,$A:$A,$A865))</f>
        <v/>
      </c>
      <c r="E865" s="20" t="str">
        <f aca="false">IF($A865="","",IF(AND($B865=$D865,COUNTIFS($A$2:$A865,$A865,$B$2:$B865,$B865)=1),1,0))</f>
        <v/>
      </c>
      <c r="F865" s="19" t="str">
        <f aca="false">IF($E865&lt;&gt;1,"",IF(COUNTIFS($A:$A,$A865,$B:$B,"&gt;"&amp;$D865)=0,"",_xlfn.MINIFS($B:$B,$A:$A,$A865,$B:$B,"&gt;"&amp;$D865)))</f>
        <v/>
      </c>
      <c r="G865" s="20" t="str">
        <f aca="false">IF($F865="","",$F865-$D865)</f>
        <v/>
      </c>
      <c r="H865" s="20" t="str">
        <f aca="false">IF($E865&lt;&gt;1,"",IF($F865="",0,IF($G865&lt;='Cohort Report'!$B$7,1,0)))</f>
        <v/>
      </c>
      <c r="I865" s="20" t="str">
        <f aca="false">IF($E865&lt;&gt;1,"",IF($F865="",0,IF($G865&lt;='Cohort Report'!$B$8,1,0)))</f>
        <v/>
      </c>
      <c r="J865" s="21" t="str">
        <f aca="false">IF($E865&lt;&gt;1,"",DATE(YEAR($D865),MONTH($D865),1))</f>
        <v/>
      </c>
      <c r="K865" s="20" t="str">
        <f aca="false">IF($E865&lt;&gt;1,"",IF($G865="","",IF(AND($D865&gt;='Cohort Report'!$B$5,$D865&lt;='Cohort Report'!$B$6),$G865,"")))</f>
        <v/>
      </c>
    </row>
    <row r="866" customFormat="false" ht="15" hidden="false" customHeight="false" outlineLevel="0" collapsed="false">
      <c r="A866" s="9"/>
      <c r="B866" s="22"/>
      <c r="C866" s="23"/>
      <c r="D866" s="19" t="str">
        <f aca="false">IF($A866="","",_xlfn.MINIFS($B:$B,$A:$A,$A866))</f>
        <v/>
      </c>
      <c r="E866" s="20" t="str">
        <f aca="false">IF($A866="","",IF(AND($B866=$D866,COUNTIFS($A$2:$A866,$A866,$B$2:$B866,$B866)=1),1,0))</f>
        <v/>
      </c>
      <c r="F866" s="19" t="str">
        <f aca="false">IF($E866&lt;&gt;1,"",IF(COUNTIFS($A:$A,$A866,$B:$B,"&gt;"&amp;$D866)=0,"",_xlfn.MINIFS($B:$B,$A:$A,$A866,$B:$B,"&gt;"&amp;$D866)))</f>
        <v/>
      </c>
      <c r="G866" s="20" t="str">
        <f aca="false">IF($F866="","",$F866-$D866)</f>
        <v/>
      </c>
      <c r="H866" s="20" t="str">
        <f aca="false">IF($E866&lt;&gt;1,"",IF($F866="",0,IF($G866&lt;='Cohort Report'!$B$7,1,0)))</f>
        <v/>
      </c>
      <c r="I866" s="20" t="str">
        <f aca="false">IF($E866&lt;&gt;1,"",IF($F866="",0,IF($G866&lt;='Cohort Report'!$B$8,1,0)))</f>
        <v/>
      </c>
      <c r="J866" s="21" t="str">
        <f aca="false">IF($E866&lt;&gt;1,"",DATE(YEAR($D866),MONTH($D866),1))</f>
        <v/>
      </c>
      <c r="K866" s="20" t="str">
        <f aca="false">IF($E866&lt;&gt;1,"",IF($G866="","",IF(AND($D866&gt;='Cohort Report'!$B$5,$D866&lt;='Cohort Report'!$B$6),$G866,"")))</f>
        <v/>
      </c>
    </row>
    <row r="867" customFormat="false" ht="15" hidden="false" customHeight="false" outlineLevel="0" collapsed="false">
      <c r="A867" s="9"/>
      <c r="B867" s="22"/>
      <c r="C867" s="23"/>
      <c r="D867" s="19" t="str">
        <f aca="false">IF($A867="","",_xlfn.MINIFS($B:$B,$A:$A,$A867))</f>
        <v/>
      </c>
      <c r="E867" s="20" t="str">
        <f aca="false">IF($A867="","",IF(AND($B867=$D867,COUNTIFS($A$2:$A867,$A867,$B$2:$B867,$B867)=1),1,0))</f>
        <v/>
      </c>
      <c r="F867" s="19" t="str">
        <f aca="false">IF($E867&lt;&gt;1,"",IF(COUNTIFS($A:$A,$A867,$B:$B,"&gt;"&amp;$D867)=0,"",_xlfn.MINIFS($B:$B,$A:$A,$A867,$B:$B,"&gt;"&amp;$D867)))</f>
        <v/>
      </c>
      <c r="G867" s="20" t="str">
        <f aca="false">IF($F867="","",$F867-$D867)</f>
        <v/>
      </c>
      <c r="H867" s="20" t="str">
        <f aca="false">IF($E867&lt;&gt;1,"",IF($F867="",0,IF($G867&lt;='Cohort Report'!$B$7,1,0)))</f>
        <v/>
      </c>
      <c r="I867" s="20" t="str">
        <f aca="false">IF($E867&lt;&gt;1,"",IF($F867="",0,IF($G867&lt;='Cohort Report'!$B$8,1,0)))</f>
        <v/>
      </c>
      <c r="J867" s="21" t="str">
        <f aca="false">IF($E867&lt;&gt;1,"",DATE(YEAR($D867),MONTH($D867),1))</f>
        <v/>
      </c>
      <c r="K867" s="20" t="str">
        <f aca="false">IF($E867&lt;&gt;1,"",IF($G867="","",IF(AND($D867&gt;='Cohort Report'!$B$5,$D867&lt;='Cohort Report'!$B$6),$G867,"")))</f>
        <v/>
      </c>
    </row>
    <row r="868" customFormat="false" ht="15" hidden="false" customHeight="false" outlineLevel="0" collapsed="false">
      <c r="A868" s="9"/>
      <c r="B868" s="22"/>
      <c r="C868" s="23"/>
      <c r="D868" s="19" t="str">
        <f aca="false">IF($A868="","",_xlfn.MINIFS($B:$B,$A:$A,$A868))</f>
        <v/>
      </c>
      <c r="E868" s="20" t="str">
        <f aca="false">IF($A868="","",IF(AND($B868=$D868,COUNTIFS($A$2:$A868,$A868,$B$2:$B868,$B868)=1),1,0))</f>
        <v/>
      </c>
      <c r="F868" s="19" t="str">
        <f aca="false">IF($E868&lt;&gt;1,"",IF(COUNTIFS($A:$A,$A868,$B:$B,"&gt;"&amp;$D868)=0,"",_xlfn.MINIFS($B:$B,$A:$A,$A868,$B:$B,"&gt;"&amp;$D868)))</f>
        <v/>
      </c>
      <c r="G868" s="20" t="str">
        <f aca="false">IF($F868="","",$F868-$D868)</f>
        <v/>
      </c>
      <c r="H868" s="20" t="str">
        <f aca="false">IF($E868&lt;&gt;1,"",IF($F868="",0,IF($G868&lt;='Cohort Report'!$B$7,1,0)))</f>
        <v/>
      </c>
      <c r="I868" s="20" t="str">
        <f aca="false">IF($E868&lt;&gt;1,"",IF($F868="",0,IF($G868&lt;='Cohort Report'!$B$8,1,0)))</f>
        <v/>
      </c>
      <c r="J868" s="21" t="str">
        <f aca="false">IF($E868&lt;&gt;1,"",DATE(YEAR($D868),MONTH($D868),1))</f>
        <v/>
      </c>
      <c r="K868" s="20" t="str">
        <f aca="false">IF($E868&lt;&gt;1,"",IF($G868="","",IF(AND($D868&gt;='Cohort Report'!$B$5,$D868&lt;='Cohort Report'!$B$6),$G868,"")))</f>
        <v/>
      </c>
    </row>
    <row r="869" customFormat="false" ht="15" hidden="false" customHeight="false" outlineLevel="0" collapsed="false">
      <c r="A869" s="9"/>
      <c r="B869" s="22"/>
      <c r="C869" s="23"/>
      <c r="D869" s="19" t="str">
        <f aca="false">IF($A869="","",_xlfn.MINIFS($B:$B,$A:$A,$A869))</f>
        <v/>
      </c>
      <c r="E869" s="20" t="str">
        <f aca="false">IF($A869="","",IF(AND($B869=$D869,COUNTIFS($A$2:$A869,$A869,$B$2:$B869,$B869)=1),1,0))</f>
        <v/>
      </c>
      <c r="F869" s="19" t="str">
        <f aca="false">IF($E869&lt;&gt;1,"",IF(COUNTIFS($A:$A,$A869,$B:$B,"&gt;"&amp;$D869)=0,"",_xlfn.MINIFS($B:$B,$A:$A,$A869,$B:$B,"&gt;"&amp;$D869)))</f>
        <v/>
      </c>
      <c r="G869" s="20" t="str">
        <f aca="false">IF($F869="","",$F869-$D869)</f>
        <v/>
      </c>
      <c r="H869" s="20" t="str">
        <f aca="false">IF($E869&lt;&gt;1,"",IF($F869="",0,IF($G869&lt;='Cohort Report'!$B$7,1,0)))</f>
        <v/>
      </c>
      <c r="I869" s="20" t="str">
        <f aca="false">IF($E869&lt;&gt;1,"",IF($F869="",0,IF($G869&lt;='Cohort Report'!$B$8,1,0)))</f>
        <v/>
      </c>
      <c r="J869" s="21" t="str">
        <f aca="false">IF($E869&lt;&gt;1,"",DATE(YEAR($D869),MONTH($D869),1))</f>
        <v/>
      </c>
      <c r="K869" s="20" t="str">
        <f aca="false">IF($E869&lt;&gt;1,"",IF($G869="","",IF(AND($D869&gt;='Cohort Report'!$B$5,$D869&lt;='Cohort Report'!$B$6),$G869,"")))</f>
        <v/>
      </c>
    </row>
    <row r="870" customFormat="false" ht="15" hidden="false" customHeight="false" outlineLevel="0" collapsed="false">
      <c r="A870" s="9"/>
      <c r="B870" s="22"/>
      <c r="C870" s="23"/>
      <c r="D870" s="19" t="str">
        <f aca="false">IF($A870="","",_xlfn.MINIFS($B:$B,$A:$A,$A870))</f>
        <v/>
      </c>
      <c r="E870" s="20" t="str">
        <f aca="false">IF($A870="","",IF(AND($B870=$D870,COUNTIFS($A$2:$A870,$A870,$B$2:$B870,$B870)=1),1,0))</f>
        <v/>
      </c>
      <c r="F870" s="19" t="str">
        <f aca="false">IF($E870&lt;&gt;1,"",IF(COUNTIFS($A:$A,$A870,$B:$B,"&gt;"&amp;$D870)=0,"",_xlfn.MINIFS($B:$B,$A:$A,$A870,$B:$B,"&gt;"&amp;$D870)))</f>
        <v/>
      </c>
      <c r="G870" s="20" t="str">
        <f aca="false">IF($F870="","",$F870-$D870)</f>
        <v/>
      </c>
      <c r="H870" s="20" t="str">
        <f aca="false">IF($E870&lt;&gt;1,"",IF($F870="",0,IF($G870&lt;='Cohort Report'!$B$7,1,0)))</f>
        <v/>
      </c>
      <c r="I870" s="20" t="str">
        <f aca="false">IF($E870&lt;&gt;1,"",IF($F870="",0,IF($G870&lt;='Cohort Report'!$B$8,1,0)))</f>
        <v/>
      </c>
      <c r="J870" s="21" t="str">
        <f aca="false">IF($E870&lt;&gt;1,"",DATE(YEAR($D870),MONTH($D870),1))</f>
        <v/>
      </c>
      <c r="K870" s="20" t="str">
        <f aca="false">IF($E870&lt;&gt;1,"",IF($G870="","",IF(AND($D870&gt;='Cohort Report'!$B$5,$D870&lt;='Cohort Report'!$B$6),$G870,"")))</f>
        <v/>
      </c>
    </row>
    <row r="871" customFormat="false" ht="15" hidden="false" customHeight="false" outlineLevel="0" collapsed="false">
      <c r="A871" s="9"/>
      <c r="B871" s="22"/>
      <c r="C871" s="23"/>
      <c r="D871" s="19" t="str">
        <f aca="false">IF($A871="","",_xlfn.MINIFS($B:$B,$A:$A,$A871))</f>
        <v/>
      </c>
      <c r="E871" s="20" t="str">
        <f aca="false">IF($A871="","",IF(AND($B871=$D871,COUNTIFS($A$2:$A871,$A871,$B$2:$B871,$B871)=1),1,0))</f>
        <v/>
      </c>
      <c r="F871" s="19" t="str">
        <f aca="false">IF($E871&lt;&gt;1,"",IF(COUNTIFS($A:$A,$A871,$B:$B,"&gt;"&amp;$D871)=0,"",_xlfn.MINIFS($B:$B,$A:$A,$A871,$B:$B,"&gt;"&amp;$D871)))</f>
        <v/>
      </c>
      <c r="G871" s="20" t="str">
        <f aca="false">IF($F871="","",$F871-$D871)</f>
        <v/>
      </c>
      <c r="H871" s="20" t="str">
        <f aca="false">IF($E871&lt;&gt;1,"",IF($F871="",0,IF($G871&lt;='Cohort Report'!$B$7,1,0)))</f>
        <v/>
      </c>
      <c r="I871" s="20" t="str">
        <f aca="false">IF($E871&lt;&gt;1,"",IF($F871="",0,IF($G871&lt;='Cohort Report'!$B$8,1,0)))</f>
        <v/>
      </c>
      <c r="J871" s="21" t="str">
        <f aca="false">IF($E871&lt;&gt;1,"",DATE(YEAR($D871),MONTH($D871),1))</f>
        <v/>
      </c>
      <c r="K871" s="20" t="str">
        <f aca="false">IF($E871&lt;&gt;1,"",IF($G871="","",IF(AND($D871&gt;='Cohort Report'!$B$5,$D871&lt;='Cohort Report'!$B$6),$G871,"")))</f>
        <v/>
      </c>
    </row>
    <row r="872" customFormat="false" ht="15" hidden="false" customHeight="false" outlineLevel="0" collapsed="false">
      <c r="A872" s="9"/>
      <c r="B872" s="22"/>
      <c r="C872" s="23"/>
      <c r="D872" s="19" t="str">
        <f aca="false">IF($A872="","",_xlfn.MINIFS($B:$B,$A:$A,$A872))</f>
        <v/>
      </c>
      <c r="E872" s="20" t="str">
        <f aca="false">IF($A872="","",IF(AND($B872=$D872,COUNTIFS($A$2:$A872,$A872,$B$2:$B872,$B872)=1),1,0))</f>
        <v/>
      </c>
      <c r="F872" s="19" t="str">
        <f aca="false">IF($E872&lt;&gt;1,"",IF(COUNTIFS($A:$A,$A872,$B:$B,"&gt;"&amp;$D872)=0,"",_xlfn.MINIFS($B:$B,$A:$A,$A872,$B:$B,"&gt;"&amp;$D872)))</f>
        <v/>
      </c>
      <c r="G872" s="20" t="str">
        <f aca="false">IF($F872="","",$F872-$D872)</f>
        <v/>
      </c>
      <c r="H872" s="20" t="str">
        <f aca="false">IF($E872&lt;&gt;1,"",IF($F872="",0,IF($G872&lt;='Cohort Report'!$B$7,1,0)))</f>
        <v/>
      </c>
      <c r="I872" s="20" t="str">
        <f aca="false">IF($E872&lt;&gt;1,"",IF($F872="",0,IF($G872&lt;='Cohort Report'!$B$8,1,0)))</f>
        <v/>
      </c>
      <c r="J872" s="21" t="str">
        <f aca="false">IF($E872&lt;&gt;1,"",DATE(YEAR($D872),MONTH($D872),1))</f>
        <v/>
      </c>
      <c r="K872" s="20" t="str">
        <f aca="false">IF($E872&lt;&gt;1,"",IF($G872="","",IF(AND($D872&gt;='Cohort Report'!$B$5,$D872&lt;='Cohort Report'!$B$6),$G872,"")))</f>
        <v/>
      </c>
    </row>
    <row r="873" customFormat="false" ht="15" hidden="false" customHeight="false" outlineLevel="0" collapsed="false">
      <c r="A873" s="9"/>
      <c r="B873" s="22"/>
      <c r="C873" s="23"/>
      <c r="D873" s="19" t="str">
        <f aca="false">IF($A873="","",_xlfn.MINIFS($B:$B,$A:$A,$A873))</f>
        <v/>
      </c>
      <c r="E873" s="20" t="str">
        <f aca="false">IF($A873="","",IF(AND($B873=$D873,COUNTIFS($A$2:$A873,$A873,$B$2:$B873,$B873)=1),1,0))</f>
        <v/>
      </c>
      <c r="F873" s="19" t="str">
        <f aca="false">IF($E873&lt;&gt;1,"",IF(COUNTIFS($A:$A,$A873,$B:$B,"&gt;"&amp;$D873)=0,"",_xlfn.MINIFS($B:$B,$A:$A,$A873,$B:$B,"&gt;"&amp;$D873)))</f>
        <v/>
      </c>
      <c r="G873" s="20" t="str">
        <f aca="false">IF($F873="","",$F873-$D873)</f>
        <v/>
      </c>
      <c r="H873" s="20" t="str">
        <f aca="false">IF($E873&lt;&gt;1,"",IF($F873="",0,IF($G873&lt;='Cohort Report'!$B$7,1,0)))</f>
        <v/>
      </c>
      <c r="I873" s="20" t="str">
        <f aca="false">IF($E873&lt;&gt;1,"",IF($F873="",0,IF($G873&lt;='Cohort Report'!$B$8,1,0)))</f>
        <v/>
      </c>
      <c r="J873" s="21" t="str">
        <f aca="false">IF($E873&lt;&gt;1,"",DATE(YEAR($D873),MONTH($D873),1))</f>
        <v/>
      </c>
      <c r="K873" s="20" t="str">
        <f aca="false">IF($E873&lt;&gt;1,"",IF($G873="","",IF(AND($D873&gt;='Cohort Report'!$B$5,$D873&lt;='Cohort Report'!$B$6),$G873,"")))</f>
        <v/>
      </c>
    </row>
    <row r="874" customFormat="false" ht="15" hidden="false" customHeight="false" outlineLevel="0" collapsed="false">
      <c r="A874" s="9"/>
      <c r="B874" s="22"/>
      <c r="C874" s="23"/>
      <c r="D874" s="19" t="str">
        <f aca="false">IF($A874="","",_xlfn.MINIFS($B:$B,$A:$A,$A874))</f>
        <v/>
      </c>
      <c r="E874" s="20" t="str">
        <f aca="false">IF($A874="","",IF(AND($B874=$D874,COUNTIFS($A$2:$A874,$A874,$B$2:$B874,$B874)=1),1,0))</f>
        <v/>
      </c>
      <c r="F874" s="19" t="str">
        <f aca="false">IF($E874&lt;&gt;1,"",IF(COUNTIFS($A:$A,$A874,$B:$B,"&gt;"&amp;$D874)=0,"",_xlfn.MINIFS($B:$B,$A:$A,$A874,$B:$B,"&gt;"&amp;$D874)))</f>
        <v/>
      </c>
      <c r="G874" s="20" t="str">
        <f aca="false">IF($F874="","",$F874-$D874)</f>
        <v/>
      </c>
      <c r="H874" s="20" t="str">
        <f aca="false">IF($E874&lt;&gt;1,"",IF($F874="",0,IF($G874&lt;='Cohort Report'!$B$7,1,0)))</f>
        <v/>
      </c>
      <c r="I874" s="20" t="str">
        <f aca="false">IF($E874&lt;&gt;1,"",IF($F874="",0,IF($G874&lt;='Cohort Report'!$B$8,1,0)))</f>
        <v/>
      </c>
      <c r="J874" s="21" t="str">
        <f aca="false">IF($E874&lt;&gt;1,"",DATE(YEAR($D874),MONTH($D874),1))</f>
        <v/>
      </c>
      <c r="K874" s="20" t="str">
        <f aca="false">IF($E874&lt;&gt;1,"",IF($G874="","",IF(AND($D874&gt;='Cohort Report'!$B$5,$D874&lt;='Cohort Report'!$B$6),$G874,"")))</f>
        <v/>
      </c>
    </row>
    <row r="875" customFormat="false" ht="15" hidden="false" customHeight="false" outlineLevel="0" collapsed="false">
      <c r="A875" s="9"/>
      <c r="B875" s="22"/>
      <c r="C875" s="23"/>
      <c r="D875" s="19" t="str">
        <f aca="false">IF($A875="","",_xlfn.MINIFS($B:$B,$A:$A,$A875))</f>
        <v/>
      </c>
      <c r="E875" s="20" t="str">
        <f aca="false">IF($A875="","",IF(AND($B875=$D875,COUNTIFS($A$2:$A875,$A875,$B$2:$B875,$B875)=1),1,0))</f>
        <v/>
      </c>
      <c r="F875" s="19" t="str">
        <f aca="false">IF($E875&lt;&gt;1,"",IF(COUNTIFS($A:$A,$A875,$B:$B,"&gt;"&amp;$D875)=0,"",_xlfn.MINIFS($B:$B,$A:$A,$A875,$B:$B,"&gt;"&amp;$D875)))</f>
        <v/>
      </c>
      <c r="G875" s="20" t="str">
        <f aca="false">IF($F875="","",$F875-$D875)</f>
        <v/>
      </c>
      <c r="H875" s="20" t="str">
        <f aca="false">IF($E875&lt;&gt;1,"",IF($F875="",0,IF($G875&lt;='Cohort Report'!$B$7,1,0)))</f>
        <v/>
      </c>
      <c r="I875" s="20" t="str">
        <f aca="false">IF($E875&lt;&gt;1,"",IF($F875="",0,IF($G875&lt;='Cohort Report'!$B$8,1,0)))</f>
        <v/>
      </c>
      <c r="J875" s="21" t="str">
        <f aca="false">IF($E875&lt;&gt;1,"",DATE(YEAR($D875),MONTH($D875),1))</f>
        <v/>
      </c>
      <c r="K875" s="20" t="str">
        <f aca="false">IF($E875&lt;&gt;1,"",IF($G875="","",IF(AND($D875&gt;='Cohort Report'!$B$5,$D875&lt;='Cohort Report'!$B$6),$G875,"")))</f>
        <v/>
      </c>
    </row>
    <row r="876" customFormat="false" ht="15" hidden="false" customHeight="false" outlineLevel="0" collapsed="false">
      <c r="A876" s="9"/>
      <c r="B876" s="22"/>
      <c r="C876" s="23"/>
      <c r="D876" s="19" t="str">
        <f aca="false">IF($A876="","",_xlfn.MINIFS($B:$B,$A:$A,$A876))</f>
        <v/>
      </c>
      <c r="E876" s="20" t="str">
        <f aca="false">IF($A876="","",IF(AND($B876=$D876,COUNTIFS($A$2:$A876,$A876,$B$2:$B876,$B876)=1),1,0))</f>
        <v/>
      </c>
      <c r="F876" s="19" t="str">
        <f aca="false">IF($E876&lt;&gt;1,"",IF(COUNTIFS($A:$A,$A876,$B:$B,"&gt;"&amp;$D876)=0,"",_xlfn.MINIFS($B:$B,$A:$A,$A876,$B:$B,"&gt;"&amp;$D876)))</f>
        <v/>
      </c>
      <c r="G876" s="20" t="str">
        <f aca="false">IF($F876="","",$F876-$D876)</f>
        <v/>
      </c>
      <c r="H876" s="20" t="str">
        <f aca="false">IF($E876&lt;&gt;1,"",IF($F876="",0,IF($G876&lt;='Cohort Report'!$B$7,1,0)))</f>
        <v/>
      </c>
      <c r="I876" s="20" t="str">
        <f aca="false">IF($E876&lt;&gt;1,"",IF($F876="",0,IF($G876&lt;='Cohort Report'!$B$8,1,0)))</f>
        <v/>
      </c>
      <c r="J876" s="21" t="str">
        <f aca="false">IF($E876&lt;&gt;1,"",DATE(YEAR($D876),MONTH($D876),1))</f>
        <v/>
      </c>
      <c r="K876" s="20" t="str">
        <f aca="false">IF($E876&lt;&gt;1,"",IF($G876="","",IF(AND($D876&gt;='Cohort Report'!$B$5,$D876&lt;='Cohort Report'!$B$6),$G876,"")))</f>
        <v/>
      </c>
    </row>
    <row r="877" customFormat="false" ht="15" hidden="false" customHeight="false" outlineLevel="0" collapsed="false">
      <c r="A877" s="9"/>
      <c r="B877" s="22"/>
      <c r="C877" s="23"/>
      <c r="D877" s="19" t="str">
        <f aca="false">IF($A877="","",_xlfn.MINIFS($B:$B,$A:$A,$A877))</f>
        <v/>
      </c>
      <c r="E877" s="20" t="str">
        <f aca="false">IF($A877="","",IF(AND($B877=$D877,COUNTIFS($A$2:$A877,$A877,$B$2:$B877,$B877)=1),1,0))</f>
        <v/>
      </c>
      <c r="F877" s="19" t="str">
        <f aca="false">IF($E877&lt;&gt;1,"",IF(COUNTIFS($A:$A,$A877,$B:$B,"&gt;"&amp;$D877)=0,"",_xlfn.MINIFS($B:$B,$A:$A,$A877,$B:$B,"&gt;"&amp;$D877)))</f>
        <v/>
      </c>
      <c r="G877" s="20" t="str">
        <f aca="false">IF($F877="","",$F877-$D877)</f>
        <v/>
      </c>
      <c r="H877" s="20" t="str">
        <f aca="false">IF($E877&lt;&gt;1,"",IF($F877="",0,IF($G877&lt;='Cohort Report'!$B$7,1,0)))</f>
        <v/>
      </c>
      <c r="I877" s="20" t="str">
        <f aca="false">IF($E877&lt;&gt;1,"",IF($F877="",0,IF($G877&lt;='Cohort Report'!$B$8,1,0)))</f>
        <v/>
      </c>
      <c r="J877" s="21" t="str">
        <f aca="false">IF($E877&lt;&gt;1,"",DATE(YEAR($D877),MONTH($D877),1))</f>
        <v/>
      </c>
      <c r="K877" s="20" t="str">
        <f aca="false">IF($E877&lt;&gt;1,"",IF($G877="","",IF(AND($D877&gt;='Cohort Report'!$B$5,$D877&lt;='Cohort Report'!$B$6),$G877,"")))</f>
        <v/>
      </c>
    </row>
    <row r="878" customFormat="false" ht="15" hidden="false" customHeight="false" outlineLevel="0" collapsed="false">
      <c r="A878" s="9"/>
      <c r="B878" s="22"/>
      <c r="C878" s="23"/>
      <c r="D878" s="19" t="str">
        <f aca="false">IF($A878="","",_xlfn.MINIFS($B:$B,$A:$A,$A878))</f>
        <v/>
      </c>
      <c r="E878" s="20" t="str">
        <f aca="false">IF($A878="","",IF(AND($B878=$D878,COUNTIFS($A$2:$A878,$A878,$B$2:$B878,$B878)=1),1,0))</f>
        <v/>
      </c>
      <c r="F878" s="19" t="str">
        <f aca="false">IF($E878&lt;&gt;1,"",IF(COUNTIFS($A:$A,$A878,$B:$B,"&gt;"&amp;$D878)=0,"",_xlfn.MINIFS($B:$B,$A:$A,$A878,$B:$B,"&gt;"&amp;$D878)))</f>
        <v/>
      </c>
      <c r="G878" s="20" t="str">
        <f aca="false">IF($F878="","",$F878-$D878)</f>
        <v/>
      </c>
      <c r="H878" s="20" t="str">
        <f aca="false">IF($E878&lt;&gt;1,"",IF($F878="",0,IF($G878&lt;='Cohort Report'!$B$7,1,0)))</f>
        <v/>
      </c>
      <c r="I878" s="20" t="str">
        <f aca="false">IF($E878&lt;&gt;1,"",IF($F878="",0,IF($G878&lt;='Cohort Report'!$B$8,1,0)))</f>
        <v/>
      </c>
      <c r="J878" s="21" t="str">
        <f aca="false">IF($E878&lt;&gt;1,"",DATE(YEAR($D878),MONTH($D878),1))</f>
        <v/>
      </c>
      <c r="K878" s="20" t="str">
        <f aca="false">IF($E878&lt;&gt;1,"",IF($G878="","",IF(AND($D878&gt;='Cohort Report'!$B$5,$D878&lt;='Cohort Report'!$B$6),$G878,"")))</f>
        <v/>
      </c>
    </row>
    <row r="879" customFormat="false" ht="15" hidden="false" customHeight="false" outlineLevel="0" collapsed="false">
      <c r="A879" s="9"/>
      <c r="B879" s="22"/>
      <c r="C879" s="23"/>
      <c r="D879" s="19" t="str">
        <f aca="false">IF($A879="","",_xlfn.MINIFS($B:$B,$A:$A,$A879))</f>
        <v/>
      </c>
      <c r="E879" s="20" t="str">
        <f aca="false">IF($A879="","",IF(AND($B879=$D879,COUNTIFS($A$2:$A879,$A879,$B$2:$B879,$B879)=1),1,0))</f>
        <v/>
      </c>
      <c r="F879" s="19" t="str">
        <f aca="false">IF($E879&lt;&gt;1,"",IF(COUNTIFS($A:$A,$A879,$B:$B,"&gt;"&amp;$D879)=0,"",_xlfn.MINIFS($B:$B,$A:$A,$A879,$B:$B,"&gt;"&amp;$D879)))</f>
        <v/>
      </c>
      <c r="G879" s="20" t="str">
        <f aca="false">IF($F879="","",$F879-$D879)</f>
        <v/>
      </c>
      <c r="H879" s="20" t="str">
        <f aca="false">IF($E879&lt;&gt;1,"",IF($F879="",0,IF($G879&lt;='Cohort Report'!$B$7,1,0)))</f>
        <v/>
      </c>
      <c r="I879" s="20" t="str">
        <f aca="false">IF($E879&lt;&gt;1,"",IF($F879="",0,IF($G879&lt;='Cohort Report'!$B$8,1,0)))</f>
        <v/>
      </c>
      <c r="J879" s="21" t="str">
        <f aca="false">IF($E879&lt;&gt;1,"",DATE(YEAR($D879),MONTH($D879),1))</f>
        <v/>
      </c>
      <c r="K879" s="20" t="str">
        <f aca="false">IF($E879&lt;&gt;1,"",IF($G879="","",IF(AND($D879&gt;='Cohort Report'!$B$5,$D879&lt;='Cohort Report'!$B$6),$G879,"")))</f>
        <v/>
      </c>
    </row>
    <row r="880" customFormat="false" ht="15" hidden="false" customHeight="false" outlineLevel="0" collapsed="false">
      <c r="A880" s="9"/>
      <c r="B880" s="22"/>
      <c r="C880" s="23"/>
      <c r="D880" s="19" t="str">
        <f aca="false">IF($A880="","",_xlfn.MINIFS($B:$B,$A:$A,$A880))</f>
        <v/>
      </c>
      <c r="E880" s="20" t="str">
        <f aca="false">IF($A880="","",IF(AND($B880=$D880,COUNTIFS($A$2:$A880,$A880,$B$2:$B880,$B880)=1),1,0))</f>
        <v/>
      </c>
      <c r="F880" s="19" t="str">
        <f aca="false">IF($E880&lt;&gt;1,"",IF(COUNTIFS($A:$A,$A880,$B:$B,"&gt;"&amp;$D880)=0,"",_xlfn.MINIFS($B:$B,$A:$A,$A880,$B:$B,"&gt;"&amp;$D880)))</f>
        <v/>
      </c>
      <c r="G880" s="20" t="str">
        <f aca="false">IF($F880="","",$F880-$D880)</f>
        <v/>
      </c>
      <c r="H880" s="20" t="str">
        <f aca="false">IF($E880&lt;&gt;1,"",IF($F880="",0,IF($G880&lt;='Cohort Report'!$B$7,1,0)))</f>
        <v/>
      </c>
      <c r="I880" s="20" t="str">
        <f aca="false">IF($E880&lt;&gt;1,"",IF($F880="",0,IF($G880&lt;='Cohort Report'!$B$8,1,0)))</f>
        <v/>
      </c>
      <c r="J880" s="21" t="str">
        <f aca="false">IF($E880&lt;&gt;1,"",DATE(YEAR($D880),MONTH($D880),1))</f>
        <v/>
      </c>
      <c r="K880" s="20" t="str">
        <f aca="false">IF($E880&lt;&gt;1,"",IF($G880="","",IF(AND($D880&gt;='Cohort Report'!$B$5,$D880&lt;='Cohort Report'!$B$6),$G880,"")))</f>
        <v/>
      </c>
    </row>
    <row r="881" customFormat="false" ht="15" hidden="false" customHeight="false" outlineLevel="0" collapsed="false">
      <c r="A881" s="9"/>
      <c r="B881" s="22"/>
      <c r="C881" s="23"/>
      <c r="D881" s="19" t="str">
        <f aca="false">IF($A881="","",_xlfn.MINIFS($B:$B,$A:$A,$A881))</f>
        <v/>
      </c>
      <c r="E881" s="20" t="str">
        <f aca="false">IF($A881="","",IF(AND($B881=$D881,COUNTIFS($A$2:$A881,$A881,$B$2:$B881,$B881)=1),1,0))</f>
        <v/>
      </c>
      <c r="F881" s="19" t="str">
        <f aca="false">IF($E881&lt;&gt;1,"",IF(COUNTIFS($A:$A,$A881,$B:$B,"&gt;"&amp;$D881)=0,"",_xlfn.MINIFS($B:$B,$A:$A,$A881,$B:$B,"&gt;"&amp;$D881)))</f>
        <v/>
      </c>
      <c r="G881" s="20" t="str">
        <f aca="false">IF($F881="","",$F881-$D881)</f>
        <v/>
      </c>
      <c r="H881" s="20" t="str">
        <f aca="false">IF($E881&lt;&gt;1,"",IF($F881="",0,IF($G881&lt;='Cohort Report'!$B$7,1,0)))</f>
        <v/>
      </c>
      <c r="I881" s="20" t="str">
        <f aca="false">IF($E881&lt;&gt;1,"",IF($F881="",0,IF($G881&lt;='Cohort Report'!$B$8,1,0)))</f>
        <v/>
      </c>
      <c r="J881" s="21" t="str">
        <f aca="false">IF($E881&lt;&gt;1,"",DATE(YEAR($D881),MONTH($D881),1))</f>
        <v/>
      </c>
      <c r="K881" s="20" t="str">
        <f aca="false">IF($E881&lt;&gt;1,"",IF($G881="","",IF(AND($D881&gt;='Cohort Report'!$B$5,$D881&lt;='Cohort Report'!$B$6),$G881,"")))</f>
        <v/>
      </c>
    </row>
    <row r="882" customFormat="false" ht="15" hidden="false" customHeight="false" outlineLevel="0" collapsed="false">
      <c r="A882" s="9"/>
      <c r="B882" s="22"/>
      <c r="C882" s="23"/>
      <c r="D882" s="19" t="str">
        <f aca="false">IF($A882="","",_xlfn.MINIFS($B:$B,$A:$A,$A882))</f>
        <v/>
      </c>
      <c r="E882" s="20" t="str">
        <f aca="false">IF($A882="","",IF(AND($B882=$D882,COUNTIFS($A$2:$A882,$A882,$B$2:$B882,$B882)=1),1,0))</f>
        <v/>
      </c>
      <c r="F882" s="19" t="str">
        <f aca="false">IF($E882&lt;&gt;1,"",IF(COUNTIFS($A:$A,$A882,$B:$B,"&gt;"&amp;$D882)=0,"",_xlfn.MINIFS($B:$B,$A:$A,$A882,$B:$B,"&gt;"&amp;$D882)))</f>
        <v/>
      </c>
      <c r="G882" s="20" t="str">
        <f aca="false">IF($F882="","",$F882-$D882)</f>
        <v/>
      </c>
      <c r="H882" s="20" t="str">
        <f aca="false">IF($E882&lt;&gt;1,"",IF($F882="",0,IF($G882&lt;='Cohort Report'!$B$7,1,0)))</f>
        <v/>
      </c>
      <c r="I882" s="20" t="str">
        <f aca="false">IF($E882&lt;&gt;1,"",IF($F882="",0,IF($G882&lt;='Cohort Report'!$B$8,1,0)))</f>
        <v/>
      </c>
      <c r="J882" s="21" t="str">
        <f aca="false">IF($E882&lt;&gt;1,"",DATE(YEAR($D882),MONTH($D882),1))</f>
        <v/>
      </c>
      <c r="K882" s="20" t="str">
        <f aca="false">IF($E882&lt;&gt;1,"",IF($G882="","",IF(AND($D882&gt;='Cohort Report'!$B$5,$D882&lt;='Cohort Report'!$B$6),$G882,"")))</f>
        <v/>
      </c>
    </row>
    <row r="883" customFormat="false" ht="15" hidden="false" customHeight="false" outlineLevel="0" collapsed="false">
      <c r="A883" s="9"/>
      <c r="B883" s="22"/>
      <c r="C883" s="23"/>
      <c r="D883" s="19" t="str">
        <f aca="false">IF($A883="","",_xlfn.MINIFS($B:$B,$A:$A,$A883))</f>
        <v/>
      </c>
      <c r="E883" s="20" t="str">
        <f aca="false">IF($A883="","",IF(AND($B883=$D883,COUNTIFS($A$2:$A883,$A883,$B$2:$B883,$B883)=1),1,0))</f>
        <v/>
      </c>
      <c r="F883" s="19" t="str">
        <f aca="false">IF($E883&lt;&gt;1,"",IF(COUNTIFS($A:$A,$A883,$B:$B,"&gt;"&amp;$D883)=0,"",_xlfn.MINIFS($B:$B,$A:$A,$A883,$B:$B,"&gt;"&amp;$D883)))</f>
        <v/>
      </c>
      <c r="G883" s="20" t="str">
        <f aca="false">IF($F883="","",$F883-$D883)</f>
        <v/>
      </c>
      <c r="H883" s="20" t="str">
        <f aca="false">IF($E883&lt;&gt;1,"",IF($F883="",0,IF($G883&lt;='Cohort Report'!$B$7,1,0)))</f>
        <v/>
      </c>
      <c r="I883" s="20" t="str">
        <f aca="false">IF($E883&lt;&gt;1,"",IF($F883="",0,IF($G883&lt;='Cohort Report'!$B$8,1,0)))</f>
        <v/>
      </c>
      <c r="J883" s="21" t="str">
        <f aca="false">IF($E883&lt;&gt;1,"",DATE(YEAR($D883),MONTH($D883),1))</f>
        <v/>
      </c>
      <c r="K883" s="20" t="str">
        <f aca="false">IF($E883&lt;&gt;1,"",IF($G883="","",IF(AND($D883&gt;='Cohort Report'!$B$5,$D883&lt;='Cohort Report'!$B$6),$G883,"")))</f>
        <v/>
      </c>
    </row>
    <row r="884" customFormat="false" ht="15" hidden="false" customHeight="false" outlineLevel="0" collapsed="false">
      <c r="A884" s="9"/>
      <c r="B884" s="22"/>
      <c r="C884" s="23"/>
      <c r="D884" s="19" t="str">
        <f aca="false">IF($A884="","",_xlfn.MINIFS($B:$B,$A:$A,$A884))</f>
        <v/>
      </c>
      <c r="E884" s="20" t="str">
        <f aca="false">IF($A884="","",IF(AND($B884=$D884,COUNTIFS($A$2:$A884,$A884,$B$2:$B884,$B884)=1),1,0))</f>
        <v/>
      </c>
      <c r="F884" s="19" t="str">
        <f aca="false">IF($E884&lt;&gt;1,"",IF(COUNTIFS($A:$A,$A884,$B:$B,"&gt;"&amp;$D884)=0,"",_xlfn.MINIFS($B:$B,$A:$A,$A884,$B:$B,"&gt;"&amp;$D884)))</f>
        <v/>
      </c>
      <c r="G884" s="20" t="str">
        <f aca="false">IF($F884="","",$F884-$D884)</f>
        <v/>
      </c>
      <c r="H884" s="20" t="str">
        <f aca="false">IF($E884&lt;&gt;1,"",IF($F884="",0,IF($G884&lt;='Cohort Report'!$B$7,1,0)))</f>
        <v/>
      </c>
      <c r="I884" s="20" t="str">
        <f aca="false">IF($E884&lt;&gt;1,"",IF($F884="",0,IF($G884&lt;='Cohort Report'!$B$8,1,0)))</f>
        <v/>
      </c>
      <c r="J884" s="21" t="str">
        <f aca="false">IF($E884&lt;&gt;1,"",DATE(YEAR($D884),MONTH($D884),1))</f>
        <v/>
      </c>
      <c r="K884" s="20" t="str">
        <f aca="false">IF($E884&lt;&gt;1,"",IF($G884="","",IF(AND($D884&gt;='Cohort Report'!$B$5,$D884&lt;='Cohort Report'!$B$6),$G884,"")))</f>
        <v/>
      </c>
    </row>
    <row r="885" customFormat="false" ht="15" hidden="false" customHeight="false" outlineLevel="0" collapsed="false">
      <c r="A885" s="9"/>
      <c r="B885" s="22"/>
      <c r="C885" s="23"/>
      <c r="D885" s="19" t="str">
        <f aca="false">IF($A885="","",_xlfn.MINIFS($B:$B,$A:$A,$A885))</f>
        <v/>
      </c>
      <c r="E885" s="20" t="str">
        <f aca="false">IF($A885="","",IF(AND($B885=$D885,COUNTIFS($A$2:$A885,$A885,$B$2:$B885,$B885)=1),1,0))</f>
        <v/>
      </c>
      <c r="F885" s="19" t="str">
        <f aca="false">IF($E885&lt;&gt;1,"",IF(COUNTIFS($A:$A,$A885,$B:$B,"&gt;"&amp;$D885)=0,"",_xlfn.MINIFS($B:$B,$A:$A,$A885,$B:$B,"&gt;"&amp;$D885)))</f>
        <v/>
      </c>
      <c r="G885" s="20" t="str">
        <f aca="false">IF($F885="","",$F885-$D885)</f>
        <v/>
      </c>
      <c r="H885" s="20" t="str">
        <f aca="false">IF($E885&lt;&gt;1,"",IF($F885="",0,IF($G885&lt;='Cohort Report'!$B$7,1,0)))</f>
        <v/>
      </c>
      <c r="I885" s="20" t="str">
        <f aca="false">IF($E885&lt;&gt;1,"",IF($F885="",0,IF($G885&lt;='Cohort Report'!$B$8,1,0)))</f>
        <v/>
      </c>
      <c r="J885" s="21" t="str">
        <f aca="false">IF($E885&lt;&gt;1,"",DATE(YEAR($D885),MONTH($D885),1))</f>
        <v/>
      </c>
      <c r="K885" s="20" t="str">
        <f aca="false">IF($E885&lt;&gt;1,"",IF($G885="","",IF(AND($D885&gt;='Cohort Report'!$B$5,$D885&lt;='Cohort Report'!$B$6),$G885,"")))</f>
        <v/>
      </c>
    </row>
    <row r="886" customFormat="false" ht="15" hidden="false" customHeight="false" outlineLevel="0" collapsed="false">
      <c r="A886" s="9"/>
      <c r="B886" s="22"/>
      <c r="C886" s="23"/>
      <c r="D886" s="19" t="str">
        <f aca="false">IF($A886="","",_xlfn.MINIFS($B:$B,$A:$A,$A886))</f>
        <v/>
      </c>
      <c r="E886" s="20" t="str">
        <f aca="false">IF($A886="","",IF(AND($B886=$D886,COUNTIFS($A$2:$A886,$A886,$B$2:$B886,$B886)=1),1,0))</f>
        <v/>
      </c>
      <c r="F886" s="19" t="str">
        <f aca="false">IF($E886&lt;&gt;1,"",IF(COUNTIFS($A:$A,$A886,$B:$B,"&gt;"&amp;$D886)=0,"",_xlfn.MINIFS($B:$B,$A:$A,$A886,$B:$B,"&gt;"&amp;$D886)))</f>
        <v/>
      </c>
      <c r="G886" s="20" t="str">
        <f aca="false">IF($F886="","",$F886-$D886)</f>
        <v/>
      </c>
      <c r="H886" s="20" t="str">
        <f aca="false">IF($E886&lt;&gt;1,"",IF($F886="",0,IF($G886&lt;='Cohort Report'!$B$7,1,0)))</f>
        <v/>
      </c>
      <c r="I886" s="20" t="str">
        <f aca="false">IF($E886&lt;&gt;1,"",IF($F886="",0,IF($G886&lt;='Cohort Report'!$B$8,1,0)))</f>
        <v/>
      </c>
      <c r="J886" s="21" t="str">
        <f aca="false">IF($E886&lt;&gt;1,"",DATE(YEAR($D886),MONTH($D886),1))</f>
        <v/>
      </c>
      <c r="K886" s="20" t="str">
        <f aca="false">IF($E886&lt;&gt;1,"",IF($G886="","",IF(AND($D886&gt;='Cohort Report'!$B$5,$D886&lt;='Cohort Report'!$B$6),$G886,"")))</f>
        <v/>
      </c>
    </row>
    <row r="887" customFormat="false" ht="15" hidden="false" customHeight="false" outlineLevel="0" collapsed="false">
      <c r="A887" s="9"/>
      <c r="B887" s="22"/>
      <c r="C887" s="23"/>
      <c r="D887" s="19" t="str">
        <f aca="false">IF($A887="","",_xlfn.MINIFS($B:$B,$A:$A,$A887))</f>
        <v/>
      </c>
      <c r="E887" s="20" t="str">
        <f aca="false">IF($A887="","",IF(AND($B887=$D887,COUNTIFS($A$2:$A887,$A887,$B$2:$B887,$B887)=1),1,0))</f>
        <v/>
      </c>
      <c r="F887" s="19" t="str">
        <f aca="false">IF($E887&lt;&gt;1,"",IF(COUNTIFS($A:$A,$A887,$B:$B,"&gt;"&amp;$D887)=0,"",_xlfn.MINIFS($B:$B,$A:$A,$A887,$B:$B,"&gt;"&amp;$D887)))</f>
        <v/>
      </c>
      <c r="G887" s="20" t="str">
        <f aca="false">IF($F887="","",$F887-$D887)</f>
        <v/>
      </c>
      <c r="H887" s="20" t="str">
        <f aca="false">IF($E887&lt;&gt;1,"",IF($F887="",0,IF($G887&lt;='Cohort Report'!$B$7,1,0)))</f>
        <v/>
      </c>
      <c r="I887" s="20" t="str">
        <f aca="false">IF($E887&lt;&gt;1,"",IF($F887="",0,IF($G887&lt;='Cohort Report'!$B$8,1,0)))</f>
        <v/>
      </c>
      <c r="J887" s="21" t="str">
        <f aca="false">IF($E887&lt;&gt;1,"",DATE(YEAR($D887),MONTH($D887),1))</f>
        <v/>
      </c>
      <c r="K887" s="20" t="str">
        <f aca="false">IF($E887&lt;&gt;1,"",IF($G887="","",IF(AND($D887&gt;='Cohort Report'!$B$5,$D887&lt;='Cohort Report'!$B$6),$G887,"")))</f>
        <v/>
      </c>
    </row>
    <row r="888" customFormat="false" ht="15" hidden="false" customHeight="false" outlineLevel="0" collapsed="false">
      <c r="A888" s="9"/>
      <c r="B888" s="22"/>
      <c r="C888" s="23"/>
      <c r="D888" s="19" t="str">
        <f aca="false">IF($A888="","",_xlfn.MINIFS($B:$B,$A:$A,$A888))</f>
        <v/>
      </c>
      <c r="E888" s="20" t="str">
        <f aca="false">IF($A888="","",IF(AND($B888=$D888,COUNTIFS($A$2:$A888,$A888,$B$2:$B888,$B888)=1),1,0))</f>
        <v/>
      </c>
      <c r="F888" s="19" t="str">
        <f aca="false">IF($E888&lt;&gt;1,"",IF(COUNTIFS($A:$A,$A888,$B:$B,"&gt;"&amp;$D888)=0,"",_xlfn.MINIFS($B:$B,$A:$A,$A888,$B:$B,"&gt;"&amp;$D888)))</f>
        <v/>
      </c>
      <c r="G888" s="20" t="str">
        <f aca="false">IF($F888="","",$F888-$D888)</f>
        <v/>
      </c>
      <c r="H888" s="20" t="str">
        <f aca="false">IF($E888&lt;&gt;1,"",IF($F888="",0,IF($G888&lt;='Cohort Report'!$B$7,1,0)))</f>
        <v/>
      </c>
      <c r="I888" s="20" t="str">
        <f aca="false">IF($E888&lt;&gt;1,"",IF($F888="",0,IF($G888&lt;='Cohort Report'!$B$8,1,0)))</f>
        <v/>
      </c>
      <c r="J888" s="21" t="str">
        <f aca="false">IF($E888&lt;&gt;1,"",DATE(YEAR($D888),MONTH($D888),1))</f>
        <v/>
      </c>
      <c r="K888" s="20" t="str">
        <f aca="false">IF($E888&lt;&gt;1,"",IF($G888="","",IF(AND($D888&gt;='Cohort Report'!$B$5,$D888&lt;='Cohort Report'!$B$6),$G888,"")))</f>
        <v/>
      </c>
    </row>
    <row r="889" customFormat="false" ht="15" hidden="false" customHeight="false" outlineLevel="0" collapsed="false">
      <c r="A889" s="9"/>
      <c r="B889" s="22"/>
      <c r="C889" s="23"/>
      <c r="D889" s="19" t="str">
        <f aca="false">IF($A889="","",_xlfn.MINIFS($B:$B,$A:$A,$A889))</f>
        <v/>
      </c>
      <c r="E889" s="20" t="str">
        <f aca="false">IF($A889="","",IF(AND($B889=$D889,COUNTIFS($A$2:$A889,$A889,$B$2:$B889,$B889)=1),1,0))</f>
        <v/>
      </c>
      <c r="F889" s="19" t="str">
        <f aca="false">IF($E889&lt;&gt;1,"",IF(COUNTIFS($A:$A,$A889,$B:$B,"&gt;"&amp;$D889)=0,"",_xlfn.MINIFS($B:$B,$A:$A,$A889,$B:$B,"&gt;"&amp;$D889)))</f>
        <v/>
      </c>
      <c r="G889" s="20" t="str">
        <f aca="false">IF($F889="","",$F889-$D889)</f>
        <v/>
      </c>
      <c r="H889" s="20" t="str">
        <f aca="false">IF($E889&lt;&gt;1,"",IF($F889="",0,IF($G889&lt;='Cohort Report'!$B$7,1,0)))</f>
        <v/>
      </c>
      <c r="I889" s="20" t="str">
        <f aca="false">IF($E889&lt;&gt;1,"",IF($F889="",0,IF($G889&lt;='Cohort Report'!$B$8,1,0)))</f>
        <v/>
      </c>
      <c r="J889" s="21" t="str">
        <f aca="false">IF($E889&lt;&gt;1,"",DATE(YEAR($D889),MONTH($D889),1))</f>
        <v/>
      </c>
      <c r="K889" s="20" t="str">
        <f aca="false">IF($E889&lt;&gt;1,"",IF($G889="","",IF(AND($D889&gt;='Cohort Report'!$B$5,$D889&lt;='Cohort Report'!$B$6),$G889,"")))</f>
        <v/>
      </c>
    </row>
    <row r="890" customFormat="false" ht="15" hidden="false" customHeight="false" outlineLevel="0" collapsed="false">
      <c r="A890" s="9"/>
      <c r="B890" s="22"/>
      <c r="C890" s="23"/>
      <c r="D890" s="19" t="str">
        <f aca="false">IF($A890="","",_xlfn.MINIFS($B:$B,$A:$A,$A890))</f>
        <v/>
      </c>
      <c r="E890" s="20" t="str">
        <f aca="false">IF($A890="","",IF(AND($B890=$D890,COUNTIFS($A$2:$A890,$A890,$B$2:$B890,$B890)=1),1,0))</f>
        <v/>
      </c>
      <c r="F890" s="19" t="str">
        <f aca="false">IF($E890&lt;&gt;1,"",IF(COUNTIFS($A:$A,$A890,$B:$B,"&gt;"&amp;$D890)=0,"",_xlfn.MINIFS($B:$B,$A:$A,$A890,$B:$B,"&gt;"&amp;$D890)))</f>
        <v/>
      </c>
      <c r="G890" s="20" t="str">
        <f aca="false">IF($F890="","",$F890-$D890)</f>
        <v/>
      </c>
      <c r="H890" s="20" t="str">
        <f aca="false">IF($E890&lt;&gt;1,"",IF($F890="",0,IF($G890&lt;='Cohort Report'!$B$7,1,0)))</f>
        <v/>
      </c>
      <c r="I890" s="20" t="str">
        <f aca="false">IF($E890&lt;&gt;1,"",IF($F890="",0,IF($G890&lt;='Cohort Report'!$B$8,1,0)))</f>
        <v/>
      </c>
      <c r="J890" s="21" t="str">
        <f aca="false">IF($E890&lt;&gt;1,"",DATE(YEAR($D890),MONTH($D890),1))</f>
        <v/>
      </c>
      <c r="K890" s="20" t="str">
        <f aca="false">IF($E890&lt;&gt;1,"",IF($G890="","",IF(AND($D890&gt;='Cohort Report'!$B$5,$D890&lt;='Cohort Report'!$B$6),$G890,"")))</f>
        <v/>
      </c>
    </row>
    <row r="891" customFormat="false" ht="15" hidden="false" customHeight="false" outlineLevel="0" collapsed="false">
      <c r="A891" s="9"/>
      <c r="B891" s="22"/>
      <c r="C891" s="23"/>
      <c r="D891" s="19" t="str">
        <f aca="false">IF($A891="","",_xlfn.MINIFS($B:$B,$A:$A,$A891))</f>
        <v/>
      </c>
      <c r="E891" s="20" t="str">
        <f aca="false">IF($A891="","",IF(AND($B891=$D891,COUNTIFS($A$2:$A891,$A891,$B$2:$B891,$B891)=1),1,0))</f>
        <v/>
      </c>
      <c r="F891" s="19" t="str">
        <f aca="false">IF($E891&lt;&gt;1,"",IF(COUNTIFS($A:$A,$A891,$B:$B,"&gt;"&amp;$D891)=0,"",_xlfn.MINIFS($B:$B,$A:$A,$A891,$B:$B,"&gt;"&amp;$D891)))</f>
        <v/>
      </c>
      <c r="G891" s="20" t="str">
        <f aca="false">IF($F891="","",$F891-$D891)</f>
        <v/>
      </c>
      <c r="H891" s="20" t="str">
        <f aca="false">IF($E891&lt;&gt;1,"",IF($F891="",0,IF($G891&lt;='Cohort Report'!$B$7,1,0)))</f>
        <v/>
      </c>
      <c r="I891" s="20" t="str">
        <f aca="false">IF($E891&lt;&gt;1,"",IF($F891="",0,IF($G891&lt;='Cohort Report'!$B$8,1,0)))</f>
        <v/>
      </c>
      <c r="J891" s="21" t="str">
        <f aca="false">IF($E891&lt;&gt;1,"",DATE(YEAR($D891),MONTH($D891),1))</f>
        <v/>
      </c>
      <c r="K891" s="20" t="str">
        <f aca="false">IF($E891&lt;&gt;1,"",IF($G891="","",IF(AND($D891&gt;='Cohort Report'!$B$5,$D891&lt;='Cohort Report'!$B$6),$G891,"")))</f>
        <v/>
      </c>
    </row>
    <row r="892" customFormat="false" ht="15" hidden="false" customHeight="false" outlineLevel="0" collapsed="false">
      <c r="A892" s="9"/>
      <c r="B892" s="22"/>
      <c r="C892" s="23"/>
      <c r="D892" s="19" t="str">
        <f aca="false">IF($A892="","",_xlfn.MINIFS($B:$B,$A:$A,$A892))</f>
        <v/>
      </c>
      <c r="E892" s="20" t="str">
        <f aca="false">IF($A892="","",IF(AND($B892=$D892,COUNTIFS($A$2:$A892,$A892,$B$2:$B892,$B892)=1),1,0))</f>
        <v/>
      </c>
      <c r="F892" s="19" t="str">
        <f aca="false">IF($E892&lt;&gt;1,"",IF(COUNTIFS($A:$A,$A892,$B:$B,"&gt;"&amp;$D892)=0,"",_xlfn.MINIFS($B:$B,$A:$A,$A892,$B:$B,"&gt;"&amp;$D892)))</f>
        <v/>
      </c>
      <c r="G892" s="20" t="str">
        <f aca="false">IF($F892="","",$F892-$D892)</f>
        <v/>
      </c>
      <c r="H892" s="20" t="str">
        <f aca="false">IF($E892&lt;&gt;1,"",IF($F892="",0,IF($G892&lt;='Cohort Report'!$B$7,1,0)))</f>
        <v/>
      </c>
      <c r="I892" s="20" t="str">
        <f aca="false">IF($E892&lt;&gt;1,"",IF($F892="",0,IF($G892&lt;='Cohort Report'!$B$8,1,0)))</f>
        <v/>
      </c>
      <c r="J892" s="21" t="str">
        <f aca="false">IF($E892&lt;&gt;1,"",DATE(YEAR($D892),MONTH($D892),1))</f>
        <v/>
      </c>
      <c r="K892" s="20" t="str">
        <f aca="false">IF($E892&lt;&gt;1,"",IF($G892="","",IF(AND($D892&gt;='Cohort Report'!$B$5,$D892&lt;='Cohort Report'!$B$6),$G892,"")))</f>
        <v/>
      </c>
    </row>
    <row r="893" customFormat="false" ht="15" hidden="false" customHeight="false" outlineLevel="0" collapsed="false">
      <c r="A893" s="9"/>
      <c r="B893" s="22"/>
      <c r="C893" s="23"/>
      <c r="D893" s="19" t="str">
        <f aca="false">IF($A893="","",_xlfn.MINIFS($B:$B,$A:$A,$A893))</f>
        <v/>
      </c>
      <c r="E893" s="20" t="str">
        <f aca="false">IF($A893="","",IF(AND($B893=$D893,COUNTIFS($A$2:$A893,$A893,$B$2:$B893,$B893)=1),1,0))</f>
        <v/>
      </c>
      <c r="F893" s="19" t="str">
        <f aca="false">IF($E893&lt;&gt;1,"",IF(COUNTIFS($A:$A,$A893,$B:$B,"&gt;"&amp;$D893)=0,"",_xlfn.MINIFS($B:$B,$A:$A,$A893,$B:$B,"&gt;"&amp;$D893)))</f>
        <v/>
      </c>
      <c r="G893" s="20" t="str">
        <f aca="false">IF($F893="","",$F893-$D893)</f>
        <v/>
      </c>
      <c r="H893" s="20" t="str">
        <f aca="false">IF($E893&lt;&gt;1,"",IF($F893="",0,IF($G893&lt;='Cohort Report'!$B$7,1,0)))</f>
        <v/>
      </c>
      <c r="I893" s="20" t="str">
        <f aca="false">IF($E893&lt;&gt;1,"",IF($F893="",0,IF($G893&lt;='Cohort Report'!$B$8,1,0)))</f>
        <v/>
      </c>
      <c r="J893" s="21" t="str">
        <f aca="false">IF($E893&lt;&gt;1,"",DATE(YEAR($D893),MONTH($D893),1))</f>
        <v/>
      </c>
      <c r="K893" s="20" t="str">
        <f aca="false">IF($E893&lt;&gt;1,"",IF($G893="","",IF(AND($D893&gt;='Cohort Report'!$B$5,$D893&lt;='Cohort Report'!$B$6),$G893,"")))</f>
        <v/>
      </c>
    </row>
    <row r="894" customFormat="false" ht="15" hidden="false" customHeight="false" outlineLevel="0" collapsed="false">
      <c r="A894" s="9"/>
      <c r="B894" s="22"/>
      <c r="C894" s="23"/>
      <c r="D894" s="19" t="str">
        <f aca="false">IF($A894="","",_xlfn.MINIFS($B:$B,$A:$A,$A894))</f>
        <v/>
      </c>
      <c r="E894" s="20" t="str">
        <f aca="false">IF($A894="","",IF(AND($B894=$D894,COUNTIFS($A$2:$A894,$A894,$B$2:$B894,$B894)=1),1,0))</f>
        <v/>
      </c>
      <c r="F894" s="19" t="str">
        <f aca="false">IF($E894&lt;&gt;1,"",IF(COUNTIFS($A:$A,$A894,$B:$B,"&gt;"&amp;$D894)=0,"",_xlfn.MINIFS($B:$B,$A:$A,$A894,$B:$B,"&gt;"&amp;$D894)))</f>
        <v/>
      </c>
      <c r="G894" s="20" t="str">
        <f aca="false">IF($F894="","",$F894-$D894)</f>
        <v/>
      </c>
      <c r="H894" s="20" t="str">
        <f aca="false">IF($E894&lt;&gt;1,"",IF($F894="",0,IF($G894&lt;='Cohort Report'!$B$7,1,0)))</f>
        <v/>
      </c>
      <c r="I894" s="20" t="str">
        <f aca="false">IF($E894&lt;&gt;1,"",IF($F894="",0,IF($G894&lt;='Cohort Report'!$B$8,1,0)))</f>
        <v/>
      </c>
      <c r="J894" s="21" t="str">
        <f aca="false">IF($E894&lt;&gt;1,"",DATE(YEAR($D894),MONTH($D894),1))</f>
        <v/>
      </c>
      <c r="K894" s="20" t="str">
        <f aca="false">IF($E894&lt;&gt;1,"",IF($G894="","",IF(AND($D894&gt;='Cohort Report'!$B$5,$D894&lt;='Cohort Report'!$B$6),$G894,"")))</f>
        <v/>
      </c>
    </row>
    <row r="895" customFormat="false" ht="15" hidden="false" customHeight="false" outlineLevel="0" collapsed="false">
      <c r="A895" s="9"/>
      <c r="B895" s="22"/>
      <c r="C895" s="23"/>
      <c r="D895" s="19" t="str">
        <f aca="false">IF($A895="","",_xlfn.MINIFS($B:$B,$A:$A,$A895))</f>
        <v/>
      </c>
      <c r="E895" s="20" t="str">
        <f aca="false">IF($A895="","",IF(AND($B895=$D895,COUNTIFS($A$2:$A895,$A895,$B$2:$B895,$B895)=1),1,0))</f>
        <v/>
      </c>
      <c r="F895" s="19" t="str">
        <f aca="false">IF($E895&lt;&gt;1,"",IF(COUNTIFS($A:$A,$A895,$B:$B,"&gt;"&amp;$D895)=0,"",_xlfn.MINIFS($B:$B,$A:$A,$A895,$B:$B,"&gt;"&amp;$D895)))</f>
        <v/>
      </c>
      <c r="G895" s="20" t="str">
        <f aca="false">IF($F895="","",$F895-$D895)</f>
        <v/>
      </c>
      <c r="H895" s="20" t="str">
        <f aca="false">IF($E895&lt;&gt;1,"",IF($F895="",0,IF($G895&lt;='Cohort Report'!$B$7,1,0)))</f>
        <v/>
      </c>
      <c r="I895" s="20" t="str">
        <f aca="false">IF($E895&lt;&gt;1,"",IF($F895="",0,IF($G895&lt;='Cohort Report'!$B$8,1,0)))</f>
        <v/>
      </c>
      <c r="J895" s="21" t="str">
        <f aca="false">IF($E895&lt;&gt;1,"",DATE(YEAR($D895),MONTH($D895),1))</f>
        <v/>
      </c>
      <c r="K895" s="20" t="str">
        <f aca="false">IF($E895&lt;&gt;1,"",IF($G895="","",IF(AND($D895&gt;='Cohort Report'!$B$5,$D895&lt;='Cohort Report'!$B$6),$G895,"")))</f>
        <v/>
      </c>
    </row>
    <row r="896" customFormat="false" ht="15" hidden="false" customHeight="false" outlineLevel="0" collapsed="false">
      <c r="A896" s="9"/>
      <c r="B896" s="22"/>
      <c r="C896" s="23"/>
      <c r="D896" s="19" t="str">
        <f aca="false">IF($A896="","",_xlfn.MINIFS($B:$B,$A:$A,$A896))</f>
        <v/>
      </c>
      <c r="E896" s="20" t="str">
        <f aca="false">IF($A896="","",IF(AND($B896=$D896,COUNTIFS($A$2:$A896,$A896,$B$2:$B896,$B896)=1),1,0))</f>
        <v/>
      </c>
      <c r="F896" s="19" t="str">
        <f aca="false">IF($E896&lt;&gt;1,"",IF(COUNTIFS($A:$A,$A896,$B:$B,"&gt;"&amp;$D896)=0,"",_xlfn.MINIFS($B:$B,$A:$A,$A896,$B:$B,"&gt;"&amp;$D896)))</f>
        <v/>
      </c>
      <c r="G896" s="20" t="str">
        <f aca="false">IF($F896="","",$F896-$D896)</f>
        <v/>
      </c>
      <c r="H896" s="20" t="str">
        <f aca="false">IF($E896&lt;&gt;1,"",IF($F896="",0,IF($G896&lt;='Cohort Report'!$B$7,1,0)))</f>
        <v/>
      </c>
      <c r="I896" s="20" t="str">
        <f aca="false">IF($E896&lt;&gt;1,"",IF($F896="",0,IF($G896&lt;='Cohort Report'!$B$8,1,0)))</f>
        <v/>
      </c>
      <c r="J896" s="21" t="str">
        <f aca="false">IF($E896&lt;&gt;1,"",DATE(YEAR($D896),MONTH($D896),1))</f>
        <v/>
      </c>
      <c r="K896" s="20" t="str">
        <f aca="false">IF($E896&lt;&gt;1,"",IF($G896="","",IF(AND($D896&gt;='Cohort Report'!$B$5,$D896&lt;='Cohort Report'!$B$6),$G896,"")))</f>
        <v/>
      </c>
    </row>
    <row r="897" customFormat="false" ht="15" hidden="false" customHeight="false" outlineLevel="0" collapsed="false">
      <c r="A897" s="9"/>
      <c r="B897" s="22"/>
      <c r="C897" s="23"/>
      <c r="D897" s="19" t="str">
        <f aca="false">IF($A897="","",_xlfn.MINIFS($B:$B,$A:$A,$A897))</f>
        <v/>
      </c>
      <c r="E897" s="20" t="str">
        <f aca="false">IF($A897="","",IF(AND($B897=$D897,COUNTIFS($A$2:$A897,$A897,$B$2:$B897,$B897)=1),1,0))</f>
        <v/>
      </c>
      <c r="F897" s="19" t="str">
        <f aca="false">IF($E897&lt;&gt;1,"",IF(COUNTIFS($A:$A,$A897,$B:$B,"&gt;"&amp;$D897)=0,"",_xlfn.MINIFS($B:$B,$A:$A,$A897,$B:$B,"&gt;"&amp;$D897)))</f>
        <v/>
      </c>
      <c r="G897" s="20" t="str">
        <f aca="false">IF($F897="","",$F897-$D897)</f>
        <v/>
      </c>
      <c r="H897" s="20" t="str">
        <f aca="false">IF($E897&lt;&gt;1,"",IF($F897="",0,IF($G897&lt;='Cohort Report'!$B$7,1,0)))</f>
        <v/>
      </c>
      <c r="I897" s="20" t="str">
        <f aca="false">IF($E897&lt;&gt;1,"",IF($F897="",0,IF($G897&lt;='Cohort Report'!$B$8,1,0)))</f>
        <v/>
      </c>
      <c r="J897" s="21" t="str">
        <f aca="false">IF($E897&lt;&gt;1,"",DATE(YEAR($D897),MONTH($D897),1))</f>
        <v/>
      </c>
      <c r="K897" s="20" t="str">
        <f aca="false">IF($E897&lt;&gt;1,"",IF($G897="","",IF(AND($D897&gt;='Cohort Report'!$B$5,$D897&lt;='Cohort Report'!$B$6),$G897,"")))</f>
        <v/>
      </c>
    </row>
    <row r="898" customFormat="false" ht="15" hidden="false" customHeight="false" outlineLevel="0" collapsed="false">
      <c r="A898" s="9"/>
      <c r="B898" s="22"/>
      <c r="C898" s="23"/>
      <c r="D898" s="19" t="str">
        <f aca="false">IF($A898="","",_xlfn.MINIFS($B:$B,$A:$A,$A898))</f>
        <v/>
      </c>
      <c r="E898" s="20" t="str">
        <f aca="false">IF($A898="","",IF(AND($B898=$D898,COUNTIFS($A$2:$A898,$A898,$B$2:$B898,$B898)=1),1,0))</f>
        <v/>
      </c>
      <c r="F898" s="19" t="str">
        <f aca="false">IF($E898&lt;&gt;1,"",IF(COUNTIFS($A:$A,$A898,$B:$B,"&gt;"&amp;$D898)=0,"",_xlfn.MINIFS($B:$B,$A:$A,$A898,$B:$B,"&gt;"&amp;$D898)))</f>
        <v/>
      </c>
      <c r="G898" s="20" t="str">
        <f aca="false">IF($F898="","",$F898-$D898)</f>
        <v/>
      </c>
      <c r="H898" s="20" t="str">
        <f aca="false">IF($E898&lt;&gt;1,"",IF($F898="",0,IF($G898&lt;='Cohort Report'!$B$7,1,0)))</f>
        <v/>
      </c>
      <c r="I898" s="20" t="str">
        <f aca="false">IF($E898&lt;&gt;1,"",IF($F898="",0,IF($G898&lt;='Cohort Report'!$B$8,1,0)))</f>
        <v/>
      </c>
      <c r="J898" s="21" t="str">
        <f aca="false">IF($E898&lt;&gt;1,"",DATE(YEAR($D898),MONTH($D898),1))</f>
        <v/>
      </c>
      <c r="K898" s="20" t="str">
        <f aca="false">IF($E898&lt;&gt;1,"",IF($G898="","",IF(AND($D898&gt;='Cohort Report'!$B$5,$D898&lt;='Cohort Report'!$B$6),$G898,"")))</f>
        <v/>
      </c>
    </row>
    <row r="899" customFormat="false" ht="15" hidden="false" customHeight="false" outlineLevel="0" collapsed="false">
      <c r="A899" s="9"/>
      <c r="B899" s="22"/>
      <c r="C899" s="23"/>
      <c r="D899" s="19" t="str">
        <f aca="false">IF($A899="","",_xlfn.MINIFS($B:$B,$A:$A,$A899))</f>
        <v/>
      </c>
      <c r="E899" s="20" t="str">
        <f aca="false">IF($A899="","",IF(AND($B899=$D899,COUNTIFS($A$2:$A899,$A899,$B$2:$B899,$B899)=1),1,0))</f>
        <v/>
      </c>
      <c r="F899" s="19" t="str">
        <f aca="false">IF($E899&lt;&gt;1,"",IF(COUNTIFS($A:$A,$A899,$B:$B,"&gt;"&amp;$D899)=0,"",_xlfn.MINIFS($B:$B,$A:$A,$A899,$B:$B,"&gt;"&amp;$D899)))</f>
        <v/>
      </c>
      <c r="G899" s="20" t="str">
        <f aca="false">IF($F899="","",$F899-$D899)</f>
        <v/>
      </c>
      <c r="H899" s="20" t="str">
        <f aca="false">IF($E899&lt;&gt;1,"",IF($F899="",0,IF($G899&lt;='Cohort Report'!$B$7,1,0)))</f>
        <v/>
      </c>
      <c r="I899" s="20" t="str">
        <f aca="false">IF($E899&lt;&gt;1,"",IF($F899="",0,IF($G899&lt;='Cohort Report'!$B$8,1,0)))</f>
        <v/>
      </c>
      <c r="J899" s="21" t="str">
        <f aca="false">IF($E899&lt;&gt;1,"",DATE(YEAR($D899),MONTH($D899),1))</f>
        <v/>
      </c>
      <c r="K899" s="20" t="str">
        <f aca="false">IF($E899&lt;&gt;1,"",IF($G899="","",IF(AND($D899&gt;='Cohort Report'!$B$5,$D899&lt;='Cohort Report'!$B$6),$G899,"")))</f>
        <v/>
      </c>
    </row>
    <row r="900" customFormat="false" ht="15" hidden="false" customHeight="false" outlineLevel="0" collapsed="false">
      <c r="A900" s="9"/>
      <c r="B900" s="22"/>
      <c r="C900" s="23"/>
      <c r="D900" s="19" t="str">
        <f aca="false">IF($A900="","",_xlfn.MINIFS($B:$B,$A:$A,$A900))</f>
        <v/>
      </c>
      <c r="E900" s="20" t="str">
        <f aca="false">IF($A900="","",IF(AND($B900=$D900,COUNTIFS($A$2:$A900,$A900,$B$2:$B900,$B900)=1),1,0))</f>
        <v/>
      </c>
      <c r="F900" s="19" t="str">
        <f aca="false">IF($E900&lt;&gt;1,"",IF(COUNTIFS($A:$A,$A900,$B:$B,"&gt;"&amp;$D900)=0,"",_xlfn.MINIFS($B:$B,$A:$A,$A900,$B:$B,"&gt;"&amp;$D900)))</f>
        <v/>
      </c>
      <c r="G900" s="20" t="str">
        <f aca="false">IF($F900="","",$F900-$D900)</f>
        <v/>
      </c>
      <c r="H900" s="20" t="str">
        <f aca="false">IF($E900&lt;&gt;1,"",IF($F900="",0,IF($G900&lt;='Cohort Report'!$B$7,1,0)))</f>
        <v/>
      </c>
      <c r="I900" s="20" t="str">
        <f aca="false">IF($E900&lt;&gt;1,"",IF($F900="",0,IF($G900&lt;='Cohort Report'!$B$8,1,0)))</f>
        <v/>
      </c>
      <c r="J900" s="21" t="str">
        <f aca="false">IF($E900&lt;&gt;1,"",DATE(YEAR($D900),MONTH($D900),1))</f>
        <v/>
      </c>
      <c r="K900" s="20" t="str">
        <f aca="false">IF($E900&lt;&gt;1,"",IF($G900="","",IF(AND($D900&gt;='Cohort Report'!$B$5,$D900&lt;='Cohort Report'!$B$6),$G900,"")))</f>
        <v/>
      </c>
    </row>
    <row r="901" customFormat="false" ht="15" hidden="false" customHeight="false" outlineLevel="0" collapsed="false">
      <c r="A901" s="9"/>
      <c r="B901" s="22"/>
      <c r="C901" s="23"/>
      <c r="D901" s="19" t="str">
        <f aca="false">IF($A901="","",_xlfn.MINIFS($B:$B,$A:$A,$A901))</f>
        <v/>
      </c>
      <c r="E901" s="20" t="str">
        <f aca="false">IF($A901="","",IF(AND($B901=$D901,COUNTIFS($A$2:$A901,$A901,$B$2:$B901,$B901)=1),1,0))</f>
        <v/>
      </c>
      <c r="F901" s="19" t="str">
        <f aca="false">IF($E901&lt;&gt;1,"",IF(COUNTIFS($A:$A,$A901,$B:$B,"&gt;"&amp;$D901)=0,"",_xlfn.MINIFS($B:$B,$A:$A,$A901,$B:$B,"&gt;"&amp;$D901)))</f>
        <v/>
      </c>
      <c r="G901" s="20" t="str">
        <f aca="false">IF($F901="","",$F901-$D901)</f>
        <v/>
      </c>
      <c r="H901" s="20" t="str">
        <f aca="false">IF($E901&lt;&gt;1,"",IF($F901="",0,IF($G901&lt;='Cohort Report'!$B$7,1,0)))</f>
        <v/>
      </c>
      <c r="I901" s="20" t="str">
        <f aca="false">IF($E901&lt;&gt;1,"",IF($F901="",0,IF($G901&lt;='Cohort Report'!$B$8,1,0)))</f>
        <v/>
      </c>
      <c r="J901" s="21" t="str">
        <f aca="false">IF($E901&lt;&gt;1,"",DATE(YEAR($D901),MONTH($D901),1))</f>
        <v/>
      </c>
      <c r="K901" s="20" t="str">
        <f aca="false">IF($E901&lt;&gt;1,"",IF($G901="","",IF(AND($D901&gt;='Cohort Report'!$B$5,$D901&lt;='Cohort Report'!$B$6),$G901,"")))</f>
        <v/>
      </c>
    </row>
    <row r="902" customFormat="false" ht="15" hidden="false" customHeight="false" outlineLevel="0" collapsed="false">
      <c r="A902" s="9"/>
      <c r="B902" s="22"/>
      <c r="C902" s="23"/>
      <c r="D902" s="19" t="str">
        <f aca="false">IF($A902="","",_xlfn.MINIFS($B:$B,$A:$A,$A902))</f>
        <v/>
      </c>
      <c r="E902" s="20" t="str">
        <f aca="false">IF($A902="","",IF(AND($B902=$D902,COUNTIFS($A$2:$A902,$A902,$B$2:$B902,$B902)=1),1,0))</f>
        <v/>
      </c>
      <c r="F902" s="19" t="str">
        <f aca="false">IF($E902&lt;&gt;1,"",IF(COUNTIFS($A:$A,$A902,$B:$B,"&gt;"&amp;$D902)=0,"",_xlfn.MINIFS($B:$B,$A:$A,$A902,$B:$B,"&gt;"&amp;$D902)))</f>
        <v/>
      </c>
      <c r="G902" s="20" t="str">
        <f aca="false">IF($F902="","",$F902-$D902)</f>
        <v/>
      </c>
      <c r="H902" s="20" t="str">
        <f aca="false">IF($E902&lt;&gt;1,"",IF($F902="",0,IF($G902&lt;='Cohort Report'!$B$7,1,0)))</f>
        <v/>
      </c>
      <c r="I902" s="20" t="str">
        <f aca="false">IF($E902&lt;&gt;1,"",IF($F902="",0,IF($G902&lt;='Cohort Report'!$B$8,1,0)))</f>
        <v/>
      </c>
      <c r="J902" s="21" t="str">
        <f aca="false">IF($E902&lt;&gt;1,"",DATE(YEAR($D902),MONTH($D902),1))</f>
        <v/>
      </c>
      <c r="K902" s="20" t="str">
        <f aca="false">IF($E902&lt;&gt;1,"",IF($G902="","",IF(AND($D902&gt;='Cohort Report'!$B$5,$D902&lt;='Cohort Report'!$B$6),$G902,"")))</f>
        <v/>
      </c>
    </row>
    <row r="903" customFormat="false" ht="15" hidden="false" customHeight="false" outlineLevel="0" collapsed="false">
      <c r="A903" s="9"/>
      <c r="B903" s="22"/>
      <c r="C903" s="23"/>
      <c r="D903" s="19" t="str">
        <f aca="false">IF($A903="","",_xlfn.MINIFS($B:$B,$A:$A,$A903))</f>
        <v/>
      </c>
      <c r="E903" s="20" t="str">
        <f aca="false">IF($A903="","",IF(AND($B903=$D903,COUNTIFS($A$2:$A903,$A903,$B$2:$B903,$B903)=1),1,0))</f>
        <v/>
      </c>
      <c r="F903" s="19" t="str">
        <f aca="false">IF($E903&lt;&gt;1,"",IF(COUNTIFS($A:$A,$A903,$B:$B,"&gt;"&amp;$D903)=0,"",_xlfn.MINIFS($B:$B,$A:$A,$A903,$B:$B,"&gt;"&amp;$D903)))</f>
        <v/>
      </c>
      <c r="G903" s="20" t="str">
        <f aca="false">IF($F903="","",$F903-$D903)</f>
        <v/>
      </c>
      <c r="H903" s="20" t="str">
        <f aca="false">IF($E903&lt;&gt;1,"",IF($F903="",0,IF($G903&lt;='Cohort Report'!$B$7,1,0)))</f>
        <v/>
      </c>
      <c r="I903" s="20" t="str">
        <f aca="false">IF($E903&lt;&gt;1,"",IF($F903="",0,IF($G903&lt;='Cohort Report'!$B$8,1,0)))</f>
        <v/>
      </c>
      <c r="J903" s="21" t="str">
        <f aca="false">IF($E903&lt;&gt;1,"",DATE(YEAR($D903),MONTH($D903),1))</f>
        <v/>
      </c>
      <c r="K903" s="20" t="str">
        <f aca="false">IF($E903&lt;&gt;1,"",IF($G903="","",IF(AND($D903&gt;='Cohort Report'!$B$5,$D903&lt;='Cohort Report'!$B$6),$G903,"")))</f>
        <v/>
      </c>
    </row>
    <row r="904" customFormat="false" ht="15" hidden="false" customHeight="false" outlineLevel="0" collapsed="false">
      <c r="A904" s="9"/>
      <c r="B904" s="22"/>
      <c r="C904" s="23"/>
      <c r="D904" s="19" t="str">
        <f aca="false">IF($A904="","",_xlfn.MINIFS($B:$B,$A:$A,$A904))</f>
        <v/>
      </c>
      <c r="E904" s="20" t="str">
        <f aca="false">IF($A904="","",IF(AND($B904=$D904,COUNTIFS($A$2:$A904,$A904,$B$2:$B904,$B904)=1),1,0))</f>
        <v/>
      </c>
      <c r="F904" s="19" t="str">
        <f aca="false">IF($E904&lt;&gt;1,"",IF(COUNTIFS($A:$A,$A904,$B:$B,"&gt;"&amp;$D904)=0,"",_xlfn.MINIFS($B:$B,$A:$A,$A904,$B:$B,"&gt;"&amp;$D904)))</f>
        <v/>
      </c>
      <c r="G904" s="20" t="str">
        <f aca="false">IF($F904="","",$F904-$D904)</f>
        <v/>
      </c>
      <c r="H904" s="20" t="str">
        <f aca="false">IF($E904&lt;&gt;1,"",IF($F904="",0,IF($G904&lt;='Cohort Report'!$B$7,1,0)))</f>
        <v/>
      </c>
      <c r="I904" s="20" t="str">
        <f aca="false">IF($E904&lt;&gt;1,"",IF($F904="",0,IF($G904&lt;='Cohort Report'!$B$8,1,0)))</f>
        <v/>
      </c>
      <c r="J904" s="21" t="str">
        <f aca="false">IF($E904&lt;&gt;1,"",DATE(YEAR($D904),MONTH($D904),1))</f>
        <v/>
      </c>
      <c r="K904" s="20" t="str">
        <f aca="false">IF($E904&lt;&gt;1,"",IF($G904="","",IF(AND($D904&gt;='Cohort Report'!$B$5,$D904&lt;='Cohort Report'!$B$6),$G904,"")))</f>
        <v/>
      </c>
    </row>
    <row r="905" customFormat="false" ht="15" hidden="false" customHeight="false" outlineLevel="0" collapsed="false">
      <c r="A905" s="9"/>
      <c r="B905" s="22"/>
      <c r="C905" s="23"/>
      <c r="D905" s="19" t="str">
        <f aca="false">IF($A905="","",_xlfn.MINIFS($B:$B,$A:$A,$A905))</f>
        <v/>
      </c>
      <c r="E905" s="20" t="str">
        <f aca="false">IF($A905="","",IF(AND($B905=$D905,COUNTIFS($A$2:$A905,$A905,$B$2:$B905,$B905)=1),1,0))</f>
        <v/>
      </c>
      <c r="F905" s="19" t="str">
        <f aca="false">IF($E905&lt;&gt;1,"",IF(COUNTIFS($A:$A,$A905,$B:$B,"&gt;"&amp;$D905)=0,"",_xlfn.MINIFS($B:$B,$A:$A,$A905,$B:$B,"&gt;"&amp;$D905)))</f>
        <v/>
      </c>
      <c r="G905" s="20" t="str">
        <f aca="false">IF($F905="","",$F905-$D905)</f>
        <v/>
      </c>
      <c r="H905" s="20" t="str">
        <f aca="false">IF($E905&lt;&gt;1,"",IF($F905="",0,IF($G905&lt;='Cohort Report'!$B$7,1,0)))</f>
        <v/>
      </c>
      <c r="I905" s="20" t="str">
        <f aca="false">IF($E905&lt;&gt;1,"",IF($F905="",0,IF($G905&lt;='Cohort Report'!$B$8,1,0)))</f>
        <v/>
      </c>
      <c r="J905" s="21" t="str">
        <f aca="false">IF($E905&lt;&gt;1,"",DATE(YEAR($D905),MONTH($D905),1))</f>
        <v/>
      </c>
      <c r="K905" s="20" t="str">
        <f aca="false">IF($E905&lt;&gt;1,"",IF($G905="","",IF(AND($D905&gt;='Cohort Report'!$B$5,$D905&lt;='Cohort Report'!$B$6),$G905,"")))</f>
        <v/>
      </c>
    </row>
    <row r="906" customFormat="false" ht="15" hidden="false" customHeight="false" outlineLevel="0" collapsed="false">
      <c r="A906" s="9"/>
      <c r="B906" s="22"/>
      <c r="C906" s="23"/>
      <c r="D906" s="19" t="str">
        <f aca="false">IF($A906="","",_xlfn.MINIFS($B:$B,$A:$A,$A906))</f>
        <v/>
      </c>
      <c r="E906" s="20" t="str">
        <f aca="false">IF($A906="","",IF(AND($B906=$D906,COUNTIFS($A$2:$A906,$A906,$B$2:$B906,$B906)=1),1,0))</f>
        <v/>
      </c>
      <c r="F906" s="19" t="str">
        <f aca="false">IF($E906&lt;&gt;1,"",IF(COUNTIFS($A:$A,$A906,$B:$B,"&gt;"&amp;$D906)=0,"",_xlfn.MINIFS($B:$B,$A:$A,$A906,$B:$B,"&gt;"&amp;$D906)))</f>
        <v/>
      </c>
      <c r="G906" s="20" t="str">
        <f aca="false">IF($F906="","",$F906-$D906)</f>
        <v/>
      </c>
      <c r="H906" s="20" t="str">
        <f aca="false">IF($E906&lt;&gt;1,"",IF($F906="",0,IF($G906&lt;='Cohort Report'!$B$7,1,0)))</f>
        <v/>
      </c>
      <c r="I906" s="20" t="str">
        <f aca="false">IF($E906&lt;&gt;1,"",IF($F906="",0,IF($G906&lt;='Cohort Report'!$B$8,1,0)))</f>
        <v/>
      </c>
      <c r="J906" s="21" t="str">
        <f aca="false">IF($E906&lt;&gt;1,"",DATE(YEAR($D906),MONTH($D906),1))</f>
        <v/>
      </c>
      <c r="K906" s="20" t="str">
        <f aca="false">IF($E906&lt;&gt;1,"",IF($G906="","",IF(AND($D906&gt;='Cohort Report'!$B$5,$D906&lt;='Cohort Report'!$B$6),$G906,"")))</f>
        <v/>
      </c>
    </row>
    <row r="907" customFormat="false" ht="15" hidden="false" customHeight="false" outlineLevel="0" collapsed="false">
      <c r="A907" s="9"/>
      <c r="B907" s="22"/>
      <c r="C907" s="23"/>
      <c r="D907" s="19" t="str">
        <f aca="false">IF($A907="","",_xlfn.MINIFS($B:$B,$A:$A,$A907))</f>
        <v/>
      </c>
      <c r="E907" s="20" t="str">
        <f aca="false">IF($A907="","",IF(AND($B907=$D907,COUNTIFS($A$2:$A907,$A907,$B$2:$B907,$B907)=1),1,0))</f>
        <v/>
      </c>
      <c r="F907" s="19" t="str">
        <f aca="false">IF($E907&lt;&gt;1,"",IF(COUNTIFS($A:$A,$A907,$B:$B,"&gt;"&amp;$D907)=0,"",_xlfn.MINIFS($B:$B,$A:$A,$A907,$B:$B,"&gt;"&amp;$D907)))</f>
        <v/>
      </c>
      <c r="G907" s="20" t="str">
        <f aca="false">IF($F907="","",$F907-$D907)</f>
        <v/>
      </c>
      <c r="H907" s="20" t="str">
        <f aca="false">IF($E907&lt;&gt;1,"",IF($F907="",0,IF($G907&lt;='Cohort Report'!$B$7,1,0)))</f>
        <v/>
      </c>
      <c r="I907" s="20" t="str">
        <f aca="false">IF($E907&lt;&gt;1,"",IF($F907="",0,IF($G907&lt;='Cohort Report'!$B$8,1,0)))</f>
        <v/>
      </c>
      <c r="J907" s="21" t="str">
        <f aca="false">IF($E907&lt;&gt;1,"",DATE(YEAR($D907),MONTH($D907),1))</f>
        <v/>
      </c>
      <c r="K907" s="20" t="str">
        <f aca="false">IF($E907&lt;&gt;1,"",IF($G907="","",IF(AND($D907&gt;='Cohort Report'!$B$5,$D907&lt;='Cohort Report'!$B$6),$G907,"")))</f>
        <v/>
      </c>
    </row>
    <row r="908" customFormat="false" ht="15" hidden="false" customHeight="false" outlineLevel="0" collapsed="false">
      <c r="A908" s="9"/>
      <c r="B908" s="22"/>
      <c r="C908" s="23"/>
      <c r="D908" s="19" t="str">
        <f aca="false">IF($A908="","",_xlfn.MINIFS($B:$B,$A:$A,$A908))</f>
        <v/>
      </c>
      <c r="E908" s="20" t="str">
        <f aca="false">IF($A908="","",IF(AND($B908=$D908,COUNTIFS($A$2:$A908,$A908,$B$2:$B908,$B908)=1),1,0))</f>
        <v/>
      </c>
      <c r="F908" s="19" t="str">
        <f aca="false">IF($E908&lt;&gt;1,"",IF(COUNTIFS($A:$A,$A908,$B:$B,"&gt;"&amp;$D908)=0,"",_xlfn.MINIFS($B:$B,$A:$A,$A908,$B:$B,"&gt;"&amp;$D908)))</f>
        <v/>
      </c>
      <c r="G908" s="20" t="str">
        <f aca="false">IF($F908="","",$F908-$D908)</f>
        <v/>
      </c>
      <c r="H908" s="20" t="str">
        <f aca="false">IF($E908&lt;&gt;1,"",IF($F908="",0,IF($G908&lt;='Cohort Report'!$B$7,1,0)))</f>
        <v/>
      </c>
      <c r="I908" s="20" t="str">
        <f aca="false">IF($E908&lt;&gt;1,"",IF($F908="",0,IF($G908&lt;='Cohort Report'!$B$8,1,0)))</f>
        <v/>
      </c>
      <c r="J908" s="21" t="str">
        <f aca="false">IF($E908&lt;&gt;1,"",DATE(YEAR($D908),MONTH($D908),1))</f>
        <v/>
      </c>
      <c r="K908" s="20" t="str">
        <f aca="false">IF($E908&lt;&gt;1,"",IF($G908="","",IF(AND($D908&gt;='Cohort Report'!$B$5,$D908&lt;='Cohort Report'!$B$6),$G908,"")))</f>
        <v/>
      </c>
    </row>
    <row r="909" customFormat="false" ht="15" hidden="false" customHeight="false" outlineLevel="0" collapsed="false">
      <c r="A909" s="9"/>
      <c r="B909" s="22"/>
      <c r="C909" s="23"/>
      <c r="D909" s="19" t="str">
        <f aca="false">IF($A909="","",_xlfn.MINIFS($B:$B,$A:$A,$A909))</f>
        <v/>
      </c>
      <c r="E909" s="20" t="str">
        <f aca="false">IF($A909="","",IF(AND($B909=$D909,COUNTIFS($A$2:$A909,$A909,$B$2:$B909,$B909)=1),1,0))</f>
        <v/>
      </c>
      <c r="F909" s="19" t="str">
        <f aca="false">IF($E909&lt;&gt;1,"",IF(COUNTIFS($A:$A,$A909,$B:$B,"&gt;"&amp;$D909)=0,"",_xlfn.MINIFS($B:$B,$A:$A,$A909,$B:$B,"&gt;"&amp;$D909)))</f>
        <v/>
      </c>
      <c r="G909" s="20" t="str">
        <f aca="false">IF($F909="","",$F909-$D909)</f>
        <v/>
      </c>
      <c r="H909" s="20" t="str">
        <f aca="false">IF($E909&lt;&gt;1,"",IF($F909="",0,IF($G909&lt;='Cohort Report'!$B$7,1,0)))</f>
        <v/>
      </c>
      <c r="I909" s="20" t="str">
        <f aca="false">IF($E909&lt;&gt;1,"",IF($F909="",0,IF($G909&lt;='Cohort Report'!$B$8,1,0)))</f>
        <v/>
      </c>
      <c r="J909" s="21" t="str">
        <f aca="false">IF($E909&lt;&gt;1,"",DATE(YEAR($D909),MONTH($D909),1))</f>
        <v/>
      </c>
      <c r="K909" s="20" t="str">
        <f aca="false">IF($E909&lt;&gt;1,"",IF($G909="","",IF(AND($D909&gt;='Cohort Report'!$B$5,$D909&lt;='Cohort Report'!$B$6),$G909,"")))</f>
        <v/>
      </c>
    </row>
    <row r="910" customFormat="false" ht="15" hidden="false" customHeight="false" outlineLevel="0" collapsed="false">
      <c r="A910" s="9"/>
      <c r="B910" s="22"/>
      <c r="C910" s="23"/>
      <c r="D910" s="19" t="str">
        <f aca="false">IF($A910="","",_xlfn.MINIFS($B:$B,$A:$A,$A910))</f>
        <v/>
      </c>
      <c r="E910" s="20" t="str">
        <f aca="false">IF($A910="","",IF(AND($B910=$D910,COUNTIFS($A$2:$A910,$A910,$B$2:$B910,$B910)=1),1,0))</f>
        <v/>
      </c>
      <c r="F910" s="19" t="str">
        <f aca="false">IF($E910&lt;&gt;1,"",IF(COUNTIFS($A:$A,$A910,$B:$B,"&gt;"&amp;$D910)=0,"",_xlfn.MINIFS($B:$B,$A:$A,$A910,$B:$B,"&gt;"&amp;$D910)))</f>
        <v/>
      </c>
      <c r="G910" s="20" t="str">
        <f aca="false">IF($F910="","",$F910-$D910)</f>
        <v/>
      </c>
      <c r="H910" s="20" t="str">
        <f aca="false">IF($E910&lt;&gt;1,"",IF($F910="",0,IF($G910&lt;='Cohort Report'!$B$7,1,0)))</f>
        <v/>
      </c>
      <c r="I910" s="20" t="str">
        <f aca="false">IF($E910&lt;&gt;1,"",IF($F910="",0,IF($G910&lt;='Cohort Report'!$B$8,1,0)))</f>
        <v/>
      </c>
      <c r="J910" s="21" t="str">
        <f aca="false">IF($E910&lt;&gt;1,"",DATE(YEAR($D910),MONTH($D910),1))</f>
        <v/>
      </c>
      <c r="K910" s="20" t="str">
        <f aca="false">IF($E910&lt;&gt;1,"",IF($G910="","",IF(AND($D910&gt;='Cohort Report'!$B$5,$D910&lt;='Cohort Report'!$B$6),$G910,"")))</f>
        <v/>
      </c>
    </row>
    <row r="911" customFormat="false" ht="15" hidden="false" customHeight="false" outlineLevel="0" collapsed="false">
      <c r="A911" s="9"/>
      <c r="B911" s="22"/>
      <c r="C911" s="23"/>
      <c r="D911" s="19" t="str">
        <f aca="false">IF($A911="","",_xlfn.MINIFS($B:$B,$A:$A,$A911))</f>
        <v/>
      </c>
      <c r="E911" s="20" t="str">
        <f aca="false">IF($A911="","",IF(AND($B911=$D911,COUNTIFS($A$2:$A911,$A911,$B$2:$B911,$B911)=1),1,0))</f>
        <v/>
      </c>
      <c r="F911" s="19" t="str">
        <f aca="false">IF($E911&lt;&gt;1,"",IF(COUNTIFS($A:$A,$A911,$B:$B,"&gt;"&amp;$D911)=0,"",_xlfn.MINIFS($B:$B,$A:$A,$A911,$B:$B,"&gt;"&amp;$D911)))</f>
        <v/>
      </c>
      <c r="G911" s="20" t="str">
        <f aca="false">IF($F911="","",$F911-$D911)</f>
        <v/>
      </c>
      <c r="H911" s="20" t="str">
        <f aca="false">IF($E911&lt;&gt;1,"",IF($F911="",0,IF($G911&lt;='Cohort Report'!$B$7,1,0)))</f>
        <v/>
      </c>
      <c r="I911" s="20" t="str">
        <f aca="false">IF($E911&lt;&gt;1,"",IF($F911="",0,IF($G911&lt;='Cohort Report'!$B$8,1,0)))</f>
        <v/>
      </c>
      <c r="J911" s="21" t="str">
        <f aca="false">IF($E911&lt;&gt;1,"",DATE(YEAR($D911),MONTH($D911),1))</f>
        <v/>
      </c>
      <c r="K911" s="20" t="str">
        <f aca="false">IF($E911&lt;&gt;1,"",IF($G911="","",IF(AND($D911&gt;='Cohort Report'!$B$5,$D911&lt;='Cohort Report'!$B$6),$G911,"")))</f>
        <v/>
      </c>
    </row>
    <row r="912" customFormat="false" ht="15" hidden="false" customHeight="false" outlineLevel="0" collapsed="false">
      <c r="A912" s="9"/>
      <c r="B912" s="22"/>
      <c r="C912" s="23"/>
      <c r="D912" s="19" t="str">
        <f aca="false">IF($A912="","",_xlfn.MINIFS($B:$B,$A:$A,$A912))</f>
        <v/>
      </c>
      <c r="E912" s="20" t="str">
        <f aca="false">IF($A912="","",IF(AND($B912=$D912,COUNTIFS($A$2:$A912,$A912,$B$2:$B912,$B912)=1),1,0))</f>
        <v/>
      </c>
      <c r="F912" s="19" t="str">
        <f aca="false">IF($E912&lt;&gt;1,"",IF(COUNTIFS($A:$A,$A912,$B:$B,"&gt;"&amp;$D912)=0,"",_xlfn.MINIFS($B:$B,$A:$A,$A912,$B:$B,"&gt;"&amp;$D912)))</f>
        <v/>
      </c>
      <c r="G912" s="20" t="str">
        <f aca="false">IF($F912="","",$F912-$D912)</f>
        <v/>
      </c>
      <c r="H912" s="20" t="str">
        <f aca="false">IF($E912&lt;&gt;1,"",IF($F912="",0,IF($G912&lt;='Cohort Report'!$B$7,1,0)))</f>
        <v/>
      </c>
      <c r="I912" s="20" t="str">
        <f aca="false">IF($E912&lt;&gt;1,"",IF($F912="",0,IF($G912&lt;='Cohort Report'!$B$8,1,0)))</f>
        <v/>
      </c>
      <c r="J912" s="21" t="str">
        <f aca="false">IF($E912&lt;&gt;1,"",DATE(YEAR($D912),MONTH($D912),1))</f>
        <v/>
      </c>
      <c r="K912" s="20" t="str">
        <f aca="false">IF($E912&lt;&gt;1,"",IF($G912="","",IF(AND($D912&gt;='Cohort Report'!$B$5,$D912&lt;='Cohort Report'!$B$6),$G912,"")))</f>
        <v/>
      </c>
    </row>
    <row r="913" customFormat="false" ht="15" hidden="false" customHeight="false" outlineLevel="0" collapsed="false">
      <c r="A913" s="9"/>
      <c r="B913" s="22"/>
      <c r="C913" s="23"/>
      <c r="D913" s="19" t="str">
        <f aca="false">IF($A913="","",_xlfn.MINIFS($B:$B,$A:$A,$A913))</f>
        <v/>
      </c>
      <c r="E913" s="20" t="str">
        <f aca="false">IF($A913="","",IF(AND($B913=$D913,COUNTIFS($A$2:$A913,$A913,$B$2:$B913,$B913)=1),1,0))</f>
        <v/>
      </c>
      <c r="F913" s="19" t="str">
        <f aca="false">IF($E913&lt;&gt;1,"",IF(COUNTIFS($A:$A,$A913,$B:$B,"&gt;"&amp;$D913)=0,"",_xlfn.MINIFS($B:$B,$A:$A,$A913,$B:$B,"&gt;"&amp;$D913)))</f>
        <v/>
      </c>
      <c r="G913" s="20" t="str">
        <f aca="false">IF($F913="","",$F913-$D913)</f>
        <v/>
      </c>
      <c r="H913" s="20" t="str">
        <f aca="false">IF($E913&lt;&gt;1,"",IF($F913="",0,IF($G913&lt;='Cohort Report'!$B$7,1,0)))</f>
        <v/>
      </c>
      <c r="I913" s="20" t="str">
        <f aca="false">IF($E913&lt;&gt;1,"",IF($F913="",0,IF($G913&lt;='Cohort Report'!$B$8,1,0)))</f>
        <v/>
      </c>
      <c r="J913" s="21" t="str">
        <f aca="false">IF($E913&lt;&gt;1,"",DATE(YEAR($D913),MONTH($D913),1))</f>
        <v/>
      </c>
      <c r="K913" s="20" t="str">
        <f aca="false">IF($E913&lt;&gt;1,"",IF($G913="","",IF(AND($D913&gt;='Cohort Report'!$B$5,$D913&lt;='Cohort Report'!$B$6),$G913,"")))</f>
        <v/>
      </c>
    </row>
    <row r="914" customFormat="false" ht="15" hidden="false" customHeight="false" outlineLevel="0" collapsed="false">
      <c r="A914" s="9"/>
      <c r="B914" s="22"/>
      <c r="C914" s="23"/>
      <c r="D914" s="19" t="str">
        <f aca="false">IF($A914="","",_xlfn.MINIFS($B:$B,$A:$A,$A914))</f>
        <v/>
      </c>
      <c r="E914" s="20" t="str">
        <f aca="false">IF($A914="","",IF(AND($B914=$D914,COUNTIFS($A$2:$A914,$A914,$B$2:$B914,$B914)=1),1,0))</f>
        <v/>
      </c>
      <c r="F914" s="19" t="str">
        <f aca="false">IF($E914&lt;&gt;1,"",IF(COUNTIFS($A:$A,$A914,$B:$B,"&gt;"&amp;$D914)=0,"",_xlfn.MINIFS($B:$B,$A:$A,$A914,$B:$B,"&gt;"&amp;$D914)))</f>
        <v/>
      </c>
      <c r="G914" s="20" t="str">
        <f aca="false">IF($F914="","",$F914-$D914)</f>
        <v/>
      </c>
      <c r="H914" s="20" t="str">
        <f aca="false">IF($E914&lt;&gt;1,"",IF($F914="",0,IF($G914&lt;='Cohort Report'!$B$7,1,0)))</f>
        <v/>
      </c>
      <c r="I914" s="20" t="str">
        <f aca="false">IF($E914&lt;&gt;1,"",IF($F914="",0,IF($G914&lt;='Cohort Report'!$B$8,1,0)))</f>
        <v/>
      </c>
      <c r="J914" s="21" t="str">
        <f aca="false">IF($E914&lt;&gt;1,"",DATE(YEAR($D914),MONTH($D914),1))</f>
        <v/>
      </c>
      <c r="K914" s="20" t="str">
        <f aca="false">IF($E914&lt;&gt;1,"",IF($G914="","",IF(AND($D914&gt;='Cohort Report'!$B$5,$D914&lt;='Cohort Report'!$B$6),$G914,"")))</f>
        <v/>
      </c>
    </row>
    <row r="915" customFormat="false" ht="15" hidden="false" customHeight="false" outlineLevel="0" collapsed="false">
      <c r="A915" s="9"/>
      <c r="B915" s="22"/>
      <c r="C915" s="23"/>
      <c r="D915" s="19" t="str">
        <f aca="false">IF($A915="","",_xlfn.MINIFS($B:$B,$A:$A,$A915))</f>
        <v/>
      </c>
      <c r="E915" s="20" t="str">
        <f aca="false">IF($A915="","",IF(AND($B915=$D915,COUNTIFS($A$2:$A915,$A915,$B$2:$B915,$B915)=1),1,0))</f>
        <v/>
      </c>
      <c r="F915" s="19" t="str">
        <f aca="false">IF($E915&lt;&gt;1,"",IF(COUNTIFS($A:$A,$A915,$B:$B,"&gt;"&amp;$D915)=0,"",_xlfn.MINIFS($B:$B,$A:$A,$A915,$B:$B,"&gt;"&amp;$D915)))</f>
        <v/>
      </c>
      <c r="G915" s="20" t="str">
        <f aca="false">IF($F915="","",$F915-$D915)</f>
        <v/>
      </c>
      <c r="H915" s="20" t="str">
        <f aca="false">IF($E915&lt;&gt;1,"",IF($F915="",0,IF($G915&lt;='Cohort Report'!$B$7,1,0)))</f>
        <v/>
      </c>
      <c r="I915" s="20" t="str">
        <f aca="false">IF($E915&lt;&gt;1,"",IF($F915="",0,IF($G915&lt;='Cohort Report'!$B$8,1,0)))</f>
        <v/>
      </c>
      <c r="J915" s="21" t="str">
        <f aca="false">IF($E915&lt;&gt;1,"",DATE(YEAR($D915),MONTH($D915),1))</f>
        <v/>
      </c>
      <c r="K915" s="20" t="str">
        <f aca="false">IF($E915&lt;&gt;1,"",IF($G915="","",IF(AND($D915&gt;='Cohort Report'!$B$5,$D915&lt;='Cohort Report'!$B$6),$G915,"")))</f>
        <v/>
      </c>
    </row>
    <row r="916" customFormat="false" ht="15" hidden="false" customHeight="false" outlineLevel="0" collapsed="false">
      <c r="A916" s="9"/>
      <c r="B916" s="22"/>
      <c r="C916" s="23"/>
      <c r="D916" s="19" t="str">
        <f aca="false">IF($A916="","",_xlfn.MINIFS($B:$B,$A:$A,$A916))</f>
        <v/>
      </c>
      <c r="E916" s="20" t="str">
        <f aca="false">IF($A916="","",IF(AND($B916=$D916,COUNTIFS($A$2:$A916,$A916,$B$2:$B916,$B916)=1),1,0))</f>
        <v/>
      </c>
      <c r="F916" s="19" t="str">
        <f aca="false">IF($E916&lt;&gt;1,"",IF(COUNTIFS($A:$A,$A916,$B:$B,"&gt;"&amp;$D916)=0,"",_xlfn.MINIFS($B:$B,$A:$A,$A916,$B:$B,"&gt;"&amp;$D916)))</f>
        <v/>
      </c>
      <c r="G916" s="20" t="str">
        <f aca="false">IF($F916="","",$F916-$D916)</f>
        <v/>
      </c>
      <c r="H916" s="20" t="str">
        <f aca="false">IF($E916&lt;&gt;1,"",IF($F916="",0,IF($G916&lt;='Cohort Report'!$B$7,1,0)))</f>
        <v/>
      </c>
      <c r="I916" s="20" t="str">
        <f aca="false">IF($E916&lt;&gt;1,"",IF($F916="",0,IF($G916&lt;='Cohort Report'!$B$8,1,0)))</f>
        <v/>
      </c>
      <c r="J916" s="21" t="str">
        <f aca="false">IF($E916&lt;&gt;1,"",DATE(YEAR($D916),MONTH($D916),1))</f>
        <v/>
      </c>
      <c r="K916" s="20" t="str">
        <f aca="false">IF($E916&lt;&gt;1,"",IF($G916="","",IF(AND($D916&gt;='Cohort Report'!$B$5,$D916&lt;='Cohort Report'!$B$6),$G916,"")))</f>
        <v/>
      </c>
    </row>
    <row r="917" customFormat="false" ht="15" hidden="false" customHeight="false" outlineLevel="0" collapsed="false">
      <c r="A917" s="9"/>
      <c r="B917" s="22"/>
      <c r="C917" s="23"/>
      <c r="D917" s="19" t="str">
        <f aca="false">IF($A917="","",_xlfn.MINIFS($B:$B,$A:$A,$A917))</f>
        <v/>
      </c>
      <c r="E917" s="20" t="str">
        <f aca="false">IF($A917="","",IF(AND($B917=$D917,COUNTIFS($A$2:$A917,$A917,$B$2:$B917,$B917)=1),1,0))</f>
        <v/>
      </c>
      <c r="F917" s="19" t="str">
        <f aca="false">IF($E917&lt;&gt;1,"",IF(COUNTIFS($A:$A,$A917,$B:$B,"&gt;"&amp;$D917)=0,"",_xlfn.MINIFS($B:$B,$A:$A,$A917,$B:$B,"&gt;"&amp;$D917)))</f>
        <v/>
      </c>
      <c r="G917" s="20" t="str">
        <f aca="false">IF($F917="","",$F917-$D917)</f>
        <v/>
      </c>
      <c r="H917" s="20" t="str">
        <f aca="false">IF($E917&lt;&gt;1,"",IF($F917="",0,IF($G917&lt;='Cohort Report'!$B$7,1,0)))</f>
        <v/>
      </c>
      <c r="I917" s="20" t="str">
        <f aca="false">IF($E917&lt;&gt;1,"",IF($F917="",0,IF($G917&lt;='Cohort Report'!$B$8,1,0)))</f>
        <v/>
      </c>
      <c r="J917" s="21" t="str">
        <f aca="false">IF($E917&lt;&gt;1,"",DATE(YEAR($D917),MONTH($D917),1))</f>
        <v/>
      </c>
      <c r="K917" s="20" t="str">
        <f aca="false">IF($E917&lt;&gt;1,"",IF($G917="","",IF(AND($D917&gt;='Cohort Report'!$B$5,$D917&lt;='Cohort Report'!$B$6),$G917,"")))</f>
        <v/>
      </c>
    </row>
    <row r="918" customFormat="false" ht="15" hidden="false" customHeight="false" outlineLevel="0" collapsed="false">
      <c r="A918" s="9"/>
      <c r="B918" s="22"/>
      <c r="C918" s="23"/>
      <c r="D918" s="19" t="str">
        <f aca="false">IF($A918="","",_xlfn.MINIFS($B:$B,$A:$A,$A918))</f>
        <v/>
      </c>
      <c r="E918" s="20" t="str">
        <f aca="false">IF($A918="","",IF(AND($B918=$D918,COUNTIFS($A$2:$A918,$A918,$B$2:$B918,$B918)=1),1,0))</f>
        <v/>
      </c>
      <c r="F918" s="19" t="str">
        <f aca="false">IF($E918&lt;&gt;1,"",IF(COUNTIFS($A:$A,$A918,$B:$B,"&gt;"&amp;$D918)=0,"",_xlfn.MINIFS($B:$B,$A:$A,$A918,$B:$B,"&gt;"&amp;$D918)))</f>
        <v/>
      </c>
      <c r="G918" s="20" t="str">
        <f aca="false">IF($F918="","",$F918-$D918)</f>
        <v/>
      </c>
      <c r="H918" s="20" t="str">
        <f aca="false">IF($E918&lt;&gt;1,"",IF($F918="",0,IF($G918&lt;='Cohort Report'!$B$7,1,0)))</f>
        <v/>
      </c>
      <c r="I918" s="20" t="str">
        <f aca="false">IF($E918&lt;&gt;1,"",IF($F918="",0,IF($G918&lt;='Cohort Report'!$B$8,1,0)))</f>
        <v/>
      </c>
      <c r="J918" s="21" t="str">
        <f aca="false">IF($E918&lt;&gt;1,"",DATE(YEAR($D918),MONTH($D918),1))</f>
        <v/>
      </c>
      <c r="K918" s="20" t="str">
        <f aca="false">IF($E918&lt;&gt;1,"",IF($G918="","",IF(AND($D918&gt;='Cohort Report'!$B$5,$D918&lt;='Cohort Report'!$B$6),$G918,"")))</f>
        <v/>
      </c>
    </row>
    <row r="919" customFormat="false" ht="15" hidden="false" customHeight="false" outlineLevel="0" collapsed="false">
      <c r="A919" s="9"/>
      <c r="B919" s="22"/>
      <c r="C919" s="23"/>
      <c r="D919" s="19" t="str">
        <f aca="false">IF($A919="","",_xlfn.MINIFS($B:$B,$A:$A,$A919))</f>
        <v/>
      </c>
      <c r="E919" s="20" t="str">
        <f aca="false">IF($A919="","",IF(AND($B919=$D919,COUNTIFS($A$2:$A919,$A919,$B$2:$B919,$B919)=1),1,0))</f>
        <v/>
      </c>
      <c r="F919" s="19" t="str">
        <f aca="false">IF($E919&lt;&gt;1,"",IF(COUNTIFS($A:$A,$A919,$B:$B,"&gt;"&amp;$D919)=0,"",_xlfn.MINIFS($B:$B,$A:$A,$A919,$B:$B,"&gt;"&amp;$D919)))</f>
        <v/>
      </c>
      <c r="G919" s="20" t="str">
        <f aca="false">IF($F919="","",$F919-$D919)</f>
        <v/>
      </c>
      <c r="H919" s="20" t="str">
        <f aca="false">IF($E919&lt;&gt;1,"",IF($F919="",0,IF($G919&lt;='Cohort Report'!$B$7,1,0)))</f>
        <v/>
      </c>
      <c r="I919" s="20" t="str">
        <f aca="false">IF($E919&lt;&gt;1,"",IF($F919="",0,IF($G919&lt;='Cohort Report'!$B$8,1,0)))</f>
        <v/>
      </c>
      <c r="J919" s="21" t="str">
        <f aca="false">IF($E919&lt;&gt;1,"",DATE(YEAR($D919),MONTH($D919),1))</f>
        <v/>
      </c>
      <c r="K919" s="20" t="str">
        <f aca="false">IF($E919&lt;&gt;1,"",IF($G919="","",IF(AND($D919&gt;='Cohort Report'!$B$5,$D919&lt;='Cohort Report'!$B$6),$G919,"")))</f>
        <v/>
      </c>
    </row>
    <row r="920" customFormat="false" ht="15" hidden="false" customHeight="false" outlineLevel="0" collapsed="false">
      <c r="A920" s="9"/>
      <c r="B920" s="22"/>
      <c r="C920" s="23"/>
      <c r="D920" s="19" t="str">
        <f aca="false">IF($A920="","",_xlfn.MINIFS($B:$B,$A:$A,$A920))</f>
        <v/>
      </c>
      <c r="E920" s="20" t="str">
        <f aca="false">IF($A920="","",IF(AND($B920=$D920,COUNTIFS($A$2:$A920,$A920,$B$2:$B920,$B920)=1),1,0))</f>
        <v/>
      </c>
      <c r="F920" s="19" t="str">
        <f aca="false">IF($E920&lt;&gt;1,"",IF(COUNTIFS($A:$A,$A920,$B:$B,"&gt;"&amp;$D920)=0,"",_xlfn.MINIFS($B:$B,$A:$A,$A920,$B:$B,"&gt;"&amp;$D920)))</f>
        <v/>
      </c>
      <c r="G920" s="20" t="str">
        <f aca="false">IF($F920="","",$F920-$D920)</f>
        <v/>
      </c>
      <c r="H920" s="20" t="str">
        <f aca="false">IF($E920&lt;&gt;1,"",IF($F920="",0,IF($G920&lt;='Cohort Report'!$B$7,1,0)))</f>
        <v/>
      </c>
      <c r="I920" s="20" t="str">
        <f aca="false">IF($E920&lt;&gt;1,"",IF($F920="",0,IF($G920&lt;='Cohort Report'!$B$8,1,0)))</f>
        <v/>
      </c>
      <c r="J920" s="21" t="str">
        <f aca="false">IF($E920&lt;&gt;1,"",DATE(YEAR($D920),MONTH($D920),1))</f>
        <v/>
      </c>
      <c r="K920" s="20" t="str">
        <f aca="false">IF($E920&lt;&gt;1,"",IF($G920="","",IF(AND($D920&gt;='Cohort Report'!$B$5,$D920&lt;='Cohort Report'!$B$6),$G920,"")))</f>
        <v/>
      </c>
    </row>
    <row r="921" customFormat="false" ht="15" hidden="false" customHeight="false" outlineLevel="0" collapsed="false">
      <c r="A921" s="9"/>
      <c r="B921" s="22"/>
      <c r="C921" s="23"/>
      <c r="D921" s="19" t="str">
        <f aca="false">IF($A921="","",_xlfn.MINIFS($B:$B,$A:$A,$A921))</f>
        <v/>
      </c>
      <c r="E921" s="20" t="str">
        <f aca="false">IF($A921="","",IF(AND($B921=$D921,COUNTIFS($A$2:$A921,$A921,$B$2:$B921,$B921)=1),1,0))</f>
        <v/>
      </c>
      <c r="F921" s="19" t="str">
        <f aca="false">IF($E921&lt;&gt;1,"",IF(COUNTIFS($A:$A,$A921,$B:$B,"&gt;"&amp;$D921)=0,"",_xlfn.MINIFS($B:$B,$A:$A,$A921,$B:$B,"&gt;"&amp;$D921)))</f>
        <v/>
      </c>
      <c r="G921" s="20" t="str">
        <f aca="false">IF($F921="","",$F921-$D921)</f>
        <v/>
      </c>
      <c r="H921" s="20" t="str">
        <f aca="false">IF($E921&lt;&gt;1,"",IF($F921="",0,IF($G921&lt;='Cohort Report'!$B$7,1,0)))</f>
        <v/>
      </c>
      <c r="I921" s="20" t="str">
        <f aca="false">IF($E921&lt;&gt;1,"",IF($F921="",0,IF($G921&lt;='Cohort Report'!$B$8,1,0)))</f>
        <v/>
      </c>
      <c r="J921" s="21" t="str">
        <f aca="false">IF($E921&lt;&gt;1,"",DATE(YEAR($D921),MONTH($D921),1))</f>
        <v/>
      </c>
      <c r="K921" s="20" t="str">
        <f aca="false">IF($E921&lt;&gt;1,"",IF($G921="","",IF(AND($D921&gt;='Cohort Report'!$B$5,$D921&lt;='Cohort Report'!$B$6),$G921,"")))</f>
        <v/>
      </c>
    </row>
    <row r="922" customFormat="false" ht="15" hidden="false" customHeight="false" outlineLevel="0" collapsed="false">
      <c r="A922" s="9"/>
      <c r="B922" s="22"/>
      <c r="C922" s="23"/>
      <c r="D922" s="19" t="str">
        <f aca="false">IF($A922="","",_xlfn.MINIFS($B:$B,$A:$A,$A922))</f>
        <v/>
      </c>
      <c r="E922" s="20" t="str">
        <f aca="false">IF($A922="","",IF(AND($B922=$D922,COUNTIFS($A$2:$A922,$A922,$B$2:$B922,$B922)=1),1,0))</f>
        <v/>
      </c>
      <c r="F922" s="19" t="str">
        <f aca="false">IF($E922&lt;&gt;1,"",IF(COUNTIFS($A:$A,$A922,$B:$B,"&gt;"&amp;$D922)=0,"",_xlfn.MINIFS($B:$B,$A:$A,$A922,$B:$B,"&gt;"&amp;$D922)))</f>
        <v/>
      </c>
      <c r="G922" s="20" t="str">
        <f aca="false">IF($F922="","",$F922-$D922)</f>
        <v/>
      </c>
      <c r="H922" s="20" t="str">
        <f aca="false">IF($E922&lt;&gt;1,"",IF($F922="",0,IF($G922&lt;='Cohort Report'!$B$7,1,0)))</f>
        <v/>
      </c>
      <c r="I922" s="20" t="str">
        <f aca="false">IF($E922&lt;&gt;1,"",IF($F922="",0,IF($G922&lt;='Cohort Report'!$B$8,1,0)))</f>
        <v/>
      </c>
      <c r="J922" s="21" t="str">
        <f aca="false">IF($E922&lt;&gt;1,"",DATE(YEAR($D922),MONTH($D922),1))</f>
        <v/>
      </c>
      <c r="K922" s="20" t="str">
        <f aca="false">IF($E922&lt;&gt;1,"",IF($G922="","",IF(AND($D922&gt;='Cohort Report'!$B$5,$D922&lt;='Cohort Report'!$B$6),$G922,"")))</f>
        <v/>
      </c>
    </row>
    <row r="923" customFormat="false" ht="15" hidden="false" customHeight="false" outlineLevel="0" collapsed="false">
      <c r="A923" s="9"/>
      <c r="B923" s="22"/>
      <c r="C923" s="23"/>
      <c r="D923" s="19" t="str">
        <f aca="false">IF($A923="","",_xlfn.MINIFS($B:$B,$A:$A,$A923))</f>
        <v/>
      </c>
      <c r="E923" s="20" t="str">
        <f aca="false">IF($A923="","",IF(AND($B923=$D923,COUNTIFS($A$2:$A923,$A923,$B$2:$B923,$B923)=1),1,0))</f>
        <v/>
      </c>
      <c r="F923" s="19" t="str">
        <f aca="false">IF($E923&lt;&gt;1,"",IF(COUNTIFS($A:$A,$A923,$B:$B,"&gt;"&amp;$D923)=0,"",_xlfn.MINIFS($B:$B,$A:$A,$A923,$B:$B,"&gt;"&amp;$D923)))</f>
        <v/>
      </c>
      <c r="G923" s="20" t="str">
        <f aca="false">IF($F923="","",$F923-$D923)</f>
        <v/>
      </c>
      <c r="H923" s="20" t="str">
        <f aca="false">IF($E923&lt;&gt;1,"",IF($F923="",0,IF($G923&lt;='Cohort Report'!$B$7,1,0)))</f>
        <v/>
      </c>
      <c r="I923" s="20" t="str">
        <f aca="false">IF($E923&lt;&gt;1,"",IF($F923="",0,IF($G923&lt;='Cohort Report'!$B$8,1,0)))</f>
        <v/>
      </c>
      <c r="J923" s="21" t="str">
        <f aca="false">IF($E923&lt;&gt;1,"",DATE(YEAR($D923),MONTH($D923),1))</f>
        <v/>
      </c>
      <c r="K923" s="20" t="str">
        <f aca="false">IF($E923&lt;&gt;1,"",IF($G923="","",IF(AND($D923&gt;='Cohort Report'!$B$5,$D923&lt;='Cohort Report'!$B$6),$G923,"")))</f>
        <v/>
      </c>
    </row>
    <row r="924" customFormat="false" ht="15" hidden="false" customHeight="false" outlineLevel="0" collapsed="false">
      <c r="A924" s="9"/>
      <c r="B924" s="22"/>
      <c r="C924" s="23"/>
      <c r="D924" s="19" t="str">
        <f aca="false">IF($A924="","",_xlfn.MINIFS($B:$B,$A:$A,$A924))</f>
        <v/>
      </c>
      <c r="E924" s="20" t="str">
        <f aca="false">IF($A924="","",IF(AND($B924=$D924,COUNTIFS($A$2:$A924,$A924,$B$2:$B924,$B924)=1),1,0))</f>
        <v/>
      </c>
      <c r="F924" s="19" t="str">
        <f aca="false">IF($E924&lt;&gt;1,"",IF(COUNTIFS($A:$A,$A924,$B:$B,"&gt;"&amp;$D924)=0,"",_xlfn.MINIFS($B:$B,$A:$A,$A924,$B:$B,"&gt;"&amp;$D924)))</f>
        <v/>
      </c>
      <c r="G924" s="20" t="str">
        <f aca="false">IF($F924="","",$F924-$D924)</f>
        <v/>
      </c>
      <c r="H924" s="20" t="str">
        <f aca="false">IF($E924&lt;&gt;1,"",IF($F924="",0,IF($G924&lt;='Cohort Report'!$B$7,1,0)))</f>
        <v/>
      </c>
      <c r="I924" s="20" t="str">
        <f aca="false">IF($E924&lt;&gt;1,"",IF($F924="",0,IF($G924&lt;='Cohort Report'!$B$8,1,0)))</f>
        <v/>
      </c>
      <c r="J924" s="21" t="str">
        <f aca="false">IF($E924&lt;&gt;1,"",DATE(YEAR($D924),MONTH($D924),1))</f>
        <v/>
      </c>
      <c r="K924" s="20" t="str">
        <f aca="false">IF($E924&lt;&gt;1,"",IF($G924="","",IF(AND($D924&gt;='Cohort Report'!$B$5,$D924&lt;='Cohort Report'!$B$6),$G924,"")))</f>
        <v/>
      </c>
    </row>
    <row r="925" customFormat="false" ht="15" hidden="false" customHeight="false" outlineLevel="0" collapsed="false">
      <c r="A925" s="9"/>
      <c r="B925" s="22"/>
      <c r="C925" s="23"/>
      <c r="D925" s="19" t="str">
        <f aca="false">IF($A925="","",_xlfn.MINIFS($B:$B,$A:$A,$A925))</f>
        <v/>
      </c>
      <c r="E925" s="20" t="str">
        <f aca="false">IF($A925="","",IF(AND($B925=$D925,COUNTIFS($A$2:$A925,$A925,$B$2:$B925,$B925)=1),1,0))</f>
        <v/>
      </c>
      <c r="F925" s="19" t="str">
        <f aca="false">IF($E925&lt;&gt;1,"",IF(COUNTIFS($A:$A,$A925,$B:$B,"&gt;"&amp;$D925)=0,"",_xlfn.MINIFS($B:$B,$A:$A,$A925,$B:$B,"&gt;"&amp;$D925)))</f>
        <v/>
      </c>
      <c r="G925" s="20" t="str">
        <f aca="false">IF($F925="","",$F925-$D925)</f>
        <v/>
      </c>
      <c r="H925" s="20" t="str">
        <f aca="false">IF($E925&lt;&gt;1,"",IF($F925="",0,IF($G925&lt;='Cohort Report'!$B$7,1,0)))</f>
        <v/>
      </c>
      <c r="I925" s="20" t="str">
        <f aca="false">IF($E925&lt;&gt;1,"",IF($F925="",0,IF($G925&lt;='Cohort Report'!$B$8,1,0)))</f>
        <v/>
      </c>
      <c r="J925" s="21" t="str">
        <f aca="false">IF($E925&lt;&gt;1,"",DATE(YEAR($D925),MONTH($D925),1))</f>
        <v/>
      </c>
      <c r="K925" s="20" t="str">
        <f aca="false">IF($E925&lt;&gt;1,"",IF($G925="","",IF(AND($D925&gt;='Cohort Report'!$B$5,$D925&lt;='Cohort Report'!$B$6),$G925,"")))</f>
        <v/>
      </c>
    </row>
    <row r="926" customFormat="false" ht="15" hidden="false" customHeight="false" outlineLevel="0" collapsed="false">
      <c r="A926" s="9"/>
      <c r="B926" s="22"/>
      <c r="C926" s="23"/>
      <c r="D926" s="19" t="str">
        <f aca="false">IF($A926="","",_xlfn.MINIFS($B:$B,$A:$A,$A926))</f>
        <v/>
      </c>
      <c r="E926" s="20" t="str">
        <f aca="false">IF($A926="","",IF(AND($B926=$D926,COUNTIFS($A$2:$A926,$A926,$B$2:$B926,$B926)=1),1,0))</f>
        <v/>
      </c>
      <c r="F926" s="19" t="str">
        <f aca="false">IF($E926&lt;&gt;1,"",IF(COUNTIFS($A:$A,$A926,$B:$B,"&gt;"&amp;$D926)=0,"",_xlfn.MINIFS($B:$B,$A:$A,$A926,$B:$B,"&gt;"&amp;$D926)))</f>
        <v/>
      </c>
      <c r="G926" s="20" t="str">
        <f aca="false">IF($F926="","",$F926-$D926)</f>
        <v/>
      </c>
      <c r="H926" s="20" t="str">
        <f aca="false">IF($E926&lt;&gt;1,"",IF($F926="",0,IF($G926&lt;='Cohort Report'!$B$7,1,0)))</f>
        <v/>
      </c>
      <c r="I926" s="20" t="str">
        <f aca="false">IF($E926&lt;&gt;1,"",IF($F926="",0,IF($G926&lt;='Cohort Report'!$B$8,1,0)))</f>
        <v/>
      </c>
      <c r="J926" s="21" t="str">
        <f aca="false">IF($E926&lt;&gt;1,"",DATE(YEAR($D926),MONTH($D926),1))</f>
        <v/>
      </c>
      <c r="K926" s="20" t="str">
        <f aca="false">IF($E926&lt;&gt;1,"",IF($G926="","",IF(AND($D926&gt;='Cohort Report'!$B$5,$D926&lt;='Cohort Report'!$B$6),$G926,"")))</f>
        <v/>
      </c>
    </row>
    <row r="927" customFormat="false" ht="15" hidden="false" customHeight="false" outlineLevel="0" collapsed="false">
      <c r="A927" s="9"/>
      <c r="B927" s="22"/>
      <c r="C927" s="23"/>
      <c r="D927" s="19" t="str">
        <f aca="false">IF($A927="","",_xlfn.MINIFS($B:$B,$A:$A,$A927))</f>
        <v/>
      </c>
      <c r="E927" s="20" t="str">
        <f aca="false">IF($A927="","",IF(AND($B927=$D927,COUNTIFS($A$2:$A927,$A927,$B$2:$B927,$B927)=1),1,0))</f>
        <v/>
      </c>
      <c r="F927" s="19" t="str">
        <f aca="false">IF($E927&lt;&gt;1,"",IF(COUNTIFS($A:$A,$A927,$B:$B,"&gt;"&amp;$D927)=0,"",_xlfn.MINIFS($B:$B,$A:$A,$A927,$B:$B,"&gt;"&amp;$D927)))</f>
        <v/>
      </c>
      <c r="G927" s="20" t="str">
        <f aca="false">IF($F927="","",$F927-$D927)</f>
        <v/>
      </c>
      <c r="H927" s="20" t="str">
        <f aca="false">IF($E927&lt;&gt;1,"",IF($F927="",0,IF($G927&lt;='Cohort Report'!$B$7,1,0)))</f>
        <v/>
      </c>
      <c r="I927" s="20" t="str">
        <f aca="false">IF($E927&lt;&gt;1,"",IF($F927="",0,IF($G927&lt;='Cohort Report'!$B$8,1,0)))</f>
        <v/>
      </c>
      <c r="J927" s="21" t="str">
        <f aca="false">IF($E927&lt;&gt;1,"",DATE(YEAR($D927),MONTH($D927),1))</f>
        <v/>
      </c>
      <c r="K927" s="20" t="str">
        <f aca="false">IF($E927&lt;&gt;1,"",IF($G927="","",IF(AND($D927&gt;='Cohort Report'!$B$5,$D927&lt;='Cohort Report'!$B$6),$G927,"")))</f>
        <v/>
      </c>
    </row>
    <row r="928" customFormat="false" ht="15" hidden="false" customHeight="false" outlineLevel="0" collapsed="false">
      <c r="A928" s="9"/>
      <c r="B928" s="22"/>
      <c r="C928" s="23"/>
      <c r="D928" s="19" t="str">
        <f aca="false">IF($A928="","",_xlfn.MINIFS($B:$B,$A:$A,$A928))</f>
        <v/>
      </c>
      <c r="E928" s="20" t="str">
        <f aca="false">IF($A928="","",IF(AND($B928=$D928,COUNTIFS($A$2:$A928,$A928,$B$2:$B928,$B928)=1),1,0))</f>
        <v/>
      </c>
      <c r="F928" s="19" t="str">
        <f aca="false">IF($E928&lt;&gt;1,"",IF(COUNTIFS($A:$A,$A928,$B:$B,"&gt;"&amp;$D928)=0,"",_xlfn.MINIFS($B:$B,$A:$A,$A928,$B:$B,"&gt;"&amp;$D928)))</f>
        <v/>
      </c>
      <c r="G928" s="20" t="str">
        <f aca="false">IF($F928="","",$F928-$D928)</f>
        <v/>
      </c>
      <c r="H928" s="20" t="str">
        <f aca="false">IF($E928&lt;&gt;1,"",IF($F928="",0,IF($G928&lt;='Cohort Report'!$B$7,1,0)))</f>
        <v/>
      </c>
      <c r="I928" s="20" t="str">
        <f aca="false">IF($E928&lt;&gt;1,"",IF($F928="",0,IF($G928&lt;='Cohort Report'!$B$8,1,0)))</f>
        <v/>
      </c>
      <c r="J928" s="21" t="str">
        <f aca="false">IF($E928&lt;&gt;1,"",DATE(YEAR($D928),MONTH($D928),1))</f>
        <v/>
      </c>
      <c r="K928" s="20" t="str">
        <f aca="false">IF($E928&lt;&gt;1,"",IF($G928="","",IF(AND($D928&gt;='Cohort Report'!$B$5,$D928&lt;='Cohort Report'!$B$6),$G928,"")))</f>
        <v/>
      </c>
    </row>
    <row r="929" customFormat="false" ht="15" hidden="false" customHeight="false" outlineLevel="0" collapsed="false">
      <c r="A929" s="9"/>
      <c r="B929" s="22"/>
      <c r="C929" s="23"/>
      <c r="D929" s="19" t="str">
        <f aca="false">IF($A929="","",_xlfn.MINIFS($B:$B,$A:$A,$A929))</f>
        <v/>
      </c>
      <c r="E929" s="20" t="str">
        <f aca="false">IF($A929="","",IF(AND($B929=$D929,COUNTIFS($A$2:$A929,$A929,$B$2:$B929,$B929)=1),1,0))</f>
        <v/>
      </c>
      <c r="F929" s="19" t="str">
        <f aca="false">IF($E929&lt;&gt;1,"",IF(COUNTIFS($A:$A,$A929,$B:$B,"&gt;"&amp;$D929)=0,"",_xlfn.MINIFS($B:$B,$A:$A,$A929,$B:$B,"&gt;"&amp;$D929)))</f>
        <v/>
      </c>
      <c r="G929" s="20" t="str">
        <f aca="false">IF($F929="","",$F929-$D929)</f>
        <v/>
      </c>
      <c r="H929" s="20" t="str">
        <f aca="false">IF($E929&lt;&gt;1,"",IF($F929="",0,IF($G929&lt;='Cohort Report'!$B$7,1,0)))</f>
        <v/>
      </c>
      <c r="I929" s="20" t="str">
        <f aca="false">IF($E929&lt;&gt;1,"",IF($F929="",0,IF($G929&lt;='Cohort Report'!$B$8,1,0)))</f>
        <v/>
      </c>
      <c r="J929" s="21" t="str">
        <f aca="false">IF($E929&lt;&gt;1,"",DATE(YEAR($D929),MONTH($D929),1))</f>
        <v/>
      </c>
      <c r="K929" s="20" t="str">
        <f aca="false">IF($E929&lt;&gt;1,"",IF($G929="","",IF(AND($D929&gt;='Cohort Report'!$B$5,$D929&lt;='Cohort Report'!$B$6),$G929,"")))</f>
        <v/>
      </c>
    </row>
    <row r="930" customFormat="false" ht="15" hidden="false" customHeight="false" outlineLevel="0" collapsed="false">
      <c r="A930" s="9"/>
      <c r="B930" s="22"/>
      <c r="C930" s="23"/>
      <c r="D930" s="19" t="str">
        <f aca="false">IF($A930="","",_xlfn.MINIFS($B:$B,$A:$A,$A930))</f>
        <v/>
      </c>
      <c r="E930" s="20" t="str">
        <f aca="false">IF($A930="","",IF(AND($B930=$D930,COUNTIFS($A$2:$A930,$A930,$B$2:$B930,$B930)=1),1,0))</f>
        <v/>
      </c>
      <c r="F930" s="19" t="str">
        <f aca="false">IF($E930&lt;&gt;1,"",IF(COUNTIFS($A:$A,$A930,$B:$B,"&gt;"&amp;$D930)=0,"",_xlfn.MINIFS($B:$B,$A:$A,$A930,$B:$B,"&gt;"&amp;$D930)))</f>
        <v/>
      </c>
      <c r="G930" s="20" t="str">
        <f aca="false">IF($F930="","",$F930-$D930)</f>
        <v/>
      </c>
      <c r="H930" s="20" t="str">
        <f aca="false">IF($E930&lt;&gt;1,"",IF($F930="",0,IF($G930&lt;='Cohort Report'!$B$7,1,0)))</f>
        <v/>
      </c>
      <c r="I930" s="20" t="str">
        <f aca="false">IF($E930&lt;&gt;1,"",IF($F930="",0,IF($G930&lt;='Cohort Report'!$B$8,1,0)))</f>
        <v/>
      </c>
      <c r="J930" s="21" t="str">
        <f aca="false">IF($E930&lt;&gt;1,"",DATE(YEAR($D930),MONTH($D930),1))</f>
        <v/>
      </c>
      <c r="K930" s="20" t="str">
        <f aca="false">IF($E930&lt;&gt;1,"",IF($G930="","",IF(AND($D930&gt;='Cohort Report'!$B$5,$D930&lt;='Cohort Report'!$B$6),$G930,"")))</f>
        <v/>
      </c>
    </row>
    <row r="931" customFormat="false" ht="15" hidden="false" customHeight="false" outlineLevel="0" collapsed="false">
      <c r="A931" s="9"/>
      <c r="B931" s="22"/>
      <c r="C931" s="23"/>
      <c r="D931" s="19" t="str">
        <f aca="false">IF($A931="","",_xlfn.MINIFS($B:$B,$A:$A,$A931))</f>
        <v/>
      </c>
      <c r="E931" s="20" t="str">
        <f aca="false">IF($A931="","",IF(AND($B931=$D931,COUNTIFS($A$2:$A931,$A931,$B$2:$B931,$B931)=1),1,0))</f>
        <v/>
      </c>
      <c r="F931" s="19" t="str">
        <f aca="false">IF($E931&lt;&gt;1,"",IF(COUNTIFS($A:$A,$A931,$B:$B,"&gt;"&amp;$D931)=0,"",_xlfn.MINIFS($B:$B,$A:$A,$A931,$B:$B,"&gt;"&amp;$D931)))</f>
        <v/>
      </c>
      <c r="G931" s="20" t="str">
        <f aca="false">IF($F931="","",$F931-$D931)</f>
        <v/>
      </c>
      <c r="H931" s="20" t="str">
        <f aca="false">IF($E931&lt;&gt;1,"",IF($F931="",0,IF($G931&lt;='Cohort Report'!$B$7,1,0)))</f>
        <v/>
      </c>
      <c r="I931" s="20" t="str">
        <f aca="false">IF($E931&lt;&gt;1,"",IF($F931="",0,IF($G931&lt;='Cohort Report'!$B$8,1,0)))</f>
        <v/>
      </c>
      <c r="J931" s="21" t="str">
        <f aca="false">IF($E931&lt;&gt;1,"",DATE(YEAR($D931),MONTH($D931),1))</f>
        <v/>
      </c>
      <c r="K931" s="20" t="str">
        <f aca="false">IF($E931&lt;&gt;1,"",IF($G931="","",IF(AND($D931&gt;='Cohort Report'!$B$5,$D931&lt;='Cohort Report'!$B$6),$G931,"")))</f>
        <v/>
      </c>
    </row>
    <row r="932" customFormat="false" ht="15" hidden="false" customHeight="false" outlineLevel="0" collapsed="false">
      <c r="A932" s="9"/>
      <c r="B932" s="22"/>
      <c r="C932" s="23"/>
      <c r="D932" s="19" t="str">
        <f aca="false">IF($A932="","",_xlfn.MINIFS($B:$B,$A:$A,$A932))</f>
        <v/>
      </c>
      <c r="E932" s="20" t="str">
        <f aca="false">IF($A932="","",IF(AND($B932=$D932,COUNTIFS($A$2:$A932,$A932,$B$2:$B932,$B932)=1),1,0))</f>
        <v/>
      </c>
      <c r="F932" s="19" t="str">
        <f aca="false">IF($E932&lt;&gt;1,"",IF(COUNTIFS($A:$A,$A932,$B:$B,"&gt;"&amp;$D932)=0,"",_xlfn.MINIFS($B:$B,$A:$A,$A932,$B:$B,"&gt;"&amp;$D932)))</f>
        <v/>
      </c>
      <c r="G932" s="20" t="str">
        <f aca="false">IF($F932="","",$F932-$D932)</f>
        <v/>
      </c>
      <c r="H932" s="20" t="str">
        <f aca="false">IF($E932&lt;&gt;1,"",IF($F932="",0,IF($G932&lt;='Cohort Report'!$B$7,1,0)))</f>
        <v/>
      </c>
      <c r="I932" s="20" t="str">
        <f aca="false">IF($E932&lt;&gt;1,"",IF($F932="",0,IF($G932&lt;='Cohort Report'!$B$8,1,0)))</f>
        <v/>
      </c>
      <c r="J932" s="21" t="str">
        <f aca="false">IF($E932&lt;&gt;1,"",DATE(YEAR($D932),MONTH($D932),1))</f>
        <v/>
      </c>
      <c r="K932" s="20" t="str">
        <f aca="false">IF($E932&lt;&gt;1,"",IF($G932="","",IF(AND($D932&gt;='Cohort Report'!$B$5,$D932&lt;='Cohort Report'!$B$6),$G932,"")))</f>
        <v/>
      </c>
    </row>
    <row r="933" customFormat="false" ht="15" hidden="false" customHeight="false" outlineLevel="0" collapsed="false">
      <c r="A933" s="9"/>
      <c r="B933" s="22"/>
      <c r="C933" s="23"/>
      <c r="D933" s="19" t="str">
        <f aca="false">IF($A933="","",_xlfn.MINIFS($B:$B,$A:$A,$A933))</f>
        <v/>
      </c>
      <c r="E933" s="20" t="str">
        <f aca="false">IF($A933="","",IF(AND($B933=$D933,COUNTIFS($A$2:$A933,$A933,$B$2:$B933,$B933)=1),1,0))</f>
        <v/>
      </c>
      <c r="F933" s="19" t="str">
        <f aca="false">IF($E933&lt;&gt;1,"",IF(COUNTIFS($A:$A,$A933,$B:$B,"&gt;"&amp;$D933)=0,"",_xlfn.MINIFS($B:$B,$A:$A,$A933,$B:$B,"&gt;"&amp;$D933)))</f>
        <v/>
      </c>
      <c r="G933" s="20" t="str">
        <f aca="false">IF($F933="","",$F933-$D933)</f>
        <v/>
      </c>
      <c r="H933" s="20" t="str">
        <f aca="false">IF($E933&lt;&gt;1,"",IF($F933="",0,IF($G933&lt;='Cohort Report'!$B$7,1,0)))</f>
        <v/>
      </c>
      <c r="I933" s="20" t="str">
        <f aca="false">IF($E933&lt;&gt;1,"",IF($F933="",0,IF($G933&lt;='Cohort Report'!$B$8,1,0)))</f>
        <v/>
      </c>
      <c r="J933" s="21" t="str">
        <f aca="false">IF($E933&lt;&gt;1,"",DATE(YEAR($D933),MONTH($D933),1))</f>
        <v/>
      </c>
      <c r="K933" s="20" t="str">
        <f aca="false">IF($E933&lt;&gt;1,"",IF($G933="","",IF(AND($D933&gt;='Cohort Report'!$B$5,$D933&lt;='Cohort Report'!$B$6),$G933,"")))</f>
        <v/>
      </c>
    </row>
    <row r="934" customFormat="false" ht="15" hidden="false" customHeight="false" outlineLevel="0" collapsed="false">
      <c r="A934" s="9"/>
      <c r="B934" s="22"/>
      <c r="C934" s="23"/>
      <c r="D934" s="19" t="str">
        <f aca="false">IF($A934="","",_xlfn.MINIFS($B:$B,$A:$A,$A934))</f>
        <v/>
      </c>
      <c r="E934" s="20" t="str">
        <f aca="false">IF($A934="","",IF(AND($B934=$D934,COUNTIFS($A$2:$A934,$A934,$B$2:$B934,$B934)=1),1,0))</f>
        <v/>
      </c>
      <c r="F934" s="19" t="str">
        <f aca="false">IF($E934&lt;&gt;1,"",IF(COUNTIFS($A:$A,$A934,$B:$B,"&gt;"&amp;$D934)=0,"",_xlfn.MINIFS($B:$B,$A:$A,$A934,$B:$B,"&gt;"&amp;$D934)))</f>
        <v/>
      </c>
      <c r="G934" s="20" t="str">
        <f aca="false">IF($F934="","",$F934-$D934)</f>
        <v/>
      </c>
      <c r="H934" s="20" t="str">
        <f aca="false">IF($E934&lt;&gt;1,"",IF($F934="",0,IF($G934&lt;='Cohort Report'!$B$7,1,0)))</f>
        <v/>
      </c>
      <c r="I934" s="20" t="str">
        <f aca="false">IF($E934&lt;&gt;1,"",IF($F934="",0,IF($G934&lt;='Cohort Report'!$B$8,1,0)))</f>
        <v/>
      </c>
      <c r="J934" s="21" t="str">
        <f aca="false">IF($E934&lt;&gt;1,"",DATE(YEAR($D934),MONTH($D934),1))</f>
        <v/>
      </c>
      <c r="K934" s="20" t="str">
        <f aca="false">IF($E934&lt;&gt;1,"",IF($G934="","",IF(AND($D934&gt;='Cohort Report'!$B$5,$D934&lt;='Cohort Report'!$B$6),$G934,"")))</f>
        <v/>
      </c>
    </row>
    <row r="935" customFormat="false" ht="15" hidden="false" customHeight="false" outlineLevel="0" collapsed="false">
      <c r="A935" s="9"/>
      <c r="B935" s="22"/>
      <c r="C935" s="23"/>
      <c r="D935" s="19" t="str">
        <f aca="false">IF($A935="","",_xlfn.MINIFS($B:$B,$A:$A,$A935))</f>
        <v/>
      </c>
      <c r="E935" s="20" t="str">
        <f aca="false">IF($A935="","",IF(AND($B935=$D935,COUNTIFS($A$2:$A935,$A935,$B$2:$B935,$B935)=1),1,0))</f>
        <v/>
      </c>
      <c r="F935" s="19" t="str">
        <f aca="false">IF($E935&lt;&gt;1,"",IF(COUNTIFS($A:$A,$A935,$B:$B,"&gt;"&amp;$D935)=0,"",_xlfn.MINIFS($B:$B,$A:$A,$A935,$B:$B,"&gt;"&amp;$D935)))</f>
        <v/>
      </c>
      <c r="G935" s="20" t="str">
        <f aca="false">IF($F935="","",$F935-$D935)</f>
        <v/>
      </c>
      <c r="H935" s="20" t="str">
        <f aca="false">IF($E935&lt;&gt;1,"",IF($F935="",0,IF($G935&lt;='Cohort Report'!$B$7,1,0)))</f>
        <v/>
      </c>
      <c r="I935" s="20" t="str">
        <f aca="false">IF($E935&lt;&gt;1,"",IF($F935="",0,IF($G935&lt;='Cohort Report'!$B$8,1,0)))</f>
        <v/>
      </c>
      <c r="J935" s="21" t="str">
        <f aca="false">IF($E935&lt;&gt;1,"",DATE(YEAR($D935),MONTH($D935),1))</f>
        <v/>
      </c>
      <c r="K935" s="20" t="str">
        <f aca="false">IF($E935&lt;&gt;1,"",IF($G935="","",IF(AND($D935&gt;='Cohort Report'!$B$5,$D935&lt;='Cohort Report'!$B$6),$G935,"")))</f>
        <v/>
      </c>
    </row>
    <row r="936" customFormat="false" ht="15" hidden="false" customHeight="false" outlineLevel="0" collapsed="false">
      <c r="A936" s="9"/>
      <c r="B936" s="22"/>
      <c r="C936" s="23"/>
      <c r="D936" s="19" t="str">
        <f aca="false">IF($A936="","",_xlfn.MINIFS($B:$B,$A:$A,$A936))</f>
        <v/>
      </c>
      <c r="E936" s="20" t="str">
        <f aca="false">IF($A936="","",IF(AND($B936=$D936,COUNTIFS($A$2:$A936,$A936,$B$2:$B936,$B936)=1),1,0))</f>
        <v/>
      </c>
      <c r="F936" s="19" t="str">
        <f aca="false">IF($E936&lt;&gt;1,"",IF(COUNTIFS($A:$A,$A936,$B:$B,"&gt;"&amp;$D936)=0,"",_xlfn.MINIFS($B:$B,$A:$A,$A936,$B:$B,"&gt;"&amp;$D936)))</f>
        <v/>
      </c>
      <c r="G936" s="20" t="str">
        <f aca="false">IF($F936="","",$F936-$D936)</f>
        <v/>
      </c>
      <c r="H936" s="20" t="str">
        <f aca="false">IF($E936&lt;&gt;1,"",IF($F936="",0,IF($G936&lt;='Cohort Report'!$B$7,1,0)))</f>
        <v/>
      </c>
      <c r="I936" s="20" t="str">
        <f aca="false">IF($E936&lt;&gt;1,"",IF($F936="",0,IF($G936&lt;='Cohort Report'!$B$8,1,0)))</f>
        <v/>
      </c>
      <c r="J936" s="21" t="str">
        <f aca="false">IF($E936&lt;&gt;1,"",DATE(YEAR($D936),MONTH($D936),1))</f>
        <v/>
      </c>
      <c r="K936" s="20" t="str">
        <f aca="false">IF($E936&lt;&gt;1,"",IF($G936="","",IF(AND($D936&gt;='Cohort Report'!$B$5,$D936&lt;='Cohort Report'!$B$6),$G936,"")))</f>
        <v/>
      </c>
    </row>
    <row r="937" customFormat="false" ht="15" hidden="false" customHeight="false" outlineLevel="0" collapsed="false">
      <c r="A937" s="9"/>
      <c r="B937" s="22"/>
      <c r="C937" s="23"/>
      <c r="D937" s="19" t="str">
        <f aca="false">IF($A937="","",_xlfn.MINIFS($B:$B,$A:$A,$A937))</f>
        <v/>
      </c>
      <c r="E937" s="20" t="str">
        <f aca="false">IF($A937="","",IF(AND($B937=$D937,COUNTIFS($A$2:$A937,$A937,$B$2:$B937,$B937)=1),1,0))</f>
        <v/>
      </c>
      <c r="F937" s="19" t="str">
        <f aca="false">IF($E937&lt;&gt;1,"",IF(COUNTIFS($A:$A,$A937,$B:$B,"&gt;"&amp;$D937)=0,"",_xlfn.MINIFS($B:$B,$A:$A,$A937,$B:$B,"&gt;"&amp;$D937)))</f>
        <v/>
      </c>
      <c r="G937" s="20" t="str">
        <f aca="false">IF($F937="","",$F937-$D937)</f>
        <v/>
      </c>
      <c r="H937" s="20" t="str">
        <f aca="false">IF($E937&lt;&gt;1,"",IF($F937="",0,IF($G937&lt;='Cohort Report'!$B$7,1,0)))</f>
        <v/>
      </c>
      <c r="I937" s="20" t="str">
        <f aca="false">IF($E937&lt;&gt;1,"",IF($F937="",0,IF($G937&lt;='Cohort Report'!$B$8,1,0)))</f>
        <v/>
      </c>
      <c r="J937" s="21" t="str">
        <f aca="false">IF($E937&lt;&gt;1,"",DATE(YEAR($D937),MONTH($D937),1))</f>
        <v/>
      </c>
      <c r="K937" s="20" t="str">
        <f aca="false">IF($E937&lt;&gt;1,"",IF($G937="","",IF(AND($D937&gt;='Cohort Report'!$B$5,$D937&lt;='Cohort Report'!$B$6),$G937,"")))</f>
        <v/>
      </c>
    </row>
    <row r="938" customFormat="false" ht="15" hidden="false" customHeight="false" outlineLevel="0" collapsed="false">
      <c r="A938" s="9"/>
      <c r="B938" s="22"/>
      <c r="C938" s="23"/>
      <c r="D938" s="19" t="str">
        <f aca="false">IF($A938="","",_xlfn.MINIFS($B:$B,$A:$A,$A938))</f>
        <v/>
      </c>
      <c r="E938" s="20" t="str">
        <f aca="false">IF($A938="","",IF(AND($B938=$D938,COUNTIFS($A$2:$A938,$A938,$B$2:$B938,$B938)=1),1,0))</f>
        <v/>
      </c>
      <c r="F938" s="19" t="str">
        <f aca="false">IF($E938&lt;&gt;1,"",IF(COUNTIFS($A:$A,$A938,$B:$B,"&gt;"&amp;$D938)=0,"",_xlfn.MINIFS($B:$B,$A:$A,$A938,$B:$B,"&gt;"&amp;$D938)))</f>
        <v/>
      </c>
      <c r="G938" s="20" t="str">
        <f aca="false">IF($F938="","",$F938-$D938)</f>
        <v/>
      </c>
      <c r="H938" s="20" t="str">
        <f aca="false">IF($E938&lt;&gt;1,"",IF($F938="",0,IF($G938&lt;='Cohort Report'!$B$7,1,0)))</f>
        <v/>
      </c>
      <c r="I938" s="20" t="str">
        <f aca="false">IF($E938&lt;&gt;1,"",IF($F938="",0,IF($G938&lt;='Cohort Report'!$B$8,1,0)))</f>
        <v/>
      </c>
      <c r="J938" s="21" t="str">
        <f aca="false">IF($E938&lt;&gt;1,"",DATE(YEAR($D938),MONTH($D938),1))</f>
        <v/>
      </c>
      <c r="K938" s="20" t="str">
        <f aca="false">IF($E938&lt;&gt;1,"",IF($G938="","",IF(AND($D938&gt;='Cohort Report'!$B$5,$D938&lt;='Cohort Report'!$B$6),$G938,"")))</f>
        <v/>
      </c>
    </row>
    <row r="939" customFormat="false" ht="15" hidden="false" customHeight="false" outlineLevel="0" collapsed="false">
      <c r="A939" s="9"/>
      <c r="B939" s="22"/>
      <c r="C939" s="23"/>
      <c r="D939" s="19" t="str">
        <f aca="false">IF($A939="","",_xlfn.MINIFS($B:$B,$A:$A,$A939))</f>
        <v/>
      </c>
      <c r="E939" s="20" t="str">
        <f aca="false">IF($A939="","",IF(AND($B939=$D939,COUNTIFS($A$2:$A939,$A939,$B$2:$B939,$B939)=1),1,0))</f>
        <v/>
      </c>
      <c r="F939" s="19" t="str">
        <f aca="false">IF($E939&lt;&gt;1,"",IF(COUNTIFS($A:$A,$A939,$B:$B,"&gt;"&amp;$D939)=0,"",_xlfn.MINIFS($B:$B,$A:$A,$A939,$B:$B,"&gt;"&amp;$D939)))</f>
        <v/>
      </c>
      <c r="G939" s="20" t="str">
        <f aca="false">IF($F939="","",$F939-$D939)</f>
        <v/>
      </c>
      <c r="H939" s="20" t="str">
        <f aca="false">IF($E939&lt;&gt;1,"",IF($F939="",0,IF($G939&lt;='Cohort Report'!$B$7,1,0)))</f>
        <v/>
      </c>
      <c r="I939" s="20" t="str">
        <f aca="false">IF($E939&lt;&gt;1,"",IF($F939="",0,IF($G939&lt;='Cohort Report'!$B$8,1,0)))</f>
        <v/>
      </c>
      <c r="J939" s="21" t="str">
        <f aca="false">IF($E939&lt;&gt;1,"",DATE(YEAR($D939),MONTH($D939),1))</f>
        <v/>
      </c>
      <c r="K939" s="20" t="str">
        <f aca="false">IF($E939&lt;&gt;1,"",IF($G939="","",IF(AND($D939&gt;='Cohort Report'!$B$5,$D939&lt;='Cohort Report'!$B$6),$G939,"")))</f>
        <v/>
      </c>
    </row>
    <row r="940" customFormat="false" ht="15" hidden="false" customHeight="false" outlineLevel="0" collapsed="false">
      <c r="A940" s="9"/>
      <c r="B940" s="22"/>
      <c r="C940" s="23"/>
      <c r="D940" s="19" t="str">
        <f aca="false">IF($A940="","",_xlfn.MINIFS($B:$B,$A:$A,$A940))</f>
        <v/>
      </c>
      <c r="E940" s="20" t="str">
        <f aca="false">IF($A940="","",IF(AND($B940=$D940,COUNTIFS($A$2:$A940,$A940,$B$2:$B940,$B940)=1),1,0))</f>
        <v/>
      </c>
      <c r="F940" s="19" t="str">
        <f aca="false">IF($E940&lt;&gt;1,"",IF(COUNTIFS($A:$A,$A940,$B:$B,"&gt;"&amp;$D940)=0,"",_xlfn.MINIFS($B:$B,$A:$A,$A940,$B:$B,"&gt;"&amp;$D940)))</f>
        <v/>
      </c>
      <c r="G940" s="20" t="str">
        <f aca="false">IF($F940="","",$F940-$D940)</f>
        <v/>
      </c>
      <c r="H940" s="20" t="str">
        <f aca="false">IF($E940&lt;&gt;1,"",IF($F940="",0,IF($G940&lt;='Cohort Report'!$B$7,1,0)))</f>
        <v/>
      </c>
      <c r="I940" s="20" t="str">
        <f aca="false">IF($E940&lt;&gt;1,"",IF($F940="",0,IF($G940&lt;='Cohort Report'!$B$8,1,0)))</f>
        <v/>
      </c>
      <c r="J940" s="21" t="str">
        <f aca="false">IF($E940&lt;&gt;1,"",DATE(YEAR($D940),MONTH($D940),1))</f>
        <v/>
      </c>
      <c r="K940" s="20" t="str">
        <f aca="false">IF($E940&lt;&gt;1,"",IF($G940="","",IF(AND($D940&gt;='Cohort Report'!$B$5,$D940&lt;='Cohort Report'!$B$6),$G940,"")))</f>
        <v/>
      </c>
    </row>
    <row r="941" customFormat="false" ht="15" hidden="false" customHeight="false" outlineLevel="0" collapsed="false">
      <c r="A941" s="9"/>
      <c r="B941" s="22"/>
      <c r="C941" s="23"/>
      <c r="D941" s="19" t="str">
        <f aca="false">IF($A941="","",_xlfn.MINIFS($B:$B,$A:$A,$A941))</f>
        <v/>
      </c>
      <c r="E941" s="20" t="str">
        <f aca="false">IF($A941="","",IF(AND($B941=$D941,COUNTIFS($A$2:$A941,$A941,$B$2:$B941,$B941)=1),1,0))</f>
        <v/>
      </c>
      <c r="F941" s="19" t="str">
        <f aca="false">IF($E941&lt;&gt;1,"",IF(COUNTIFS($A:$A,$A941,$B:$B,"&gt;"&amp;$D941)=0,"",_xlfn.MINIFS($B:$B,$A:$A,$A941,$B:$B,"&gt;"&amp;$D941)))</f>
        <v/>
      </c>
      <c r="G941" s="20" t="str">
        <f aca="false">IF($F941="","",$F941-$D941)</f>
        <v/>
      </c>
      <c r="H941" s="20" t="str">
        <f aca="false">IF($E941&lt;&gt;1,"",IF($F941="",0,IF($G941&lt;='Cohort Report'!$B$7,1,0)))</f>
        <v/>
      </c>
      <c r="I941" s="20" t="str">
        <f aca="false">IF($E941&lt;&gt;1,"",IF($F941="",0,IF($G941&lt;='Cohort Report'!$B$8,1,0)))</f>
        <v/>
      </c>
      <c r="J941" s="21" t="str">
        <f aca="false">IF($E941&lt;&gt;1,"",DATE(YEAR($D941),MONTH($D941),1))</f>
        <v/>
      </c>
      <c r="K941" s="20" t="str">
        <f aca="false">IF($E941&lt;&gt;1,"",IF($G941="","",IF(AND($D941&gt;='Cohort Report'!$B$5,$D941&lt;='Cohort Report'!$B$6),$G941,"")))</f>
        <v/>
      </c>
    </row>
    <row r="942" customFormat="false" ht="15" hidden="false" customHeight="false" outlineLevel="0" collapsed="false">
      <c r="A942" s="9"/>
      <c r="B942" s="22"/>
      <c r="C942" s="23"/>
      <c r="D942" s="19" t="str">
        <f aca="false">IF($A942="","",_xlfn.MINIFS($B:$B,$A:$A,$A942))</f>
        <v/>
      </c>
      <c r="E942" s="20" t="str">
        <f aca="false">IF($A942="","",IF(AND($B942=$D942,COUNTIFS($A$2:$A942,$A942,$B$2:$B942,$B942)=1),1,0))</f>
        <v/>
      </c>
      <c r="F942" s="19" t="str">
        <f aca="false">IF($E942&lt;&gt;1,"",IF(COUNTIFS($A:$A,$A942,$B:$B,"&gt;"&amp;$D942)=0,"",_xlfn.MINIFS($B:$B,$A:$A,$A942,$B:$B,"&gt;"&amp;$D942)))</f>
        <v/>
      </c>
      <c r="G942" s="20" t="str">
        <f aca="false">IF($F942="","",$F942-$D942)</f>
        <v/>
      </c>
      <c r="H942" s="20" t="str">
        <f aca="false">IF($E942&lt;&gt;1,"",IF($F942="",0,IF($G942&lt;='Cohort Report'!$B$7,1,0)))</f>
        <v/>
      </c>
      <c r="I942" s="20" t="str">
        <f aca="false">IF($E942&lt;&gt;1,"",IF($F942="",0,IF($G942&lt;='Cohort Report'!$B$8,1,0)))</f>
        <v/>
      </c>
      <c r="J942" s="21" t="str">
        <f aca="false">IF($E942&lt;&gt;1,"",DATE(YEAR($D942),MONTH($D942),1))</f>
        <v/>
      </c>
      <c r="K942" s="20" t="str">
        <f aca="false">IF($E942&lt;&gt;1,"",IF($G942="","",IF(AND($D942&gt;='Cohort Report'!$B$5,$D942&lt;='Cohort Report'!$B$6),$G942,"")))</f>
        <v/>
      </c>
    </row>
    <row r="943" customFormat="false" ht="15" hidden="false" customHeight="false" outlineLevel="0" collapsed="false">
      <c r="A943" s="9"/>
      <c r="B943" s="22"/>
      <c r="C943" s="23"/>
      <c r="D943" s="19" t="str">
        <f aca="false">IF($A943="","",_xlfn.MINIFS($B:$B,$A:$A,$A943))</f>
        <v/>
      </c>
      <c r="E943" s="20" t="str">
        <f aca="false">IF($A943="","",IF(AND($B943=$D943,COUNTIFS($A$2:$A943,$A943,$B$2:$B943,$B943)=1),1,0))</f>
        <v/>
      </c>
      <c r="F943" s="19" t="str">
        <f aca="false">IF($E943&lt;&gt;1,"",IF(COUNTIFS($A:$A,$A943,$B:$B,"&gt;"&amp;$D943)=0,"",_xlfn.MINIFS($B:$B,$A:$A,$A943,$B:$B,"&gt;"&amp;$D943)))</f>
        <v/>
      </c>
      <c r="G943" s="20" t="str">
        <f aca="false">IF($F943="","",$F943-$D943)</f>
        <v/>
      </c>
      <c r="H943" s="20" t="str">
        <f aca="false">IF($E943&lt;&gt;1,"",IF($F943="",0,IF($G943&lt;='Cohort Report'!$B$7,1,0)))</f>
        <v/>
      </c>
      <c r="I943" s="20" t="str">
        <f aca="false">IF($E943&lt;&gt;1,"",IF($F943="",0,IF($G943&lt;='Cohort Report'!$B$8,1,0)))</f>
        <v/>
      </c>
      <c r="J943" s="21" t="str">
        <f aca="false">IF($E943&lt;&gt;1,"",DATE(YEAR($D943),MONTH($D943),1))</f>
        <v/>
      </c>
      <c r="K943" s="20" t="str">
        <f aca="false">IF($E943&lt;&gt;1,"",IF($G943="","",IF(AND($D943&gt;='Cohort Report'!$B$5,$D943&lt;='Cohort Report'!$B$6),$G943,"")))</f>
        <v/>
      </c>
    </row>
    <row r="944" customFormat="false" ht="15" hidden="false" customHeight="false" outlineLevel="0" collapsed="false">
      <c r="A944" s="9"/>
      <c r="B944" s="22"/>
      <c r="C944" s="23"/>
      <c r="D944" s="19" t="str">
        <f aca="false">IF($A944="","",_xlfn.MINIFS($B:$B,$A:$A,$A944))</f>
        <v/>
      </c>
      <c r="E944" s="20" t="str">
        <f aca="false">IF($A944="","",IF(AND($B944=$D944,COUNTIFS($A$2:$A944,$A944,$B$2:$B944,$B944)=1),1,0))</f>
        <v/>
      </c>
      <c r="F944" s="19" t="str">
        <f aca="false">IF($E944&lt;&gt;1,"",IF(COUNTIFS($A:$A,$A944,$B:$B,"&gt;"&amp;$D944)=0,"",_xlfn.MINIFS($B:$B,$A:$A,$A944,$B:$B,"&gt;"&amp;$D944)))</f>
        <v/>
      </c>
      <c r="G944" s="20" t="str">
        <f aca="false">IF($F944="","",$F944-$D944)</f>
        <v/>
      </c>
      <c r="H944" s="20" t="str">
        <f aca="false">IF($E944&lt;&gt;1,"",IF($F944="",0,IF($G944&lt;='Cohort Report'!$B$7,1,0)))</f>
        <v/>
      </c>
      <c r="I944" s="20" t="str">
        <f aca="false">IF($E944&lt;&gt;1,"",IF($F944="",0,IF($G944&lt;='Cohort Report'!$B$8,1,0)))</f>
        <v/>
      </c>
      <c r="J944" s="21" t="str">
        <f aca="false">IF($E944&lt;&gt;1,"",DATE(YEAR($D944),MONTH($D944),1))</f>
        <v/>
      </c>
      <c r="K944" s="20" t="str">
        <f aca="false">IF($E944&lt;&gt;1,"",IF($G944="","",IF(AND($D944&gt;='Cohort Report'!$B$5,$D944&lt;='Cohort Report'!$B$6),$G944,"")))</f>
        <v/>
      </c>
    </row>
    <row r="945" customFormat="false" ht="15" hidden="false" customHeight="false" outlineLevel="0" collapsed="false">
      <c r="A945" s="9"/>
      <c r="B945" s="22"/>
      <c r="C945" s="23"/>
      <c r="D945" s="19" t="str">
        <f aca="false">IF($A945="","",_xlfn.MINIFS($B:$B,$A:$A,$A945))</f>
        <v/>
      </c>
      <c r="E945" s="20" t="str">
        <f aca="false">IF($A945="","",IF(AND($B945=$D945,COUNTIFS($A$2:$A945,$A945,$B$2:$B945,$B945)=1),1,0))</f>
        <v/>
      </c>
      <c r="F945" s="19" t="str">
        <f aca="false">IF($E945&lt;&gt;1,"",IF(COUNTIFS($A:$A,$A945,$B:$B,"&gt;"&amp;$D945)=0,"",_xlfn.MINIFS($B:$B,$A:$A,$A945,$B:$B,"&gt;"&amp;$D945)))</f>
        <v/>
      </c>
      <c r="G945" s="20" t="str">
        <f aca="false">IF($F945="","",$F945-$D945)</f>
        <v/>
      </c>
      <c r="H945" s="20" t="str">
        <f aca="false">IF($E945&lt;&gt;1,"",IF($F945="",0,IF($G945&lt;='Cohort Report'!$B$7,1,0)))</f>
        <v/>
      </c>
      <c r="I945" s="20" t="str">
        <f aca="false">IF($E945&lt;&gt;1,"",IF($F945="",0,IF($G945&lt;='Cohort Report'!$B$8,1,0)))</f>
        <v/>
      </c>
      <c r="J945" s="21" t="str">
        <f aca="false">IF($E945&lt;&gt;1,"",DATE(YEAR($D945),MONTH($D945),1))</f>
        <v/>
      </c>
      <c r="K945" s="20" t="str">
        <f aca="false">IF($E945&lt;&gt;1,"",IF($G945="","",IF(AND($D945&gt;='Cohort Report'!$B$5,$D945&lt;='Cohort Report'!$B$6),$G945,"")))</f>
        <v/>
      </c>
    </row>
    <row r="946" customFormat="false" ht="15" hidden="false" customHeight="false" outlineLevel="0" collapsed="false">
      <c r="A946" s="9"/>
      <c r="B946" s="22"/>
      <c r="C946" s="23"/>
      <c r="D946" s="19" t="str">
        <f aca="false">IF($A946="","",_xlfn.MINIFS($B:$B,$A:$A,$A946))</f>
        <v/>
      </c>
      <c r="E946" s="20" t="str">
        <f aca="false">IF($A946="","",IF(AND($B946=$D946,COUNTIFS($A$2:$A946,$A946,$B$2:$B946,$B946)=1),1,0))</f>
        <v/>
      </c>
      <c r="F946" s="19" t="str">
        <f aca="false">IF($E946&lt;&gt;1,"",IF(COUNTIFS($A:$A,$A946,$B:$B,"&gt;"&amp;$D946)=0,"",_xlfn.MINIFS($B:$B,$A:$A,$A946,$B:$B,"&gt;"&amp;$D946)))</f>
        <v/>
      </c>
      <c r="G946" s="20" t="str">
        <f aca="false">IF($F946="","",$F946-$D946)</f>
        <v/>
      </c>
      <c r="H946" s="20" t="str">
        <f aca="false">IF($E946&lt;&gt;1,"",IF($F946="",0,IF($G946&lt;='Cohort Report'!$B$7,1,0)))</f>
        <v/>
      </c>
      <c r="I946" s="20" t="str">
        <f aca="false">IF($E946&lt;&gt;1,"",IF($F946="",0,IF($G946&lt;='Cohort Report'!$B$8,1,0)))</f>
        <v/>
      </c>
      <c r="J946" s="21" t="str">
        <f aca="false">IF($E946&lt;&gt;1,"",DATE(YEAR($D946),MONTH($D946),1))</f>
        <v/>
      </c>
      <c r="K946" s="20" t="str">
        <f aca="false">IF($E946&lt;&gt;1,"",IF($G946="","",IF(AND($D946&gt;='Cohort Report'!$B$5,$D946&lt;='Cohort Report'!$B$6),$G946,"")))</f>
        <v/>
      </c>
    </row>
    <row r="947" customFormat="false" ht="15" hidden="false" customHeight="false" outlineLevel="0" collapsed="false">
      <c r="A947" s="9"/>
      <c r="B947" s="22"/>
      <c r="C947" s="23"/>
      <c r="D947" s="19" t="str">
        <f aca="false">IF($A947="","",_xlfn.MINIFS($B:$B,$A:$A,$A947))</f>
        <v/>
      </c>
      <c r="E947" s="20" t="str">
        <f aca="false">IF($A947="","",IF(AND($B947=$D947,COUNTIFS($A$2:$A947,$A947,$B$2:$B947,$B947)=1),1,0))</f>
        <v/>
      </c>
      <c r="F947" s="19" t="str">
        <f aca="false">IF($E947&lt;&gt;1,"",IF(COUNTIFS($A:$A,$A947,$B:$B,"&gt;"&amp;$D947)=0,"",_xlfn.MINIFS($B:$B,$A:$A,$A947,$B:$B,"&gt;"&amp;$D947)))</f>
        <v/>
      </c>
      <c r="G947" s="20" t="str">
        <f aca="false">IF($F947="","",$F947-$D947)</f>
        <v/>
      </c>
      <c r="H947" s="20" t="str">
        <f aca="false">IF($E947&lt;&gt;1,"",IF($F947="",0,IF($G947&lt;='Cohort Report'!$B$7,1,0)))</f>
        <v/>
      </c>
      <c r="I947" s="20" t="str">
        <f aca="false">IF($E947&lt;&gt;1,"",IF($F947="",0,IF($G947&lt;='Cohort Report'!$B$8,1,0)))</f>
        <v/>
      </c>
      <c r="J947" s="21" t="str">
        <f aca="false">IF($E947&lt;&gt;1,"",DATE(YEAR($D947),MONTH($D947),1))</f>
        <v/>
      </c>
      <c r="K947" s="20" t="str">
        <f aca="false">IF($E947&lt;&gt;1,"",IF($G947="","",IF(AND($D947&gt;='Cohort Report'!$B$5,$D947&lt;='Cohort Report'!$B$6),$G947,"")))</f>
        <v/>
      </c>
    </row>
    <row r="948" customFormat="false" ht="15" hidden="false" customHeight="false" outlineLevel="0" collapsed="false">
      <c r="A948" s="9"/>
      <c r="B948" s="22"/>
      <c r="C948" s="23"/>
      <c r="D948" s="19" t="str">
        <f aca="false">IF($A948="","",_xlfn.MINIFS($B:$B,$A:$A,$A948))</f>
        <v/>
      </c>
      <c r="E948" s="20" t="str">
        <f aca="false">IF($A948="","",IF(AND($B948=$D948,COUNTIFS($A$2:$A948,$A948,$B$2:$B948,$B948)=1),1,0))</f>
        <v/>
      </c>
      <c r="F948" s="19" t="str">
        <f aca="false">IF($E948&lt;&gt;1,"",IF(COUNTIFS($A:$A,$A948,$B:$B,"&gt;"&amp;$D948)=0,"",_xlfn.MINIFS($B:$B,$A:$A,$A948,$B:$B,"&gt;"&amp;$D948)))</f>
        <v/>
      </c>
      <c r="G948" s="20" t="str">
        <f aca="false">IF($F948="","",$F948-$D948)</f>
        <v/>
      </c>
      <c r="H948" s="20" t="str">
        <f aca="false">IF($E948&lt;&gt;1,"",IF($F948="",0,IF($G948&lt;='Cohort Report'!$B$7,1,0)))</f>
        <v/>
      </c>
      <c r="I948" s="20" t="str">
        <f aca="false">IF($E948&lt;&gt;1,"",IF($F948="",0,IF($G948&lt;='Cohort Report'!$B$8,1,0)))</f>
        <v/>
      </c>
      <c r="J948" s="21" t="str">
        <f aca="false">IF($E948&lt;&gt;1,"",DATE(YEAR($D948),MONTH($D948),1))</f>
        <v/>
      </c>
      <c r="K948" s="20" t="str">
        <f aca="false">IF($E948&lt;&gt;1,"",IF($G948="","",IF(AND($D948&gt;='Cohort Report'!$B$5,$D948&lt;='Cohort Report'!$B$6),$G948,"")))</f>
        <v/>
      </c>
    </row>
    <row r="949" customFormat="false" ht="15" hidden="false" customHeight="false" outlineLevel="0" collapsed="false">
      <c r="A949" s="9"/>
      <c r="B949" s="22"/>
      <c r="C949" s="23"/>
      <c r="D949" s="19" t="str">
        <f aca="false">IF($A949="","",_xlfn.MINIFS($B:$B,$A:$A,$A949))</f>
        <v/>
      </c>
      <c r="E949" s="20" t="str">
        <f aca="false">IF($A949="","",IF(AND($B949=$D949,COUNTIFS($A$2:$A949,$A949,$B$2:$B949,$B949)=1),1,0))</f>
        <v/>
      </c>
      <c r="F949" s="19" t="str">
        <f aca="false">IF($E949&lt;&gt;1,"",IF(COUNTIFS($A:$A,$A949,$B:$B,"&gt;"&amp;$D949)=0,"",_xlfn.MINIFS($B:$B,$A:$A,$A949,$B:$B,"&gt;"&amp;$D949)))</f>
        <v/>
      </c>
      <c r="G949" s="20" t="str">
        <f aca="false">IF($F949="","",$F949-$D949)</f>
        <v/>
      </c>
      <c r="H949" s="20" t="str">
        <f aca="false">IF($E949&lt;&gt;1,"",IF($F949="",0,IF($G949&lt;='Cohort Report'!$B$7,1,0)))</f>
        <v/>
      </c>
      <c r="I949" s="20" t="str">
        <f aca="false">IF($E949&lt;&gt;1,"",IF($F949="",0,IF($G949&lt;='Cohort Report'!$B$8,1,0)))</f>
        <v/>
      </c>
      <c r="J949" s="21" t="str">
        <f aca="false">IF($E949&lt;&gt;1,"",DATE(YEAR($D949),MONTH($D949),1))</f>
        <v/>
      </c>
      <c r="K949" s="20" t="str">
        <f aca="false">IF($E949&lt;&gt;1,"",IF($G949="","",IF(AND($D949&gt;='Cohort Report'!$B$5,$D949&lt;='Cohort Report'!$B$6),$G949,"")))</f>
        <v/>
      </c>
    </row>
    <row r="950" customFormat="false" ht="15" hidden="false" customHeight="false" outlineLevel="0" collapsed="false">
      <c r="A950" s="9"/>
      <c r="B950" s="22"/>
      <c r="C950" s="23"/>
      <c r="D950" s="19" t="str">
        <f aca="false">IF($A950="","",_xlfn.MINIFS($B:$B,$A:$A,$A950))</f>
        <v/>
      </c>
      <c r="E950" s="20" t="str">
        <f aca="false">IF($A950="","",IF(AND($B950=$D950,COUNTIFS($A$2:$A950,$A950,$B$2:$B950,$B950)=1),1,0))</f>
        <v/>
      </c>
      <c r="F950" s="19" t="str">
        <f aca="false">IF($E950&lt;&gt;1,"",IF(COUNTIFS($A:$A,$A950,$B:$B,"&gt;"&amp;$D950)=0,"",_xlfn.MINIFS($B:$B,$A:$A,$A950,$B:$B,"&gt;"&amp;$D950)))</f>
        <v/>
      </c>
      <c r="G950" s="20" t="str">
        <f aca="false">IF($F950="","",$F950-$D950)</f>
        <v/>
      </c>
      <c r="H950" s="20" t="str">
        <f aca="false">IF($E950&lt;&gt;1,"",IF($F950="",0,IF($G950&lt;='Cohort Report'!$B$7,1,0)))</f>
        <v/>
      </c>
      <c r="I950" s="20" t="str">
        <f aca="false">IF($E950&lt;&gt;1,"",IF($F950="",0,IF($G950&lt;='Cohort Report'!$B$8,1,0)))</f>
        <v/>
      </c>
      <c r="J950" s="21" t="str">
        <f aca="false">IF($E950&lt;&gt;1,"",DATE(YEAR($D950),MONTH($D950),1))</f>
        <v/>
      </c>
      <c r="K950" s="20" t="str">
        <f aca="false">IF($E950&lt;&gt;1,"",IF($G950="","",IF(AND($D950&gt;='Cohort Report'!$B$5,$D950&lt;='Cohort Report'!$B$6),$G950,"")))</f>
        <v/>
      </c>
    </row>
    <row r="951" customFormat="false" ht="15" hidden="false" customHeight="false" outlineLevel="0" collapsed="false">
      <c r="A951" s="9"/>
      <c r="B951" s="22"/>
      <c r="C951" s="23"/>
      <c r="D951" s="19" t="str">
        <f aca="false">IF($A951="","",_xlfn.MINIFS($B:$B,$A:$A,$A951))</f>
        <v/>
      </c>
      <c r="E951" s="20" t="str">
        <f aca="false">IF($A951="","",IF(AND($B951=$D951,COUNTIFS($A$2:$A951,$A951,$B$2:$B951,$B951)=1),1,0))</f>
        <v/>
      </c>
      <c r="F951" s="19" t="str">
        <f aca="false">IF($E951&lt;&gt;1,"",IF(COUNTIFS($A:$A,$A951,$B:$B,"&gt;"&amp;$D951)=0,"",_xlfn.MINIFS($B:$B,$A:$A,$A951,$B:$B,"&gt;"&amp;$D951)))</f>
        <v/>
      </c>
      <c r="G951" s="20" t="str">
        <f aca="false">IF($F951="","",$F951-$D951)</f>
        <v/>
      </c>
      <c r="H951" s="20" t="str">
        <f aca="false">IF($E951&lt;&gt;1,"",IF($F951="",0,IF($G951&lt;='Cohort Report'!$B$7,1,0)))</f>
        <v/>
      </c>
      <c r="I951" s="20" t="str">
        <f aca="false">IF($E951&lt;&gt;1,"",IF($F951="",0,IF($G951&lt;='Cohort Report'!$B$8,1,0)))</f>
        <v/>
      </c>
      <c r="J951" s="21" t="str">
        <f aca="false">IF($E951&lt;&gt;1,"",DATE(YEAR($D951),MONTH($D951),1))</f>
        <v/>
      </c>
      <c r="K951" s="20" t="str">
        <f aca="false">IF($E951&lt;&gt;1,"",IF($G951="","",IF(AND($D951&gt;='Cohort Report'!$B$5,$D951&lt;='Cohort Report'!$B$6),$G951,"")))</f>
        <v/>
      </c>
    </row>
    <row r="952" customFormat="false" ht="15" hidden="false" customHeight="false" outlineLevel="0" collapsed="false">
      <c r="A952" s="9"/>
      <c r="B952" s="22"/>
      <c r="C952" s="23"/>
      <c r="D952" s="19" t="str">
        <f aca="false">IF($A952="","",_xlfn.MINIFS($B:$B,$A:$A,$A952))</f>
        <v/>
      </c>
      <c r="E952" s="20" t="str">
        <f aca="false">IF($A952="","",IF(AND($B952=$D952,COUNTIFS($A$2:$A952,$A952,$B$2:$B952,$B952)=1),1,0))</f>
        <v/>
      </c>
      <c r="F952" s="19" t="str">
        <f aca="false">IF($E952&lt;&gt;1,"",IF(COUNTIFS($A:$A,$A952,$B:$B,"&gt;"&amp;$D952)=0,"",_xlfn.MINIFS($B:$B,$A:$A,$A952,$B:$B,"&gt;"&amp;$D952)))</f>
        <v/>
      </c>
      <c r="G952" s="20" t="str">
        <f aca="false">IF($F952="","",$F952-$D952)</f>
        <v/>
      </c>
      <c r="H952" s="20" t="str">
        <f aca="false">IF($E952&lt;&gt;1,"",IF($F952="",0,IF($G952&lt;='Cohort Report'!$B$7,1,0)))</f>
        <v/>
      </c>
      <c r="I952" s="20" t="str">
        <f aca="false">IF($E952&lt;&gt;1,"",IF($F952="",0,IF($G952&lt;='Cohort Report'!$B$8,1,0)))</f>
        <v/>
      </c>
      <c r="J952" s="21" t="str">
        <f aca="false">IF($E952&lt;&gt;1,"",DATE(YEAR($D952),MONTH($D952),1))</f>
        <v/>
      </c>
      <c r="K952" s="20" t="str">
        <f aca="false">IF($E952&lt;&gt;1,"",IF($G952="","",IF(AND($D952&gt;='Cohort Report'!$B$5,$D952&lt;='Cohort Report'!$B$6),$G952,"")))</f>
        <v/>
      </c>
    </row>
    <row r="953" customFormat="false" ht="15" hidden="false" customHeight="false" outlineLevel="0" collapsed="false">
      <c r="A953" s="9"/>
      <c r="B953" s="22"/>
      <c r="C953" s="23"/>
      <c r="D953" s="19" t="str">
        <f aca="false">IF($A953="","",_xlfn.MINIFS($B:$B,$A:$A,$A953))</f>
        <v/>
      </c>
      <c r="E953" s="20" t="str">
        <f aca="false">IF($A953="","",IF(AND($B953=$D953,COUNTIFS($A$2:$A953,$A953,$B$2:$B953,$B953)=1),1,0))</f>
        <v/>
      </c>
      <c r="F953" s="19" t="str">
        <f aca="false">IF($E953&lt;&gt;1,"",IF(COUNTIFS($A:$A,$A953,$B:$B,"&gt;"&amp;$D953)=0,"",_xlfn.MINIFS($B:$B,$A:$A,$A953,$B:$B,"&gt;"&amp;$D953)))</f>
        <v/>
      </c>
      <c r="G953" s="20" t="str">
        <f aca="false">IF($F953="","",$F953-$D953)</f>
        <v/>
      </c>
      <c r="H953" s="20" t="str">
        <f aca="false">IF($E953&lt;&gt;1,"",IF($F953="",0,IF($G953&lt;='Cohort Report'!$B$7,1,0)))</f>
        <v/>
      </c>
      <c r="I953" s="20" t="str">
        <f aca="false">IF($E953&lt;&gt;1,"",IF($F953="",0,IF($G953&lt;='Cohort Report'!$B$8,1,0)))</f>
        <v/>
      </c>
      <c r="J953" s="21" t="str">
        <f aca="false">IF($E953&lt;&gt;1,"",DATE(YEAR($D953),MONTH($D953),1))</f>
        <v/>
      </c>
      <c r="K953" s="20" t="str">
        <f aca="false">IF($E953&lt;&gt;1,"",IF($G953="","",IF(AND($D953&gt;='Cohort Report'!$B$5,$D953&lt;='Cohort Report'!$B$6),$G953,"")))</f>
        <v/>
      </c>
    </row>
    <row r="954" customFormat="false" ht="15" hidden="false" customHeight="false" outlineLevel="0" collapsed="false">
      <c r="A954" s="9"/>
      <c r="B954" s="22"/>
      <c r="C954" s="23"/>
      <c r="D954" s="19" t="str">
        <f aca="false">IF($A954="","",_xlfn.MINIFS($B:$B,$A:$A,$A954))</f>
        <v/>
      </c>
      <c r="E954" s="20" t="str">
        <f aca="false">IF($A954="","",IF(AND($B954=$D954,COUNTIFS($A$2:$A954,$A954,$B$2:$B954,$B954)=1),1,0))</f>
        <v/>
      </c>
      <c r="F954" s="19" t="str">
        <f aca="false">IF($E954&lt;&gt;1,"",IF(COUNTIFS($A:$A,$A954,$B:$B,"&gt;"&amp;$D954)=0,"",_xlfn.MINIFS($B:$B,$A:$A,$A954,$B:$B,"&gt;"&amp;$D954)))</f>
        <v/>
      </c>
      <c r="G954" s="20" t="str">
        <f aca="false">IF($F954="","",$F954-$D954)</f>
        <v/>
      </c>
      <c r="H954" s="20" t="str">
        <f aca="false">IF($E954&lt;&gt;1,"",IF($F954="",0,IF($G954&lt;='Cohort Report'!$B$7,1,0)))</f>
        <v/>
      </c>
      <c r="I954" s="20" t="str">
        <f aca="false">IF($E954&lt;&gt;1,"",IF($F954="",0,IF($G954&lt;='Cohort Report'!$B$8,1,0)))</f>
        <v/>
      </c>
      <c r="J954" s="21" t="str">
        <f aca="false">IF($E954&lt;&gt;1,"",DATE(YEAR($D954),MONTH($D954),1))</f>
        <v/>
      </c>
      <c r="K954" s="20" t="str">
        <f aca="false">IF($E954&lt;&gt;1,"",IF($G954="","",IF(AND($D954&gt;='Cohort Report'!$B$5,$D954&lt;='Cohort Report'!$B$6),$G954,"")))</f>
        <v/>
      </c>
    </row>
    <row r="955" customFormat="false" ht="15" hidden="false" customHeight="false" outlineLevel="0" collapsed="false">
      <c r="A955" s="9"/>
      <c r="B955" s="22"/>
      <c r="C955" s="23"/>
      <c r="D955" s="19" t="str">
        <f aca="false">IF($A955="","",_xlfn.MINIFS($B:$B,$A:$A,$A955))</f>
        <v/>
      </c>
      <c r="E955" s="20" t="str">
        <f aca="false">IF($A955="","",IF(AND($B955=$D955,COUNTIFS($A$2:$A955,$A955,$B$2:$B955,$B955)=1),1,0))</f>
        <v/>
      </c>
      <c r="F955" s="19" t="str">
        <f aca="false">IF($E955&lt;&gt;1,"",IF(COUNTIFS($A:$A,$A955,$B:$B,"&gt;"&amp;$D955)=0,"",_xlfn.MINIFS($B:$B,$A:$A,$A955,$B:$B,"&gt;"&amp;$D955)))</f>
        <v/>
      </c>
      <c r="G955" s="20" t="str">
        <f aca="false">IF($F955="","",$F955-$D955)</f>
        <v/>
      </c>
      <c r="H955" s="20" t="str">
        <f aca="false">IF($E955&lt;&gt;1,"",IF($F955="",0,IF($G955&lt;='Cohort Report'!$B$7,1,0)))</f>
        <v/>
      </c>
      <c r="I955" s="20" t="str">
        <f aca="false">IF($E955&lt;&gt;1,"",IF($F955="",0,IF($G955&lt;='Cohort Report'!$B$8,1,0)))</f>
        <v/>
      </c>
      <c r="J955" s="21" t="str">
        <f aca="false">IF($E955&lt;&gt;1,"",DATE(YEAR($D955),MONTH($D955),1))</f>
        <v/>
      </c>
      <c r="K955" s="20" t="str">
        <f aca="false">IF($E955&lt;&gt;1,"",IF($G955="","",IF(AND($D955&gt;='Cohort Report'!$B$5,$D955&lt;='Cohort Report'!$B$6),$G955,"")))</f>
        <v/>
      </c>
    </row>
    <row r="956" customFormat="false" ht="15" hidden="false" customHeight="false" outlineLevel="0" collapsed="false">
      <c r="A956" s="9"/>
      <c r="B956" s="22"/>
      <c r="C956" s="23"/>
      <c r="D956" s="19" t="str">
        <f aca="false">IF($A956="","",_xlfn.MINIFS($B:$B,$A:$A,$A956))</f>
        <v/>
      </c>
      <c r="E956" s="20" t="str">
        <f aca="false">IF($A956="","",IF(AND($B956=$D956,COUNTIFS($A$2:$A956,$A956,$B$2:$B956,$B956)=1),1,0))</f>
        <v/>
      </c>
      <c r="F956" s="19" t="str">
        <f aca="false">IF($E956&lt;&gt;1,"",IF(COUNTIFS($A:$A,$A956,$B:$B,"&gt;"&amp;$D956)=0,"",_xlfn.MINIFS($B:$B,$A:$A,$A956,$B:$B,"&gt;"&amp;$D956)))</f>
        <v/>
      </c>
      <c r="G956" s="20" t="str">
        <f aca="false">IF($F956="","",$F956-$D956)</f>
        <v/>
      </c>
      <c r="H956" s="20" t="str">
        <f aca="false">IF($E956&lt;&gt;1,"",IF($F956="",0,IF($G956&lt;='Cohort Report'!$B$7,1,0)))</f>
        <v/>
      </c>
      <c r="I956" s="20" t="str">
        <f aca="false">IF($E956&lt;&gt;1,"",IF($F956="",0,IF($G956&lt;='Cohort Report'!$B$8,1,0)))</f>
        <v/>
      </c>
      <c r="J956" s="21" t="str">
        <f aca="false">IF($E956&lt;&gt;1,"",DATE(YEAR($D956),MONTH($D956),1))</f>
        <v/>
      </c>
      <c r="K956" s="20" t="str">
        <f aca="false">IF($E956&lt;&gt;1,"",IF($G956="","",IF(AND($D956&gt;='Cohort Report'!$B$5,$D956&lt;='Cohort Report'!$B$6),$G956,"")))</f>
        <v/>
      </c>
    </row>
    <row r="957" customFormat="false" ht="15" hidden="false" customHeight="false" outlineLevel="0" collapsed="false">
      <c r="A957" s="9"/>
      <c r="B957" s="22"/>
      <c r="C957" s="23"/>
      <c r="D957" s="19" t="str">
        <f aca="false">IF($A957="","",_xlfn.MINIFS($B:$B,$A:$A,$A957))</f>
        <v/>
      </c>
      <c r="E957" s="20" t="str">
        <f aca="false">IF($A957="","",IF(AND($B957=$D957,COUNTIFS($A$2:$A957,$A957,$B$2:$B957,$B957)=1),1,0))</f>
        <v/>
      </c>
      <c r="F957" s="19" t="str">
        <f aca="false">IF($E957&lt;&gt;1,"",IF(COUNTIFS($A:$A,$A957,$B:$B,"&gt;"&amp;$D957)=0,"",_xlfn.MINIFS($B:$B,$A:$A,$A957,$B:$B,"&gt;"&amp;$D957)))</f>
        <v/>
      </c>
      <c r="G957" s="20" t="str">
        <f aca="false">IF($F957="","",$F957-$D957)</f>
        <v/>
      </c>
      <c r="H957" s="20" t="str">
        <f aca="false">IF($E957&lt;&gt;1,"",IF($F957="",0,IF($G957&lt;='Cohort Report'!$B$7,1,0)))</f>
        <v/>
      </c>
      <c r="I957" s="20" t="str">
        <f aca="false">IF($E957&lt;&gt;1,"",IF($F957="",0,IF($G957&lt;='Cohort Report'!$B$8,1,0)))</f>
        <v/>
      </c>
      <c r="J957" s="21" t="str">
        <f aca="false">IF($E957&lt;&gt;1,"",DATE(YEAR($D957),MONTH($D957),1))</f>
        <v/>
      </c>
      <c r="K957" s="20" t="str">
        <f aca="false">IF($E957&lt;&gt;1,"",IF($G957="","",IF(AND($D957&gt;='Cohort Report'!$B$5,$D957&lt;='Cohort Report'!$B$6),$G957,"")))</f>
        <v/>
      </c>
    </row>
    <row r="958" customFormat="false" ht="15" hidden="false" customHeight="false" outlineLevel="0" collapsed="false">
      <c r="A958" s="9"/>
      <c r="B958" s="22"/>
      <c r="C958" s="23"/>
      <c r="D958" s="19" t="str">
        <f aca="false">IF($A958="","",_xlfn.MINIFS($B:$B,$A:$A,$A958))</f>
        <v/>
      </c>
      <c r="E958" s="20" t="str">
        <f aca="false">IF($A958="","",IF(AND($B958=$D958,COUNTIFS($A$2:$A958,$A958,$B$2:$B958,$B958)=1),1,0))</f>
        <v/>
      </c>
      <c r="F958" s="19" t="str">
        <f aca="false">IF($E958&lt;&gt;1,"",IF(COUNTIFS($A:$A,$A958,$B:$B,"&gt;"&amp;$D958)=0,"",_xlfn.MINIFS($B:$B,$A:$A,$A958,$B:$B,"&gt;"&amp;$D958)))</f>
        <v/>
      </c>
      <c r="G958" s="20" t="str">
        <f aca="false">IF($F958="","",$F958-$D958)</f>
        <v/>
      </c>
      <c r="H958" s="20" t="str">
        <f aca="false">IF($E958&lt;&gt;1,"",IF($F958="",0,IF($G958&lt;='Cohort Report'!$B$7,1,0)))</f>
        <v/>
      </c>
      <c r="I958" s="20" t="str">
        <f aca="false">IF($E958&lt;&gt;1,"",IF($F958="",0,IF($G958&lt;='Cohort Report'!$B$8,1,0)))</f>
        <v/>
      </c>
      <c r="J958" s="21" t="str">
        <f aca="false">IF($E958&lt;&gt;1,"",DATE(YEAR($D958),MONTH($D958),1))</f>
        <v/>
      </c>
      <c r="K958" s="20" t="str">
        <f aca="false">IF($E958&lt;&gt;1,"",IF($G958="","",IF(AND($D958&gt;='Cohort Report'!$B$5,$D958&lt;='Cohort Report'!$B$6),$G958,"")))</f>
        <v/>
      </c>
    </row>
    <row r="959" customFormat="false" ht="15" hidden="false" customHeight="false" outlineLevel="0" collapsed="false">
      <c r="A959" s="9"/>
      <c r="B959" s="22"/>
      <c r="C959" s="23"/>
      <c r="D959" s="19" t="str">
        <f aca="false">IF($A959="","",_xlfn.MINIFS($B:$B,$A:$A,$A959))</f>
        <v/>
      </c>
      <c r="E959" s="20" t="str">
        <f aca="false">IF($A959="","",IF(AND($B959=$D959,COUNTIFS($A$2:$A959,$A959,$B$2:$B959,$B959)=1),1,0))</f>
        <v/>
      </c>
      <c r="F959" s="19" t="str">
        <f aca="false">IF($E959&lt;&gt;1,"",IF(COUNTIFS($A:$A,$A959,$B:$B,"&gt;"&amp;$D959)=0,"",_xlfn.MINIFS($B:$B,$A:$A,$A959,$B:$B,"&gt;"&amp;$D959)))</f>
        <v/>
      </c>
      <c r="G959" s="20" t="str">
        <f aca="false">IF($F959="","",$F959-$D959)</f>
        <v/>
      </c>
      <c r="H959" s="20" t="str">
        <f aca="false">IF($E959&lt;&gt;1,"",IF($F959="",0,IF($G959&lt;='Cohort Report'!$B$7,1,0)))</f>
        <v/>
      </c>
      <c r="I959" s="20" t="str">
        <f aca="false">IF($E959&lt;&gt;1,"",IF($F959="",0,IF($G959&lt;='Cohort Report'!$B$8,1,0)))</f>
        <v/>
      </c>
      <c r="J959" s="21" t="str">
        <f aca="false">IF($E959&lt;&gt;1,"",DATE(YEAR($D959),MONTH($D959),1))</f>
        <v/>
      </c>
      <c r="K959" s="20" t="str">
        <f aca="false">IF($E959&lt;&gt;1,"",IF($G959="","",IF(AND($D959&gt;='Cohort Report'!$B$5,$D959&lt;='Cohort Report'!$B$6),$G959,"")))</f>
        <v/>
      </c>
    </row>
    <row r="960" customFormat="false" ht="15" hidden="false" customHeight="false" outlineLevel="0" collapsed="false">
      <c r="A960" s="9"/>
      <c r="B960" s="22"/>
      <c r="C960" s="23"/>
      <c r="D960" s="19" t="str">
        <f aca="false">IF($A960="","",_xlfn.MINIFS($B:$B,$A:$A,$A960))</f>
        <v/>
      </c>
      <c r="E960" s="20" t="str">
        <f aca="false">IF($A960="","",IF(AND($B960=$D960,COUNTIFS($A$2:$A960,$A960,$B$2:$B960,$B960)=1),1,0))</f>
        <v/>
      </c>
      <c r="F960" s="19" t="str">
        <f aca="false">IF($E960&lt;&gt;1,"",IF(COUNTIFS($A:$A,$A960,$B:$B,"&gt;"&amp;$D960)=0,"",_xlfn.MINIFS($B:$B,$A:$A,$A960,$B:$B,"&gt;"&amp;$D960)))</f>
        <v/>
      </c>
      <c r="G960" s="20" t="str">
        <f aca="false">IF($F960="","",$F960-$D960)</f>
        <v/>
      </c>
      <c r="H960" s="20" t="str">
        <f aca="false">IF($E960&lt;&gt;1,"",IF($F960="",0,IF($G960&lt;='Cohort Report'!$B$7,1,0)))</f>
        <v/>
      </c>
      <c r="I960" s="20" t="str">
        <f aca="false">IF($E960&lt;&gt;1,"",IF($F960="",0,IF($G960&lt;='Cohort Report'!$B$8,1,0)))</f>
        <v/>
      </c>
      <c r="J960" s="21" t="str">
        <f aca="false">IF($E960&lt;&gt;1,"",DATE(YEAR($D960),MONTH($D960),1))</f>
        <v/>
      </c>
      <c r="K960" s="20" t="str">
        <f aca="false">IF($E960&lt;&gt;1,"",IF($G960="","",IF(AND($D960&gt;='Cohort Report'!$B$5,$D960&lt;='Cohort Report'!$B$6),$G960,"")))</f>
        <v/>
      </c>
    </row>
    <row r="961" customFormat="false" ht="15" hidden="false" customHeight="false" outlineLevel="0" collapsed="false">
      <c r="A961" s="9"/>
      <c r="B961" s="22"/>
      <c r="C961" s="23"/>
      <c r="D961" s="19" t="str">
        <f aca="false">IF($A961="","",_xlfn.MINIFS($B:$B,$A:$A,$A961))</f>
        <v/>
      </c>
      <c r="E961" s="20" t="str">
        <f aca="false">IF($A961="","",IF(AND($B961=$D961,COUNTIFS($A$2:$A961,$A961,$B$2:$B961,$B961)=1),1,0))</f>
        <v/>
      </c>
      <c r="F961" s="19" t="str">
        <f aca="false">IF($E961&lt;&gt;1,"",IF(COUNTIFS($A:$A,$A961,$B:$B,"&gt;"&amp;$D961)=0,"",_xlfn.MINIFS($B:$B,$A:$A,$A961,$B:$B,"&gt;"&amp;$D961)))</f>
        <v/>
      </c>
      <c r="G961" s="20" t="str">
        <f aca="false">IF($F961="","",$F961-$D961)</f>
        <v/>
      </c>
      <c r="H961" s="20" t="str">
        <f aca="false">IF($E961&lt;&gt;1,"",IF($F961="",0,IF($G961&lt;='Cohort Report'!$B$7,1,0)))</f>
        <v/>
      </c>
      <c r="I961" s="20" t="str">
        <f aca="false">IF($E961&lt;&gt;1,"",IF($F961="",0,IF($G961&lt;='Cohort Report'!$B$8,1,0)))</f>
        <v/>
      </c>
      <c r="J961" s="21" t="str">
        <f aca="false">IF($E961&lt;&gt;1,"",DATE(YEAR($D961),MONTH($D961),1))</f>
        <v/>
      </c>
      <c r="K961" s="20" t="str">
        <f aca="false">IF($E961&lt;&gt;1,"",IF($G961="","",IF(AND($D961&gt;='Cohort Report'!$B$5,$D961&lt;='Cohort Report'!$B$6),$G961,"")))</f>
        <v/>
      </c>
    </row>
    <row r="962" customFormat="false" ht="15" hidden="false" customHeight="false" outlineLevel="0" collapsed="false">
      <c r="A962" s="9"/>
      <c r="B962" s="22"/>
      <c r="C962" s="23"/>
      <c r="D962" s="19" t="str">
        <f aca="false">IF($A962="","",_xlfn.MINIFS($B:$B,$A:$A,$A962))</f>
        <v/>
      </c>
      <c r="E962" s="20" t="str">
        <f aca="false">IF($A962="","",IF(AND($B962=$D962,COUNTIFS($A$2:$A962,$A962,$B$2:$B962,$B962)=1),1,0))</f>
        <v/>
      </c>
      <c r="F962" s="19" t="str">
        <f aca="false">IF($E962&lt;&gt;1,"",IF(COUNTIFS($A:$A,$A962,$B:$B,"&gt;"&amp;$D962)=0,"",_xlfn.MINIFS($B:$B,$A:$A,$A962,$B:$B,"&gt;"&amp;$D962)))</f>
        <v/>
      </c>
      <c r="G962" s="20" t="str">
        <f aca="false">IF($F962="","",$F962-$D962)</f>
        <v/>
      </c>
      <c r="H962" s="20" t="str">
        <f aca="false">IF($E962&lt;&gt;1,"",IF($F962="",0,IF($G962&lt;='Cohort Report'!$B$7,1,0)))</f>
        <v/>
      </c>
      <c r="I962" s="20" t="str">
        <f aca="false">IF($E962&lt;&gt;1,"",IF($F962="",0,IF($G962&lt;='Cohort Report'!$B$8,1,0)))</f>
        <v/>
      </c>
      <c r="J962" s="21" t="str">
        <f aca="false">IF($E962&lt;&gt;1,"",DATE(YEAR($D962),MONTH($D962),1))</f>
        <v/>
      </c>
      <c r="K962" s="20" t="str">
        <f aca="false">IF($E962&lt;&gt;1,"",IF($G962="","",IF(AND($D962&gt;='Cohort Report'!$B$5,$D962&lt;='Cohort Report'!$B$6),$G962,"")))</f>
        <v/>
      </c>
    </row>
    <row r="963" customFormat="false" ht="15" hidden="false" customHeight="false" outlineLevel="0" collapsed="false">
      <c r="A963" s="9"/>
      <c r="B963" s="22"/>
      <c r="C963" s="23"/>
      <c r="D963" s="19" t="str">
        <f aca="false">IF($A963="","",_xlfn.MINIFS($B:$B,$A:$A,$A963))</f>
        <v/>
      </c>
      <c r="E963" s="20" t="str">
        <f aca="false">IF($A963="","",IF(AND($B963=$D963,COUNTIFS($A$2:$A963,$A963,$B$2:$B963,$B963)=1),1,0))</f>
        <v/>
      </c>
      <c r="F963" s="19" t="str">
        <f aca="false">IF($E963&lt;&gt;1,"",IF(COUNTIFS($A:$A,$A963,$B:$B,"&gt;"&amp;$D963)=0,"",_xlfn.MINIFS($B:$B,$A:$A,$A963,$B:$B,"&gt;"&amp;$D963)))</f>
        <v/>
      </c>
      <c r="G963" s="20" t="str">
        <f aca="false">IF($F963="","",$F963-$D963)</f>
        <v/>
      </c>
      <c r="H963" s="20" t="str">
        <f aca="false">IF($E963&lt;&gt;1,"",IF($F963="",0,IF($G963&lt;='Cohort Report'!$B$7,1,0)))</f>
        <v/>
      </c>
      <c r="I963" s="20" t="str">
        <f aca="false">IF($E963&lt;&gt;1,"",IF($F963="",0,IF($G963&lt;='Cohort Report'!$B$8,1,0)))</f>
        <v/>
      </c>
      <c r="J963" s="21" t="str">
        <f aca="false">IF($E963&lt;&gt;1,"",DATE(YEAR($D963),MONTH($D963),1))</f>
        <v/>
      </c>
      <c r="K963" s="20" t="str">
        <f aca="false">IF($E963&lt;&gt;1,"",IF($G963="","",IF(AND($D963&gt;='Cohort Report'!$B$5,$D963&lt;='Cohort Report'!$B$6),$G963,"")))</f>
        <v/>
      </c>
    </row>
    <row r="964" customFormat="false" ht="15" hidden="false" customHeight="false" outlineLevel="0" collapsed="false">
      <c r="A964" s="9"/>
      <c r="B964" s="22"/>
      <c r="C964" s="23"/>
      <c r="D964" s="19" t="str">
        <f aca="false">IF($A964="","",_xlfn.MINIFS($B:$B,$A:$A,$A964))</f>
        <v/>
      </c>
      <c r="E964" s="20" t="str">
        <f aca="false">IF($A964="","",IF(AND($B964=$D964,COUNTIFS($A$2:$A964,$A964,$B$2:$B964,$B964)=1),1,0))</f>
        <v/>
      </c>
      <c r="F964" s="19" t="str">
        <f aca="false">IF($E964&lt;&gt;1,"",IF(COUNTIFS($A:$A,$A964,$B:$B,"&gt;"&amp;$D964)=0,"",_xlfn.MINIFS($B:$B,$A:$A,$A964,$B:$B,"&gt;"&amp;$D964)))</f>
        <v/>
      </c>
      <c r="G964" s="20" t="str">
        <f aca="false">IF($F964="","",$F964-$D964)</f>
        <v/>
      </c>
      <c r="H964" s="20" t="str">
        <f aca="false">IF($E964&lt;&gt;1,"",IF($F964="",0,IF($G964&lt;='Cohort Report'!$B$7,1,0)))</f>
        <v/>
      </c>
      <c r="I964" s="20" t="str">
        <f aca="false">IF($E964&lt;&gt;1,"",IF($F964="",0,IF($G964&lt;='Cohort Report'!$B$8,1,0)))</f>
        <v/>
      </c>
      <c r="J964" s="21" t="str">
        <f aca="false">IF($E964&lt;&gt;1,"",DATE(YEAR($D964),MONTH($D964),1))</f>
        <v/>
      </c>
      <c r="K964" s="20" t="str">
        <f aca="false">IF($E964&lt;&gt;1,"",IF($G964="","",IF(AND($D964&gt;='Cohort Report'!$B$5,$D964&lt;='Cohort Report'!$B$6),$G964,"")))</f>
        <v/>
      </c>
    </row>
    <row r="965" customFormat="false" ht="15" hidden="false" customHeight="false" outlineLevel="0" collapsed="false">
      <c r="A965" s="9"/>
      <c r="B965" s="22"/>
      <c r="C965" s="23"/>
      <c r="D965" s="19" t="str">
        <f aca="false">IF($A965="","",_xlfn.MINIFS($B:$B,$A:$A,$A965))</f>
        <v/>
      </c>
      <c r="E965" s="20" t="str">
        <f aca="false">IF($A965="","",IF(AND($B965=$D965,COUNTIFS($A$2:$A965,$A965,$B$2:$B965,$B965)=1),1,0))</f>
        <v/>
      </c>
      <c r="F965" s="19" t="str">
        <f aca="false">IF($E965&lt;&gt;1,"",IF(COUNTIFS($A:$A,$A965,$B:$B,"&gt;"&amp;$D965)=0,"",_xlfn.MINIFS($B:$B,$A:$A,$A965,$B:$B,"&gt;"&amp;$D965)))</f>
        <v/>
      </c>
      <c r="G965" s="20" t="str">
        <f aca="false">IF($F965="","",$F965-$D965)</f>
        <v/>
      </c>
      <c r="H965" s="20" t="str">
        <f aca="false">IF($E965&lt;&gt;1,"",IF($F965="",0,IF($G965&lt;='Cohort Report'!$B$7,1,0)))</f>
        <v/>
      </c>
      <c r="I965" s="20" t="str">
        <f aca="false">IF($E965&lt;&gt;1,"",IF($F965="",0,IF($G965&lt;='Cohort Report'!$B$8,1,0)))</f>
        <v/>
      </c>
      <c r="J965" s="21" t="str">
        <f aca="false">IF($E965&lt;&gt;1,"",DATE(YEAR($D965),MONTH($D965),1))</f>
        <v/>
      </c>
      <c r="K965" s="20" t="str">
        <f aca="false">IF($E965&lt;&gt;1,"",IF($G965="","",IF(AND($D965&gt;='Cohort Report'!$B$5,$D965&lt;='Cohort Report'!$B$6),$G965,"")))</f>
        <v/>
      </c>
    </row>
    <row r="966" customFormat="false" ht="15" hidden="false" customHeight="false" outlineLevel="0" collapsed="false">
      <c r="A966" s="9"/>
      <c r="B966" s="22"/>
      <c r="C966" s="23"/>
      <c r="D966" s="19" t="str">
        <f aca="false">IF($A966="","",_xlfn.MINIFS($B:$B,$A:$A,$A966))</f>
        <v/>
      </c>
      <c r="E966" s="20" t="str">
        <f aca="false">IF($A966="","",IF(AND($B966=$D966,COUNTIFS($A$2:$A966,$A966,$B$2:$B966,$B966)=1),1,0))</f>
        <v/>
      </c>
      <c r="F966" s="19" t="str">
        <f aca="false">IF($E966&lt;&gt;1,"",IF(COUNTIFS($A:$A,$A966,$B:$B,"&gt;"&amp;$D966)=0,"",_xlfn.MINIFS($B:$B,$A:$A,$A966,$B:$B,"&gt;"&amp;$D966)))</f>
        <v/>
      </c>
      <c r="G966" s="20" t="str">
        <f aca="false">IF($F966="","",$F966-$D966)</f>
        <v/>
      </c>
      <c r="H966" s="20" t="str">
        <f aca="false">IF($E966&lt;&gt;1,"",IF($F966="",0,IF($G966&lt;='Cohort Report'!$B$7,1,0)))</f>
        <v/>
      </c>
      <c r="I966" s="20" t="str">
        <f aca="false">IF($E966&lt;&gt;1,"",IF($F966="",0,IF($G966&lt;='Cohort Report'!$B$8,1,0)))</f>
        <v/>
      </c>
      <c r="J966" s="21" t="str">
        <f aca="false">IF($E966&lt;&gt;1,"",DATE(YEAR($D966),MONTH($D966),1))</f>
        <v/>
      </c>
      <c r="K966" s="20" t="str">
        <f aca="false">IF($E966&lt;&gt;1,"",IF($G966="","",IF(AND($D966&gt;='Cohort Report'!$B$5,$D966&lt;='Cohort Report'!$B$6),$G966,"")))</f>
        <v/>
      </c>
    </row>
    <row r="967" customFormat="false" ht="15" hidden="false" customHeight="false" outlineLevel="0" collapsed="false">
      <c r="A967" s="9"/>
      <c r="B967" s="22"/>
      <c r="C967" s="23"/>
      <c r="D967" s="19" t="str">
        <f aca="false">IF($A967="","",_xlfn.MINIFS($B:$B,$A:$A,$A967))</f>
        <v/>
      </c>
      <c r="E967" s="20" t="str">
        <f aca="false">IF($A967="","",IF(AND($B967=$D967,COUNTIFS($A$2:$A967,$A967,$B$2:$B967,$B967)=1),1,0))</f>
        <v/>
      </c>
      <c r="F967" s="19" t="str">
        <f aca="false">IF($E967&lt;&gt;1,"",IF(COUNTIFS($A:$A,$A967,$B:$B,"&gt;"&amp;$D967)=0,"",_xlfn.MINIFS($B:$B,$A:$A,$A967,$B:$B,"&gt;"&amp;$D967)))</f>
        <v/>
      </c>
      <c r="G967" s="20" t="str">
        <f aca="false">IF($F967="","",$F967-$D967)</f>
        <v/>
      </c>
      <c r="H967" s="20" t="str">
        <f aca="false">IF($E967&lt;&gt;1,"",IF($F967="",0,IF($G967&lt;='Cohort Report'!$B$7,1,0)))</f>
        <v/>
      </c>
      <c r="I967" s="20" t="str">
        <f aca="false">IF($E967&lt;&gt;1,"",IF($F967="",0,IF($G967&lt;='Cohort Report'!$B$8,1,0)))</f>
        <v/>
      </c>
      <c r="J967" s="21" t="str">
        <f aca="false">IF($E967&lt;&gt;1,"",DATE(YEAR($D967),MONTH($D967),1))</f>
        <v/>
      </c>
      <c r="K967" s="20" t="str">
        <f aca="false">IF($E967&lt;&gt;1,"",IF($G967="","",IF(AND($D967&gt;='Cohort Report'!$B$5,$D967&lt;='Cohort Report'!$B$6),$G967,"")))</f>
        <v/>
      </c>
    </row>
    <row r="968" customFormat="false" ht="15" hidden="false" customHeight="false" outlineLevel="0" collapsed="false">
      <c r="A968" s="9"/>
      <c r="B968" s="22"/>
      <c r="C968" s="23"/>
      <c r="D968" s="19" t="str">
        <f aca="false">IF($A968="","",_xlfn.MINIFS($B:$B,$A:$A,$A968))</f>
        <v/>
      </c>
      <c r="E968" s="20" t="str">
        <f aca="false">IF($A968="","",IF(AND($B968=$D968,COUNTIFS($A$2:$A968,$A968,$B$2:$B968,$B968)=1),1,0))</f>
        <v/>
      </c>
      <c r="F968" s="19" t="str">
        <f aca="false">IF($E968&lt;&gt;1,"",IF(COUNTIFS($A:$A,$A968,$B:$B,"&gt;"&amp;$D968)=0,"",_xlfn.MINIFS($B:$B,$A:$A,$A968,$B:$B,"&gt;"&amp;$D968)))</f>
        <v/>
      </c>
      <c r="G968" s="20" t="str">
        <f aca="false">IF($F968="","",$F968-$D968)</f>
        <v/>
      </c>
      <c r="H968" s="20" t="str">
        <f aca="false">IF($E968&lt;&gt;1,"",IF($F968="",0,IF($G968&lt;='Cohort Report'!$B$7,1,0)))</f>
        <v/>
      </c>
      <c r="I968" s="20" t="str">
        <f aca="false">IF($E968&lt;&gt;1,"",IF($F968="",0,IF($G968&lt;='Cohort Report'!$B$8,1,0)))</f>
        <v/>
      </c>
      <c r="J968" s="21" t="str">
        <f aca="false">IF($E968&lt;&gt;1,"",DATE(YEAR($D968),MONTH($D968),1))</f>
        <v/>
      </c>
      <c r="K968" s="20" t="str">
        <f aca="false">IF($E968&lt;&gt;1,"",IF($G968="","",IF(AND($D968&gt;='Cohort Report'!$B$5,$D968&lt;='Cohort Report'!$B$6),$G968,"")))</f>
        <v/>
      </c>
    </row>
    <row r="969" customFormat="false" ht="15" hidden="false" customHeight="false" outlineLevel="0" collapsed="false">
      <c r="A969" s="9"/>
      <c r="B969" s="22"/>
      <c r="C969" s="23"/>
      <c r="D969" s="19" t="str">
        <f aca="false">IF($A969="","",_xlfn.MINIFS($B:$B,$A:$A,$A969))</f>
        <v/>
      </c>
      <c r="E969" s="20" t="str">
        <f aca="false">IF($A969="","",IF(AND($B969=$D969,COUNTIFS($A$2:$A969,$A969,$B$2:$B969,$B969)=1),1,0))</f>
        <v/>
      </c>
      <c r="F969" s="19" t="str">
        <f aca="false">IF($E969&lt;&gt;1,"",IF(COUNTIFS($A:$A,$A969,$B:$B,"&gt;"&amp;$D969)=0,"",_xlfn.MINIFS($B:$B,$A:$A,$A969,$B:$B,"&gt;"&amp;$D969)))</f>
        <v/>
      </c>
      <c r="G969" s="20" t="str">
        <f aca="false">IF($F969="","",$F969-$D969)</f>
        <v/>
      </c>
      <c r="H969" s="20" t="str">
        <f aca="false">IF($E969&lt;&gt;1,"",IF($F969="",0,IF($G969&lt;='Cohort Report'!$B$7,1,0)))</f>
        <v/>
      </c>
      <c r="I969" s="20" t="str">
        <f aca="false">IF($E969&lt;&gt;1,"",IF($F969="",0,IF($G969&lt;='Cohort Report'!$B$8,1,0)))</f>
        <v/>
      </c>
      <c r="J969" s="21" t="str">
        <f aca="false">IF($E969&lt;&gt;1,"",DATE(YEAR($D969),MONTH($D969),1))</f>
        <v/>
      </c>
      <c r="K969" s="20" t="str">
        <f aca="false">IF($E969&lt;&gt;1,"",IF($G969="","",IF(AND($D969&gt;='Cohort Report'!$B$5,$D969&lt;='Cohort Report'!$B$6),$G969,"")))</f>
        <v/>
      </c>
    </row>
    <row r="970" customFormat="false" ht="15" hidden="false" customHeight="false" outlineLevel="0" collapsed="false">
      <c r="A970" s="9"/>
      <c r="B970" s="22"/>
      <c r="C970" s="23"/>
      <c r="D970" s="19" t="str">
        <f aca="false">IF($A970="","",_xlfn.MINIFS($B:$B,$A:$A,$A970))</f>
        <v/>
      </c>
      <c r="E970" s="20" t="str">
        <f aca="false">IF($A970="","",IF(AND($B970=$D970,COUNTIFS($A$2:$A970,$A970,$B$2:$B970,$B970)=1),1,0))</f>
        <v/>
      </c>
      <c r="F970" s="19" t="str">
        <f aca="false">IF($E970&lt;&gt;1,"",IF(COUNTIFS($A:$A,$A970,$B:$B,"&gt;"&amp;$D970)=0,"",_xlfn.MINIFS($B:$B,$A:$A,$A970,$B:$B,"&gt;"&amp;$D970)))</f>
        <v/>
      </c>
      <c r="G970" s="20" t="str">
        <f aca="false">IF($F970="","",$F970-$D970)</f>
        <v/>
      </c>
      <c r="H970" s="20" t="str">
        <f aca="false">IF($E970&lt;&gt;1,"",IF($F970="",0,IF($G970&lt;='Cohort Report'!$B$7,1,0)))</f>
        <v/>
      </c>
      <c r="I970" s="20" t="str">
        <f aca="false">IF($E970&lt;&gt;1,"",IF($F970="",0,IF($G970&lt;='Cohort Report'!$B$8,1,0)))</f>
        <v/>
      </c>
      <c r="J970" s="21" t="str">
        <f aca="false">IF($E970&lt;&gt;1,"",DATE(YEAR($D970),MONTH($D970),1))</f>
        <v/>
      </c>
      <c r="K970" s="20" t="str">
        <f aca="false">IF($E970&lt;&gt;1,"",IF($G970="","",IF(AND($D970&gt;='Cohort Report'!$B$5,$D970&lt;='Cohort Report'!$B$6),$G970,"")))</f>
        <v/>
      </c>
    </row>
    <row r="971" customFormat="false" ht="15" hidden="false" customHeight="false" outlineLevel="0" collapsed="false">
      <c r="A971" s="9"/>
      <c r="B971" s="22"/>
      <c r="C971" s="23"/>
      <c r="D971" s="19" t="str">
        <f aca="false">IF($A971="","",_xlfn.MINIFS($B:$B,$A:$A,$A971))</f>
        <v/>
      </c>
      <c r="E971" s="20" t="str">
        <f aca="false">IF($A971="","",IF(AND($B971=$D971,COUNTIFS($A$2:$A971,$A971,$B$2:$B971,$B971)=1),1,0))</f>
        <v/>
      </c>
      <c r="F971" s="19" t="str">
        <f aca="false">IF($E971&lt;&gt;1,"",IF(COUNTIFS($A:$A,$A971,$B:$B,"&gt;"&amp;$D971)=0,"",_xlfn.MINIFS($B:$B,$A:$A,$A971,$B:$B,"&gt;"&amp;$D971)))</f>
        <v/>
      </c>
      <c r="G971" s="20" t="str">
        <f aca="false">IF($F971="","",$F971-$D971)</f>
        <v/>
      </c>
      <c r="H971" s="20" t="str">
        <f aca="false">IF($E971&lt;&gt;1,"",IF($F971="",0,IF($G971&lt;='Cohort Report'!$B$7,1,0)))</f>
        <v/>
      </c>
      <c r="I971" s="20" t="str">
        <f aca="false">IF($E971&lt;&gt;1,"",IF($F971="",0,IF($G971&lt;='Cohort Report'!$B$8,1,0)))</f>
        <v/>
      </c>
      <c r="J971" s="21" t="str">
        <f aca="false">IF($E971&lt;&gt;1,"",DATE(YEAR($D971),MONTH($D971),1))</f>
        <v/>
      </c>
      <c r="K971" s="20" t="str">
        <f aca="false">IF($E971&lt;&gt;1,"",IF($G971="","",IF(AND($D971&gt;='Cohort Report'!$B$5,$D971&lt;='Cohort Report'!$B$6),$G971,"")))</f>
        <v/>
      </c>
    </row>
    <row r="972" customFormat="false" ht="15" hidden="false" customHeight="false" outlineLevel="0" collapsed="false">
      <c r="A972" s="9"/>
      <c r="B972" s="22"/>
      <c r="C972" s="23"/>
      <c r="D972" s="19" t="str">
        <f aca="false">IF($A972="","",_xlfn.MINIFS($B:$B,$A:$A,$A972))</f>
        <v/>
      </c>
      <c r="E972" s="20" t="str">
        <f aca="false">IF($A972="","",IF(AND($B972=$D972,COUNTIFS($A$2:$A972,$A972,$B$2:$B972,$B972)=1),1,0))</f>
        <v/>
      </c>
      <c r="F972" s="19" t="str">
        <f aca="false">IF($E972&lt;&gt;1,"",IF(COUNTIFS($A:$A,$A972,$B:$B,"&gt;"&amp;$D972)=0,"",_xlfn.MINIFS($B:$B,$A:$A,$A972,$B:$B,"&gt;"&amp;$D972)))</f>
        <v/>
      </c>
      <c r="G972" s="20" t="str">
        <f aca="false">IF($F972="","",$F972-$D972)</f>
        <v/>
      </c>
      <c r="H972" s="20" t="str">
        <f aca="false">IF($E972&lt;&gt;1,"",IF($F972="",0,IF($G972&lt;='Cohort Report'!$B$7,1,0)))</f>
        <v/>
      </c>
      <c r="I972" s="20" t="str">
        <f aca="false">IF($E972&lt;&gt;1,"",IF($F972="",0,IF($G972&lt;='Cohort Report'!$B$8,1,0)))</f>
        <v/>
      </c>
      <c r="J972" s="21" t="str">
        <f aca="false">IF($E972&lt;&gt;1,"",DATE(YEAR($D972),MONTH($D972),1))</f>
        <v/>
      </c>
      <c r="K972" s="20" t="str">
        <f aca="false">IF($E972&lt;&gt;1,"",IF($G972="","",IF(AND($D972&gt;='Cohort Report'!$B$5,$D972&lt;='Cohort Report'!$B$6),$G972,"")))</f>
        <v/>
      </c>
    </row>
    <row r="973" customFormat="false" ht="15" hidden="false" customHeight="false" outlineLevel="0" collapsed="false">
      <c r="A973" s="9"/>
      <c r="B973" s="22"/>
      <c r="C973" s="23"/>
      <c r="D973" s="19" t="str">
        <f aca="false">IF($A973="","",_xlfn.MINIFS($B:$B,$A:$A,$A973))</f>
        <v/>
      </c>
      <c r="E973" s="20" t="str">
        <f aca="false">IF($A973="","",IF(AND($B973=$D973,COUNTIFS($A$2:$A973,$A973,$B$2:$B973,$B973)=1),1,0))</f>
        <v/>
      </c>
      <c r="F973" s="19" t="str">
        <f aca="false">IF($E973&lt;&gt;1,"",IF(COUNTIFS($A:$A,$A973,$B:$B,"&gt;"&amp;$D973)=0,"",_xlfn.MINIFS($B:$B,$A:$A,$A973,$B:$B,"&gt;"&amp;$D973)))</f>
        <v/>
      </c>
      <c r="G973" s="20" t="str">
        <f aca="false">IF($F973="","",$F973-$D973)</f>
        <v/>
      </c>
      <c r="H973" s="20" t="str">
        <f aca="false">IF($E973&lt;&gt;1,"",IF($F973="",0,IF($G973&lt;='Cohort Report'!$B$7,1,0)))</f>
        <v/>
      </c>
      <c r="I973" s="20" t="str">
        <f aca="false">IF($E973&lt;&gt;1,"",IF($F973="",0,IF($G973&lt;='Cohort Report'!$B$8,1,0)))</f>
        <v/>
      </c>
      <c r="J973" s="21" t="str">
        <f aca="false">IF($E973&lt;&gt;1,"",DATE(YEAR($D973),MONTH($D973),1))</f>
        <v/>
      </c>
      <c r="K973" s="20" t="str">
        <f aca="false">IF($E973&lt;&gt;1,"",IF($G973="","",IF(AND($D973&gt;='Cohort Report'!$B$5,$D973&lt;='Cohort Report'!$B$6),$G973,"")))</f>
        <v/>
      </c>
    </row>
    <row r="974" customFormat="false" ht="15" hidden="false" customHeight="false" outlineLevel="0" collapsed="false">
      <c r="A974" s="9"/>
      <c r="B974" s="22"/>
      <c r="C974" s="23"/>
      <c r="D974" s="19" t="str">
        <f aca="false">IF($A974="","",_xlfn.MINIFS($B:$B,$A:$A,$A974))</f>
        <v/>
      </c>
      <c r="E974" s="20" t="str">
        <f aca="false">IF($A974="","",IF(AND($B974=$D974,COUNTIFS($A$2:$A974,$A974,$B$2:$B974,$B974)=1),1,0))</f>
        <v/>
      </c>
      <c r="F974" s="19" t="str">
        <f aca="false">IF($E974&lt;&gt;1,"",IF(COUNTIFS($A:$A,$A974,$B:$B,"&gt;"&amp;$D974)=0,"",_xlfn.MINIFS($B:$B,$A:$A,$A974,$B:$B,"&gt;"&amp;$D974)))</f>
        <v/>
      </c>
      <c r="G974" s="20" t="str">
        <f aca="false">IF($F974="","",$F974-$D974)</f>
        <v/>
      </c>
      <c r="H974" s="20" t="str">
        <f aca="false">IF($E974&lt;&gt;1,"",IF($F974="",0,IF($G974&lt;='Cohort Report'!$B$7,1,0)))</f>
        <v/>
      </c>
      <c r="I974" s="20" t="str">
        <f aca="false">IF($E974&lt;&gt;1,"",IF($F974="",0,IF($G974&lt;='Cohort Report'!$B$8,1,0)))</f>
        <v/>
      </c>
      <c r="J974" s="21" t="str">
        <f aca="false">IF($E974&lt;&gt;1,"",DATE(YEAR($D974),MONTH($D974),1))</f>
        <v/>
      </c>
      <c r="K974" s="20" t="str">
        <f aca="false">IF($E974&lt;&gt;1,"",IF($G974="","",IF(AND($D974&gt;='Cohort Report'!$B$5,$D974&lt;='Cohort Report'!$B$6),$G974,"")))</f>
        <v/>
      </c>
    </row>
    <row r="975" customFormat="false" ht="15" hidden="false" customHeight="false" outlineLevel="0" collapsed="false">
      <c r="A975" s="9"/>
      <c r="B975" s="22"/>
      <c r="C975" s="23"/>
      <c r="D975" s="19" t="str">
        <f aca="false">IF($A975="","",_xlfn.MINIFS($B:$B,$A:$A,$A975))</f>
        <v/>
      </c>
      <c r="E975" s="20" t="str">
        <f aca="false">IF($A975="","",IF(AND($B975=$D975,COUNTIFS($A$2:$A975,$A975,$B$2:$B975,$B975)=1),1,0))</f>
        <v/>
      </c>
      <c r="F975" s="19" t="str">
        <f aca="false">IF($E975&lt;&gt;1,"",IF(COUNTIFS($A:$A,$A975,$B:$B,"&gt;"&amp;$D975)=0,"",_xlfn.MINIFS($B:$B,$A:$A,$A975,$B:$B,"&gt;"&amp;$D975)))</f>
        <v/>
      </c>
      <c r="G975" s="20" t="str">
        <f aca="false">IF($F975="","",$F975-$D975)</f>
        <v/>
      </c>
      <c r="H975" s="20" t="str">
        <f aca="false">IF($E975&lt;&gt;1,"",IF($F975="",0,IF($G975&lt;='Cohort Report'!$B$7,1,0)))</f>
        <v/>
      </c>
      <c r="I975" s="20" t="str">
        <f aca="false">IF($E975&lt;&gt;1,"",IF($F975="",0,IF($G975&lt;='Cohort Report'!$B$8,1,0)))</f>
        <v/>
      </c>
      <c r="J975" s="21" t="str">
        <f aca="false">IF($E975&lt;&gt;1,"",DATE(YEAR($D975),MONTH($D975),1))</f>
        <v/>
      </c>
      <c r="K975" s="20" t="str">
        <f aca="false">IF($E975&lt;&gt;1,"",IF($G975="","",IF(AND($D975&gt;='Cohort Report'!$B$5,$D975&lt;='Cohort Report'!$B$6),$G975,"")))</f>
        <v/>
      </c>
    </row>
    <row r="976" customFormat="false" ht="15" hidden="false" customHeight="false" outlineLevel="0" collapsed="false">
      <c r="A976" s="9"/>
      <c r="B976" s="22"/>
      <c r="C976" s="23"/>
      <c r="D976" s="19" t="str">
        <f aca="false">IF($A976="","",_xlfn.MINIFS($B:$B,$A:$A,$A976))</f>
        <v/>
      </c>
      <c r="E976" s="20" t="str">
        <f aca="false">IF($A976="","",IF(AND($B976=$D976,COUNTIFS($A$2:$A976,$A976,$B$2:$B976,$B976)=1),1,0))</f>
        <v/>
      </c>
      <c r="F976" s="19" t="str">
        <f aca="false">IF($E976&lt;&gt;1,"",IF(COUNTIFS($A:$A,$A976,$B:$B,"&gt;"&amp;$D976)=0,"",_xlfn.MINIFS($B:$B,$A:$A,$A976,$B:$B,"&gt;"&amp;$D976)))</f>
        <v/>
      </c>
      <c r="G976" s="20" t="str">
        <f aca="false">IF($F976="","",$F976-$D976)</f>
        <v/>
      </c>
      <c r="H976" s="20" t="str">
        <f aca="false">IF($E976&lt;&gt;1,"",IF($F976="",0,IF($G976&lt;='Cohort Report'!$B$7,1,0)))</f>
        <v/>
      </c>
      <c r="I976" s="20" t="str">
        <f aca="false">IF($E976&lt;&gt;1,"",IF($F976="",0,IF($G976&lt;='Cohort Report'!$B$8,1,0)))</f>
        <v/>
      </c>
      <c r="J976" s="21" t="str">
        <f aca="false">IF($E976&lt;&gt;1,"",DATE(YEAR($D976),MONTH($D976),1))</f>
        <v/>
      </c>
      <c r="K976" s="20" t="str">
        <f aca="false">IF($E976&lt;&gt;1,"",IF($G976="","",IF(AND($D976&gt;='Cohort Report'!$B$5,$D976&lt;='Cohort Report'!$B$6),$G976,"")))</f>
        <v/>
      </c>
    </row>
    <row r="977" customFormat="false" ht="15" hidden="false" customHeight="false" outlineLevel="0" collapsed="false">
      <c r="A977" s="9"/>
      <c r="B977" s="22"/>
      <c r="C977" s="23"/>
      <c r="D977" s="19" t="str">
        <f aca="false">IF($A977="","",_xlfn.MINIFS($B:$B,$A:$A,$A977))</f>
        <v/>
      </c>
      <c r="E977" s="20" t="str">
        <f aca="false">IF($A977="","",IF(AND($B977=$D977,COUNTIFS($A$2:$A977,$A977,$B$2:$B977,$B977)=1),1,0))</f>
        <v/>
      </c>
      <c r="F977" s="19" t="str">
        <f aca="false">IF($E977&lt;&gt;1,"",IF(COUNTIFS($A:$A,$A977,$B:$B,"&gt;"&amp;$D977)=0,"",_xlfn.MINIFS($B:$B,$A:$A,$A977,$B:$B,"&gt;"&amp;$D977)))</f>
        <v/>
      </c>
      <c r="G977" s="20" t="str">
        <f aca="false">IF($F977="","",$F977-$D977)</f>
        <v/>
      </c>
      <c r="H977" s="20" t="str">
        <f aca="false">IF($E977&lt;&gt;1,"",IF($F977="",0,IF($G977&lt;='Cohort Report'!$B$7,1,0)))</f>
        <v/>
      </c>
      <c r="I977" s="20" t="str">
        <f aca="false">IF($E977&lt;&gt;1,"",IF($F977="",0,IF($G977&lt;='Cohort Report'!$B$8,1,0)))</f>
        <v/>
      </c>
      <c r="J977" s="21" t="str">
        <f aca="false">IF($E977&lt;&gt;1,"",DATE(YEAR($D977),MONTH($D977),1))</f>
        <v/>
      </c>
      <c r="K977" s="20" t="str">
        <f aca="false">IF($E977&lt;&gt;1,"",IF($G977="","",IF(AND($D977&gt;='Cohort Report'!$B$5,$D977&lt;='Cohort Report'!$B$6),$G977,"")))</f>
        <v/>
      </c>
    </row>
    <row r="978" customFormat="false" ht="15" hidden="false" customHeight="false" outlineLevel="0" collapsed="false">
      <c r="A978" s="9"/>
      <c r="B978" s="22"/>
      <c r="C978" s="23"/>
      <c r="D978" s="19" t="str">
        <f aca="false">IF($A978="","",_xlfn.MINIFS($B:$B,$A:$A,$A978))</f>
        <v/>
      </c>
      <c r="E978" s="20" t="str">
        <f aca="false">IF($A978="","",IF(AND($B978=$D978,COUNTIFS($A$2:$A978,$A978,$B$2:$B978,$B978)=1),1,0))</f>
        <v/>
      </c>
      <c r="F978" s="19" t="str">
        <f aca="false">IF($E978&lt;&gt;1,"",IF(COUNTIFS($A:$A,$A978,$B:$B,"&gt;"&amp;$D978)=0,"",_xlfn.MINIFS($B:$B,$A:$A,$A978,$B:$B,"&gt;"&amp;$D978)))</f>
        <v/>
      </c>
      <c r="G978" s="20" t="str">
        <f aca="false">IF($F978="","",$F978-$D978)</f>
        <v/>
      </c>
      <c r="H978" s="20" t="str">
        <f aca="false">IF($E978&lt;&gt;1,"",IF($F978="",0,IF($G978&lt;='Cohort Report'!$B$7,1,0)))</f>
        <v/>
      </c>
      <c r="I978" s="20" t="str">
        <f aca="false">IF($E978&lt;&gt;1,"",IF($F978="",0,IF($G978&lt;='Cohort Report'!$B$8,1,0)))</f>
        <v/>
      </c>
      <c r="J978" s="21" t="str">
        <f aca="false">IF($E978&lt;&gt;1,"",DATE(YEAR($D978),MONTH($D978),1))</f>
        <v/>
      </c>
      <c r="K978" s="20" t="str">
        <f aca="false">IF($E978&lt;&gt;1,"",IF($G978="","",IF(AND($D978&gt;='Cohort Report'!$B$5,$D978&lt;='Cohort Report'!$B$6),$G978,"")))</f>
        <v/>
      </c>
    </row>
    <row r="979" customFormat="false" ht="15" hidden="false" customHeight="false" outlineLevel="0" collapsed="false">
      <c r="A979" s="9"/>
      <c r="B979" s="22"/>
      <c r="C979" s="23"/>
      <c r="D979" s="19" t="str">
        <f aca="false">IF($A979="","",_xlfn.MINIFS($B:$B,$A:$A,$A979))</f>
        <v/>
      </c>
      <c r="E979" s="20" t="str">
        <f aca="false">IF($A979="","",IF(AND($B979=$D979,COUNTIFS($A$2:$A979,$A979,$B$2:$B979,$B979)=1),1,0))</f>
        <v/>
      </c>
      <c r="F979" s="19" t="str">
        <f aca="false">IF($E979&lt;&gt;1,"",IF(COUNTIFS($A:$A,$A979,$B:$B,"&gt;"&amp;$D979)=0,"",_xlfn.MINIFS($B:$B,$A:$A,$A979,$B:$B,"&gt;"&amp;$D979)))</f>
        <v/>
      </c>
      <c r="G979" s="20" t="str">
        <f aca="false">IF($F979="","",$F979-$D979)</f>
        <v/>
      </c>
      <c r="H979" s="20" t="str">
        <f aca="false">IF($E979&lt;&gt;1,"",IF($F979="",0,IF($G979&lt;='Cohort Report'!$B$7,1,0)))</f>
        <v/>
      </c>
      <c r="I979" s="20" t="str">
        <f aca="false">IF($E979&lt;&gt;1,"",IF($F979="",0,IF($G979&lt;='Cohort Report'!$B$8,1,0)))</f>
        <v/>
      </c>
      <c r="J979" s="21" t="str">
        <f aca="false">IF($E979&lt;&gt;1,"",DATE(YEAR($D979),MONTH($D979),1))</f>
        <v/>
      </c>
      <c r="K979" s="20" t="str">
        <f aca="false">IF($E979&lt;&gt;1,"",IF($G979="","",IF(AND($D979&gt;='Cohort Report'!$B$5,$D979&lt;='Cohort Report'!$B$6),$G979,"")))</f>
        <v/>
      </c>
    </row>
    <row r="980" customFormat="false" ht="15" hidden="false" customHeight="false" outlineLevel="0" collapsed="false">
      <c r="A980" s="9"/>
      <c r="B980" s="22"/>
      <c r="C980" s="23"/>
      <c r="D980" s="19" t="str">
        <f aca="false">IF($A980="","",_xlfn.MINIFS($B:$B,$A:$A,$A980))</f>
        <v/>
      </c>
      <c r="E980" s="20" t="str">
        <f aca="false">IF($A980="","",IF(AND($B980=$D980,COUNTIFS($A$2:$A980,$A980,$B$2:$B980,$B980)=1),1,0))</f>
        <v/>
      </c>
      <c r="F980" s="19" t="str">
        <f aca="false">IF($E980&lt;&gt;1,"",IF(COUNTIFS($A:$A,$A980,$B:$B,"&gt;"&amp;$D980)=0,"",_xlfn.MINIFS($B:$B,$A:$A,$A980,$B:$B,"&gt;"&amp;$D980)))</f>
        <v/>
      </c>
      <c r="G980" s="20" t="str">
        <f aca="false">IF($F980="","",$F980-$D980)</f>
        <v/>
      </c>
      <c r="H980" s="20" t="str">
        <f aca="false">IF($E980&lt;&gt;1,"",IF($F980="",0,IF($G980&lt;='Cohort Report'!$B$7,1,0)))</f>
        <v/>
      </c>
      <c r="I980" s="20" t="str">
        <f aca="false">IF($E980&lt;&gt;1,"",IF($F980="",0,IF($G980&lt;='Cohort Report'!$B$8,1,0)))</f>
        <v/>
      </c>
      <c r="J980" s="21" t="str">
        <f aca="false">IF($E980&lt;&gt;1,"",DATE(YEAR($D980),MONTH($D980),1))</f>
        <v/>
      </c>
      <c r="K980" s="20" t="str">
        <f aca="false">IF($E980&lt;&gt;1,"",IF($G980="","",IF(AND($D980&gt;='Cohort Report'!$B$5,$D980&lt;='Cohort Report'!$B$6),$G980,"")))</f>
        <v/>
      </c>
    </row>
    <row r="981" customFormat="false" ht="15" hidden="false" customHeight="false" outlineLevel="0" collapsed="false">
      <c r="A981" s="9"/>
      <c r="B981" s="22"/>
      <c r="C981" s="23"/>
      <c r="D981" s="19" t="str">
        <f aca="false">IF($A981="","",_xlfn.MINIFS($B:$B,$A:$A,$A981))</f>
        <v/>
      </c>
      <c r="E981" s="20" t="str">
        <f aca="false">IF($A981="","",IF(AND($B981=$D981,COUNTIFS($A$2:$A981,$A981,$B$2:$B981,$B981)=1),1,0))</f>
        <v/>
      </c>
      <c r="F981" s="19" t="str">
        <f aca="false">IF($E981&lt;&gt;1,"",IF(COUNTIFS($A:$A,$A981,$B:$B,"&gt;"&amp;$D981)=0,"",_xlfn.MINIFS($B:$B,$A:$A,$A981,$B:$B,"&gt;"&amp;$D981)))</f>
        <v/>
      </c>
      <c r="G981" s="20" t="str">
        <f aca="false">IF($F981="","",$F981-$D981)</f>
        <v/>
      </c>
      <c r="H981" s="20" t="str">
        <f aca="false">IF($E981&lt;&gt;1,"",IF($F981="",0,IF($G981&lt;='Cohort Report'!$B$7,1,0)))</f>
        <v/>
      </c>
      <c r="I981" s="20" t="str">
        <f aca="false">IF($E981&lt;&gt;1,"",IF($F981="",0,IF($G981&lt;='Cohort Report'!$B$8,1,0)))</f>
        <v/>
      </c>
      <c r="J981" s="21" t="str">
        <f aca="false">IF($E981&lt;&gt;1,"",DATE(YEAR($D981),MONTH($D981),1))</f>
        <v/>
      </c>
      <c r="K981" s="20" t="str">
        <f aca="false">IF($E981&lt;&gt;1,"",IF($G981="","",IF(AND($D981&gt;='Cohort Report'!$B$5,$D981&lt;='Cohort Report'!$B$6),$G981,"")))</f>
        <v/>
      </c>
    </row>
    <row r="982" customFormat="false" ht="15" hidden="false" customHeight="false" outlineLevel="0" collapsed="false">
      <c r="A982" s="9"/>
      <c r="B982" s="22"/>
      <c r="C982" s="23"/>
      <c r="D982" s="19" t="str">
        <f aca="false">IF($A982="","",_xlfn.MINIFS($B:$B,$A:$A,$A982))</f>
        <v/>
      </c>
      <c r="E982" s="20" t="str">
        <f aca="false">IF($A982="","",IF(AND($B982=$D982,COUNTIFS($A$2:$A982,$A982,$B$2:$B982,$B982)=1),1,0))</f>
        <v/>
      </c>
      <c r="F982" s="19" t="str">
        <f aca="false">IF($E982&lt;&gt;1,"",IF(COUNTIFS($A:$A,$A982,$B:$B,"&gt;"&amp;$D982)=0,"",_xlfn.MINIFS($B:$B,$A:$A,$A982,$B:$B,"&gt;"&amp;$D982)))</f>
        <v/>
      </c>
      <c r="G982" s="20" t="str">
        <f aca="false">IF($F982="","",$F982-$D982)</f>
        <v/>
      </c>
      <c r="H982" s="20" t="str">
        <f aca="false">IF($E982&lt;&gt;1,"",IF($F982="",0,IF($G982&lt;='Cohort Report'!$B$7,1,0)))</f>
        <v/>
      </c>
      <c r="I982" s="20" t="str">
        <f aca="false">IF($E982&lt;&gt;1,"",IF($F982="",0,IF($G982&lt;='Cohort Report'!$B$8,1,0)))</f>
        <v/>
      </c>
      <c r="J982" s="21" t="str">
        <f aca="false">IF($E982&lt;&gt;1,"",DATE(YEAR($D982),MONTH($D982),1))</f>
        <v/>
      </c>
      <c r="K982" s="20" t="str">
        <f aca="false">IF($E982&lt;&gt;1,"",IF($G982="","",IF(AND($D982&gt;='Cohort Report'!$B$5,$D982&lt;='Cohort Report'!$B$6),$G982,"")))</f>
        <v/>
      </c>
    </row>
    <row r="983" customFormat="false" ht="15" hidden="false" customHeight="false" outlineLevel="0" collapsed="false">
      <c r="A983" s="9"/>
      <c r="B983" s="22"/>
      <c r="C983" s="23"/>
      <c r="D983" s="19" t="str">
        <f aca="false">IF($A983="","",_xlfn.MINIFS($B:$B,$A:$A,$A983))</f>
        <v/>
      </c>
      <c r="E983" s="20" t="str">
        <f aca="false">IF($A983="","",IF(AND($B983=$D983,COUNTIFS($A$2:$A983,$A983,$B$2:$B983,$B983)=1),1,0))</f>
        <v/>
      </c>
      <c r="F983" s="19" t="str">
        <f aca="false">IF($E983&lt;&gt;1,"",IF(COUNTIFS($A:$A,$A983,$B:$B,"&gt;"&amp;$D983)=0,"",_xlfn.MINIFS($B:$B,$A:$A,$A983,$B:$B,"&gt;"&amp;$D983)))</f>
        <v/>
      </c>
      <c r="G983" s="20" t="str">
        <f aca="false">IF($F983="","",$F983-$D983)</f>
        <v/>
      </c>
      <c r="H983" s="20" t="str">
        <f aca="false">IF($E983&lt;&gt;1,"",IF($F983="",0,IF($G983&lt;='Cohort Report'!$B$7,1,0)))</f>
        <v/>
      </c>
      <c r="I983" s="20" t="str">
        <f aca="false">IF($E983&lt;&gt;1,"",IF($F983="",0,IF($G983&lt;='Cohort Report'!$B$8,1,0)))</f>
        <v/>
      </c>
      <c r="J983" s="21" t="str">
        <f aca="false">IF($E983&lt;&gt;1,"",DATE(YEAR($D983),MONTH($D983),1))</f>
        <v/>
      </c>
      <c r="K983" s="20" t="str">
        <f aca="false">IF($E983&lt;&gt;1,"",IF($G983="","",IF(AND($D983&gt;='Cohort Report'!$B$5,$D983&lt;='Cohort Report'!$B$6),$G983,"")))</f>
        <v/>
      </c>
    </row>
    <row r="984" customFormat="false" ht="15" hidden="false" customHeight="false" outlineLevel="0" collapsed="false">
      <c r="A984" s="9"/>
      <c r="B984" s="22"/>
      <c r="C984" s="23"/>
      <c r="D984" s="19" t="str">
        <f aca="false">IF($A984="","",_xlfn.MINIFS($B:$B,$A:$A,$A984))</f>
        <v/>
      </c>
      <c r="E984" s="20" t="str">
        <f aca="false">IF($A984="","",IF(AND($B984=$D984,COUNTIFS($A$2:$A984,$A984,$B$2:$B984,$B984)=1),1,0))</f>
        <v/>
      </c>
      <c r="F984" s="19" t="str">
        <f aca="false">IF($E984&lt;&gt;1,"",IF(COUNTIFS($A:$A,$A984,$B:$B,"&gt;"&amp;$D984)=0,"",_xlfn.MINIFS($B:$B,$A:$A,$A984,$B:$B,"&gt;"&amp;$D984)))</f>
        <v/>
      </c>
      <c r="G984" s="20" t="str">
        <f aca="false">IF($F984="","",$F984-$D984)</f>
        <v/>
      </c>
      <c r="H984" s="20" t="str">
        <f aca="false">IF($E984&lt;&gt;1,"",IF($F984="",0,IF($G984&lt;='Cohort Report'!$B$7,1,0)))</f>
        <v/>
      </c>
      <c r="I984" s="20" t="str">
        <f aca="false">IF($E984&lt;&gt;1,"",IF($F984="",0,IF($G984&lt;='Cohort Report'!$B$8,1,0)))</f>
        <v/>
      </c>
      <c r="J984" s="21" t="str">
        <f aca="false">IF($E984&lt;&gt;1,"",DATE(YEAR($D984),MONTH($D984),1))</f>
        <v/>
      </c>
      <c r="K984" s="20" t="str">
        <f aca="false">IF($E984&lt;&gt;1,"",IF($G984="","",IF(AND($D984&gt;='Cohort Report'!$B$5,$D984&lt;='Cohort Report'!$B$6),$G984,"")))</f>
        <v/>
      </c>
    </row>
    <row r="985" customFormat="false" ht="15" hidden="false" customHeight="false" outlineLevel="0" collapsed="false">
      <c r="A985" s="9"/>
      <c r="B985" s="22"/>
      <c r="C985" s="23"/>
      <c r="D985" s="19" t="str">
        <f aca="false">IF($A985="","",_xlfn.MINIFS($B:$B,$A:$A,$A985))</f>
        <v/>
      </c>
      <c r="E985" s="20" t="str">
        <f aca="false">IF($A985="","",IF(AND($B985=$D985,COUNTIFS($A$2:$A985,$A985,$B$2:$B985,$B985)=1),1,0))</f>
        <v/>
      </c>
      <c r="F985" s="19" t="str">
        <f aca="false">IF($E985&lt;&gt;1,"",IF(COUNTIFS($A:$A,$A985,$B:$B,"&gt;"&amp;$D985)=0,"",_xlfn.MINIFS($B:$B,$A:$A,$A985,$B:$B,"&gt;"&amp;$D985)))</f>
        <v/>
      </c>
      <c r="G985" s="20" t="str">
        <f aca="false">IF($F985="","",$F985-$D985)</f>
        <v/>
      </c>
      <c r="H985" s="20" t="str">
        <f aca="false">IF($E985&lt;&gt;1,"",IF($F985="",0,IF($G985&lt;='Cohort Report'!$B$7,1,0)))</f>
        <v/>
      </c>
      <c r="I985" s="20" t="str">
        <f aca="false">IF($E985&lt;&gt;1,"",IF($F985="",0,IF($G985&lt;='Cohort Report'!$B$8,1,0)))</f>
        <v/>
      </c>
      <c r="J985" s="21" t="str">
        <f aca="false">IF($E985&lt;&gt;1,"",DATE(YEAR($D985),MONTH($D985),1))</f>
        <v/>
      </c>
      <c r="K985" s="20" t="str">
        <f aca="false">IF($E985&lt;&gt;1,"",IF($G985="","",IF(AND($D985&gt;='Cohort Report'!$B$5,$D985&lt;='Cohort Report'!$B$6),$G985,"")))</f>
        <v/>
      </c>
    </row>
    <row r="986" customFormat="false" ht="15" hidden="false" customHeight="false" outlineLevel="0" collapsed="false">
      <c r="A986" s="9"/>
      <c r="B986" s="22"/>
      <c r="C986" s="23"/>
      <c r="D986" s="19" t="str">
        <f aca="false">IF($A986="","",_xlfn.MINIFS($B:$B,$A:$A,$A986))</f>
        <v/>
      </c>
      <c r="E986" s="20" t="str">
        <f aca="false">IF($A986="","",IF(AND($B986=$D986,COUNTIFS($A$2:$A986,$A986,$B$2:$B986,$B986)=1),1,0))</f>
        <v/>
      </c>
      <c r="F986" s="19" t="str">
        <f aca="false">IF($E986&lt;&gt;1,"",IF(COUNTIFS($A:$A,$A986,$B:$B,"&gt;"&amp;$D986)=0,"",_xlfn.MINIFS($B:$B,$A:$A,$A986,$B:$B,"&gt;"&amp;$D986)))</f>
        <v/>
      </c>
      <c r="G986" s="20" t="str">
        <f aca="false">IF($F986="","",$F986-$D986)</f>
        <v/>
      </c>
      <c r="H986" s="20" t="str">
        <f aca="false">IF($E986&lt;&gt;1,"",IF($F986="",0,IF($G986&lt;='Cohort Report'!$B$7,1,0)))</f>
        <v/>
      </c>
      <c r="I986" s="20" t="str">
        <f aca="false">IF($E986&lt;&gt;1,"",IF($F986="",0,IF($G986&lt;='Cohort Report'!$B$8,1,0)))</f>
        <v/>
      </c>
      <c r="J986" s="21" t="str">
        <f aca="false">IF($E986&lt;&gt;1,"",DATE(YEAR($D986),MONTH($D986),1))</f>
        <v/>
      </c>
      <c r="K986" s="20" t="str">
        <f aca="false">IF($E986&lt;&gt;1,"",IF($G986="","",IF(AND($D986&gt;='Cohort Report'!$B$5,$D986&lt;='Cohort Report'!$B$6),$G986,"")))</f>
        <v/>
      </c>
    </row>
    <row r="987" customFormat="false" ht="15" hidden="false" customHeight="false" outlineLevel="0" collapsed="false">
      <c r="A987" s="9"/>
      <c r="B987" s="22"/>
      <c r="C987" s="23"/>
      <c r="D987" s="19" t="str">
        <f aca="false">IF($A987="","",_xlfn.MINIFS($B:$B,$A:$A,$A987))</f>
        <v/>
      </c>
      <c r="E987" s="20" t="str">
        <f aca="false">IF($A987="","",IF(AND($B987=$D987,COUNTIFS($A$2:$A987,$A987,$B$2:$B987,$B987)=1),1,0))</f>
        <v/>
      </c>
      <c r="F987" s="19" t="str">
        <f aca="false">IF($E987&lt;&gt;1,"",IF(COUNTIFS($A:$A,$A987,$B:$B,"&gt;"&amp;$D987)=0,"",_xlfn.MINIFS($B:$B,$A:$A,$A987,$B:$B,"&gt;"&amp;$D987)))</f>
        <v/>
      </c>
      <c r="G987" s="20" t="str">
        <f aca="false">IF($F987="","",$F987-$D987)</f>
        <v/>
      </c>
      <c r="H987" s="20" t="str">
        <f aca="false">IF($E987&lt;&gt;1,"",IF($F987="",0,IF($G987&lt;='Cohort Report'!$B$7,1,0)))</f>
        <v/>
      </c>
      <c r="I987" s="20" t="str">
        <f aca="false">IF($E987&lt;&gt;1,"",IF($F987="",0,IF($G987&lt;='Cohort Report'!$B$8,1,0)))</f>
        <v/>
      </c>
      <c r="J987" s="21" t="str">
        <f aca="false">IF($E987&lt;&gt;1,"",DATE(YEAR($D987),MONTH($D987),1))</f>
        <v/>
      </c>
      <c r="K987" s="20" t="str">
        <f aca="false">IF($E987&lt;&gt;1,"",IF($G987="","",IF(AND($D987&gt;='Cohort Report'!$B$5,$D987&lt;='Cohort Report'!$B$6),$G987,"")))</f>
        <v/>
      </c>
    </row>
    <row r="988" customFormat="false" ht="15" hidden="false" customHeight="false" outlineLevel="0" collapsed="false">
      <c r="A988" s="9"/>
      <c r="B988" s="22"/>
      <c r="C988" s="23"/>
      <c r="D988" s="19" t="str">
        <f aca="false">IF($A988="","",_xlfn.MINIFS($B:$B,$A:$A,$A988))</f>
        <v/>
      </c>
      <c r="E988" s="20" t="str">
        <f aca="false">IF($A988="","",IF(AND($B988=$D988,COUNTIFS($A$2:$A988,$A988,$B$2:$B988,$B988)=1),1,0))</f>
        <v/>
      </c>
      <c r="F988" s="19" t="str">
        <f aca="false">IF($E988&lt;&gt;1,"",IF(COUNTIFS($A:$A,$A988,$B:$B,"&gt;"&amp;$D988)=0,"",_xlfn.MINIFS($B:$B,$A:$A,$A988,$B:$B,"&gt;"&amp;$D988)))</f>
        <v/>
      </c>
      <c r="G988" s="20" t="str">
        <f aca="false">IF($F988="","",$F988-$D988)</f>
        <v/>
      </c>
      <c r="H988" s="20" t="str">
        <f aca="false">IF($E988&lt;&gt;1,"",IF($F988="",0,IF($G988&lt;='Cohort Report'!$B$7,1,0)))</f>
        <v/>
      </c>
      <c r="I988" s="20" t="str">
        <f aca="false">IF($E988&lt;&gt;1,"",IF($F988="",0,IF($G988&lt;='Cohort Report'!$B$8,1,0)))</f>
        <v/>
      </c>
      <c r="J988" s="21" t="str">
        <f aca="false">IF($E988&lt;&gt;1,"",DATE(YEAR($D988),MONTH($D988),1))</f>
        <v/>
      </c>
      <c r="K988" s="20" t="str">
        <f aca="false">IF($E988&lt;&gt;1,"",IF($G988="","",IF(AND($D988&gt;='Cohort Report'!$B$5,$D988&lt;='Cohort Report'!$B$6),$G988,"")))</f>
        <v/>
      </c>
    </row>
    <row r="989" customFormat="false" ht="15" hidden="false" customHeight="false" outlineLevel="0" collapsed="false">
      <c r="A989" s="9"/>
      <c r="B989" s="22"/>
      <c r="C989" s="23"/>
      <c r="D989" s="19" t="str">
        <f aca="false">IF($A989="","",_xlfn.MINIFS($B:$B,$A:$A,$A989))</f>
        <v/>
      </c>
      <c r="E989" s="20" t="str">
        <f aca="false">IF($A989="","",IF(AND($B989=$D989,COUNTIFS($A$2:$A989,$A989,$B$2:$B989,$B989)=1),1,0))</f>
        <v/>
      </c>
      <c r="F989" s="19" t="str">
        <f aca="false">IF($E989&lt;&gt;1,"",IF(COUNTIFS($A:$A,$A989,$B:$B,"&gt;"&amp;$D989)=0,"",_xlfn.MINIFS($B:$B,$A:$A,$A989,$B:$B,"&gt;"&amp;$D989)))</f>
        <v/>
      </c>
      <c r="G989" s="20" t="str">
        <f aca="false">IF($F989="","",$F989-$D989)</f>
        <v/>
      </c>
      <c r="H989" s="20" t="str">
        <f aca="false">IF($E989&lt;&gt;1,"",IF($F989="",0,IF($G989&lt;='Cohort Report'!$B$7,1,0)))</f>
        <v/>
      </c>
      <c r="I989" s="20" t="str">
        <f aca="false">IF($E989&lt;&gt;1,"",IF($F989="",0,IF($G989&lt;='Cohort Report'!$B$8,1,0)))</f>
        <v/>
      </c>
      <c r="J989" s="21" t="str">
        <f aca="false">IF($E989&lt;&gt;1,"",DATE(YEAR($D989),MONTH($D989),1))</f>
        <v/>
      </c>
      <c r="K989" s="20" t="str">
        <f aca="false">IF($E989&lt;&gt;1,"",IF($G989="","",IF(AND($D989&gt;='Cohort Report'!$B$5,$D989&lt;='Cohort Report'!$B$6),$G989,"")))</f>
        <v/>
      </c>
    </row>
    <row r="990" customFormat="false" ht="15" hidden="false" customHeight="false" outlineLevel="0" collapsed="false">
      <c r="A990" s="9"/>
      <c r="B990" s="22"/>
      <c r="C990" s="23"/>
      <c r="D990" s="19" t="str">
        <f aca="false">IF($A990="","",_xlfn.MINIFS($B:$B,$A:$A,$A990))</f>
        <v/>
      </c>
      <c r="E990" s="20" t="str">
        <f aca="false">IF($A990="","",IF(AND($B990=$D990,COUNTIFS($A$2:$A990,$A990,$B$2:$B990,$B990)=1),1,0))</f>
        <v/>
      </c>
      <c r="F990" s="19" t="str">
        <f aca="false">IF($E990&lt;&gt;1,"",IF(COUNTIFS($A:$A,$A990,$B:$B,"&gt;"&amp;$D990)=0,"",_xlfn.MINIFS($B:$B,$A:$A,$A990,$B:$B,"&gt;"&amp;$D990)))</f>
        <v/>
      </c>
      <c r="G990" s="20" t="str">
        <f aca="false">IF($F990="","",$F990-$D990)</f>
        <v/>
      </c>
      <c r="H990" s="20" t="str">
        <f aca="false">IF($E990&lt;&gt;1,"",IF($F990="",0,IF($G990&lt;='Cohort Report'!$B$7,1,0)))</f>
        <v/>
      </c>
      <c r="I990" s="20" t="str">
        <f aca="false">IF($E990&lt;&gt;1,"",IF($F990="",0,IF($G990&lt;='Cohort Report'!$B$8,1,0)))</f>
        <v/>
      </c>
      <c r="J990" s="21" t="str">
        <f aca="false">IF($E990&lt;&gt;1,"",DATE(YEAR($D990),MONTH($D990),1))</f>
        <v/>
      </c>
      <c r="K990" s="20" t="str">
        <f aca="false">IF($E990&lt;&gt;1,"",IF($G990="","",IF(AND($D990&gt;='Cohort Report'!$B$5,$D990&lt;='Cohort Report'!$B$6),$G990,"")))</f>
        <v/>
      </c>
    </row>
    <row r="991" customFormat="false" ht="15" hidden="false" customHeight="false" outlineLevel="0" collapsed="false">
      <c r="A991" s="9"/>
      <c r="B991" s="22"/>
      <c r="C991" s="23"/>
      <c r="D991" s="19" t="str">
        <f aca="false">IF($A991="","",_xlfn.MINIFS($B:$B,$A:$A,$A991))</f>
        <v/>
      </c>
      <c r="E991" s="20" t="str">
        <f aca="false">IF($A991="","",IF(AND($B991=$D991,COUNTIFS($A$2:$A991,$A991,$B$2:$B991,$B991)=1),1,0))</f>
        <v/>
      </c>
      <c r="F991" s="19" t="str">
        <f aca="false">IF($E991&lt;&gt;1,"",IF(COUNTIFS($A:$A,$A991,$B:$B,"&gt;"&amp;$D991)=0,"",_xlfn.MINIFS($B:$B,$A:$A,$A991,$B:$B,"&gt;"&amp;$D991)))</f>
        <v/>
      </c>
      <c r="G991" s="20" t="str">
        <f aca="false">IF($F991="","",$F991-$D991)</f>
        <v/>
      </c>
      <c r="H991" s="20" t="str">
        <f aca="false">IF($E991&lt;&gt;1,"",IF($F991="",0,IF($G991&lt;='Cohort Report'!$B$7,1,0)))</f>
        <v/>
      </c>
      <c r="I991" s="20" t="str">
        <f aca="false">IF($E991&lt;&gt;1,"",IF($F991="",0,IF($G991&lt;='Cohort Report'!$B$8,1,0)))</f>
        <v/>
      </c>
      <c r="J991" s="21" t="str">
        <f aca="false">IF($E991&lt;&gt;1,"",DATE(YEAR($D991),MONTH($D991),1))</f>
        <v/>
      </c>
      <c r="K991" s="20" t="str">
        <f aca="false">IF($E991&lt;&gt;1,"",IF($G991="","",IF(AND($D991&gt;='Cohort Report'!$B$5,$D991&lt;='Cohort Report'!$B$6),$G991,"")))</f>
        <v/>
      </c>
    </row>
    <row r="992" customFormat="false" ht="15" hidden="false" customHeight="false" outlineLevel="0" collapsed="false">
      <c r="A992" s="9"/>
      <c r="B992" s="22"/>
      <c r="C992" s="23"/>
      <c r="D992" s="19" t="str">
        <f aca="false">IF($A992="","",_xlfn.MINIFS($B:$B,$A:$A,$A992))</f>
        <v/>
      </c>
      <c r="E992" s="20" t="str">
        <f aca="false">IF($A992="","",IF(AND($B992=$D992,COUNTIFS($A$2:$A992,$A992,$B$2:$B992,$B992)=1),1,0))</f>
        <v/>
      </c>
      <c r="F992" s="19" t="str">
        <f aca="false">IF($E992&lt;&gt;1,"",IF(COUNTIFS($A:$A,$A992,$B:$B,"&gt;"&amp;$D992)=0,"",_xlfn.MINIFS($B:$B,$A:$A,$A992,$B:$B,"&gt;"&amp;$D992)))</f>
        <v/>
      </c>
      <c r="G992" s="20" t="str">
        <f aca="false">IF($F992="","",$F992-$D992)</f>
        <v/>
      </c>
      <c r="H992" s="20" t="str">
        <f aca="false">IF($E992&lt;&gt;1,"",IF($F992="",0,IF($G992&lt;='Cohort Report'!$B$7,1,0)))</f>
        <v/>
      </c>
      <c r="I992" s="20" t="str">
        <f aca="false">IF($E992&lt;&gt;1,"",IF($F992="",0,IF($G992&lt;='Cohort Report'!$B$8,1,0)))</f>
        <v/>
      </c>
      <c r="J992" s="21" t="str">
        <f aca="false">IF($E992&lt;&gt;1,"",DATE(YEAR($D992),MONTH($D992),1))</f>
        <v/>
      </c>
      <c r="K992" s="20" t="str">
        <f aca="false">IF($E992&lt;&gt;1,"",IF($G992="","",IF(AND($D992&gt;='Cohort Report'!$B$5,$D992&lt;='Cohort Report'!$B$6),$G992,"")))</f>
        <v/>
      </c>
    </row>
    <row r="993" customFormat="false" ht="15" hidden="false" customHeight="false" outlineLevel="0" collapsed="false">
      <c r="A993" s="9"/>
      <c r="B993" s="22"/>
      <c r="C993" s="23"/>
      <c r="D993" s="19" t="str">
        <f aca="false">IF($A993="","",_xlfn.MINIFS($B:$B,$A:$A,$A993))</f>
        <v/>
      </c>
      <c r="E993" s="20" t="str">
        <f aca="false">IF($A993="","",IF(AND($B993=$D993,COUNTIFS($A$2:$A993,$A993,$B$2:$B993,$B993)=1),1,0))</f>
        <v/>
      </c>
      <c r="F993" s="19" t="str">
        <f aca="false">IF($E993&lt;&gt;1,"",IF(COUNTIFS($A:$A,$A993,$B:$B,"&gt;"&amp;$D993)=0,"",_xlfn.MINIFS($B:$B,$A:$A,$A993,$B:$B,"&gt;"&amp;$D993)))</f>
        <v/>
      </c>
      <c r="G993" s="20" t="str">
        <f aca="false">IF($F993="","",$F993-$D993)</f>
        <v/>
      </c>
      <c r="H993" s="20" t="str">
        <f aca="false">IF($E993&lt;&gt;1,"",IF($F993="",0,IF($G993&lt;='Cohort Report'!$B$7,1,0)))</f>
        <v/>
      </c>
      <c r="I993" s="20" t="str">
        <f aca="false">IF($E993&lt;&gt;1,"",IF($F993="",0,IF($G993&lt;='Cohort Report'!$B$8,1,0)))</f>
        <v/>
      </c>
      <c r="J993" s="21" t="str">
        <f aca="false">IF($E993&lt;&gt;1,"",DATE(YEAR($D993),MONTH($D993),1))</f>
        <v/>
      </c>
      <c r="K993" s="20" t="str">
        <f aca="false">IF($E993&lt;&gt;1,"",IF($G993="","",IF(AND($D993&gt;='Cohort Report'!$B$5,$D993&lt;='Cohort Report'!$B$6),$G993,"")))</f>
        <v/>
      </c>
    </row>
    <row r="994" customFormat="false" ht="15" hidden="false" customHeight="false" outlineLevel="0" collapsed="false">
      <c r="A994" s="9"/>
      <c r="B994" s="22"/>
      <c r="C994" s="23"/>
      <c r="D994" s="19" t="str">
        <f aca="false">IF($A994="","",_xlfn.MINIFS($B:$B,$A:$A,$A994))</f>
        <v/>
      </c>
      <c r="E994" s="20" t="str">
        <f aca="false">IF($A994="","",IF(AND($B994=$D994,COUNTIFS($A$2:$A994,$A994,$B$2:$B994,$B994)=1),1,0))</f>
        <v/>
      </c>
      <c r="F994" s="19" t="str">
        <f aca="false">IF($E994&lt;&gt;1,"",IF(COUNTIFS($A:$A,$A994,$B:$B,"&gt;"&amp;$D994)=0,"",_xlfn.MINIFS($B:$B,$A:$A,$A994,$B:$B,"&gt;"&amp;$D994)))</f>
        <v/>
      </c>
      <c r="G994" s="20" t="str">
        <f aca="false">IF($F994="","",$F994-$D994)</f>
        <v/>
      </c>
      <c r="H994" s="20" t="str">
        <f aca="false">IF($E994&lt;&gt;1,"",IF($F994="",0,IF($G994&lt;='Cohort Report'!$B$7,1,0)))</f>
        <v/>
      </c>
      <c r="I994" s="20" t="str">
        <f aca="false">IF($E994&lt;&gt;1,"",IF($F994="",0,IF($G994&lt;='Cohort Report'!$B$8,1,0)))</f>
        <v/>
      </c>
      <c r="J994" s="21" t="str">
        <f aca="false">IF($E994&lt;&gt;1,"",DATE(YEAR($D994),MONTH($D994),1))</f>
        <v/>
      </c>
      <c r="K994" s="20" t="str">
        <f aca="false">IF($E994&lt;&gt;1,"",IF($G994="","",IF(AND($D994&gt;='Cohort Report'!$B$5,$D994&lt;='Cohort Report'!$B$6),$G994,"")))</f>
        <v/>
      </c>
    </row>
    <row r="995" customFormat="false" ht="15" hidden="false" customHeight="false" outlineLevel="0" collapsed="false">
      <c r="A995" s="9"/>
      <c r="B995" s="22"/>
      <c r="C995" s="23"/>
      <c r="D995" s="19" t="str">
        <f aca="false">IF($A995="","",_xlfn.MINIFS($B:$B,$A:$A,$A995))</f>
        <v/>
      </c>
      <c r="E995" s="20" t="str">
        <f aca="false">IF($A995="","",IF(AND($B995=$D995,COUNTIFS($A$2:$A995,$A995,$B$2:$B995,$B995)=1),1,0))</f>
        <v/>
      </c>
      <c r="F995" s="19" t="str">
        <f aca="false">IF($E995&lt;&gt;1,"",IF(COUNTIFS($A:$A,$A995,$B:$B,"&gt;"&amp;$D995)=0,"",_xlfn.MINIFS($B:$B,$A:$A,$A995,$B:$B,"&gt;"&amp;$D995)))</f>
        <v/>
      </c>
      <c r="G995" s="20" t="str">
        <f aca="false">IF($F995="","",$F995-$D995)</f>
        <v/>
      </c>
      <c r="H995" s="20" t="str">
        <f aca="false">IF($E995&lt;&gt;1,"",IF($F995="",0,IF($G995&lt;='Cohort Report'!$B$7,1,0)))</f>
        <v/>
      </c>
      <c r="I995" s="20" t="str">
        <f aca="false">IF($E995&lt;&gt;1,"",IF($F995="",0,IF($G995&lt;='Cohort Report'!$B$8,1,0)))</f>
        <v/>
      </c>
      <c r="J995" s="21" t="str">
        <f aca="false">IF($E995&lt;&gt;1,"",DATE(YEAR($D995),MONTH($D995),1))</f>
        <v/>
      </c>
      <c r="K995" s="20" t="str">
        <f aca="false">IF($E995&lt;&gt;1,"",IF($G995="","",IF(AND($D995&gt;='Cohort Report'!$B$5,$D995&lt;='Cohort Report'!$B$6),$G995,"")))</f>
        <v/>
      </c>
    </row>
    <row r="996" customFormat="false" ht="15" hidden="false" customHeight="false" outlineLevel="0" collapsed="false">
      <c r="A996" s="9"/>
      <c r="B996" s="22"/>
      <c r="C996" s="23"/>
      <c r="D996" s="19" t="str">
        <f aca="false">IF($A996="","",_xlfn.MINIFS($B:$B,$A:$A,$A996))</f>
        <v/>
      </c>
      <c r="E996" s="20" t="str">
        <f aca="false">IF($A996="","",IF(AND($B996=$D996,COUNTIFS($A$2:$A996,$A996,$B$2:$B996,$B996)=1),1,0))</f>
        <v/>
      </c>
      <c r="F996" s="19" t="str">
        <f aca="false">IF($E996&lt;&gt;1,"",IF(COUNTIFS($A:$A,$A996,$B:$B,"&gt;"&amp;$D996)=0,"",_xlfn.MINIFS($B:$B,$A:$A,$A996,$B:$B,"&gt;"&amp;$D996)))</f>
        <v/>
      </c>
      <c r="G996" s="20" t="str">
        <f aca="false">IF($F996="","",$F996-$D996)</f>
        <v/>
      </c>
      <c r="H996" s="20" t="str">
        <f aca="false">IF($E996&lt;&gt;1,"",IF($F996="",0,IF($G996&lt;='Cohort Report'!$B$7,1,0)))</f>
        <v/>
      </c>
      <c r="I996" s="20" t="str">
        <f aca="false">IF($E996&lt;&gt;1,"",IF($F996="",0,IF($G996&lt;='Cohort Report'!$B$8,1,0)))</f>
        <v/>
      </c>
      <c r="J996" s="21" t="str">
        <f aca="false">IF($E996&lt;&gt;1,"",DATE(YEAR($D996),MONTH($D996),1))</f>
        <v/>
      </c>
      <c r="K996" s="20" t="str">
        <f aca="false">IF($E996&lt;&gt;1,"",IF($G996="","",IF(AND($D996&gt;='Cohort Report'!$B$5,$D996&lt;='Cohort Report'!$B$6),$G996,"")))</f>
        <v/>
      </c>
    </row>
    <row r="997" customFormat="false" ht="15" hidden="false" customHeight="false" outlineLevel="0" collapsed="false">
      <c r="A997" s="9"/>
      <c r="B997" s="22"/>
      <c r="C997" s="23"/>
      <c r="D997" s="19" t="str">
        <f aca="false">IF($A997="","",_xlfn.MINIFS($B:$B,$A:$A,$A997))</f>
        <v/>
      </c>
      <c r="E997" s="20" t="str">
        <f aca="false">IF($A997="","",IF(AND($B997=$D997,COUNTIFS($A$2:$A997,$A997,$B$2:$B997,$B997)=1),1,0))</f>
        <v/>
      </c>
      <c r="F997" s="19" t="str">
        <f aca="false">IF($E997&lt;&gt;1,"",IF(COUNTIFS($A:$A,$A997,$B:$B,"&gt;"&amp;$D997)=0,"",_xlfn.MINIFS($B:$B,$A:$A,$A997,$B:$B,"&gt;"&amp;$D997)))</f>
        <v/>
      </c>
      <c r="G997" s="20" t="str">
        <f aca="false">IF($F997="","",$F997-$D997)</f>
        <v/>
      </c>
      <c r="H997" s="20" t="str">
        <f aca="false">IF($E997&lt;&gt;1,"",IF($F997="",0,IF($G997&lt;='Cohort Report'!$B$7,1,0)))</f>
        <v/>
      </c>
      <c r="I997" s="20" t="str">
        <f aca="false">IF($E997&lt;&gt;1,"",IF($F997="",0,IF($G997&lt;='Cohort Report'!$B$8,1,0)))</f>
        <v/>
      </c>
      <c r="J997" s="21" t="str">
        <f aca="false">IF($E997&lt;&gt;1,"",DATE(YEAR($D997),MONTH($D997),1))</f>
        <v/>
      </c>
      <c r="K997" s="20" t="str">
        <f aca="false">IF($E997&lt;&gt;1,"",IF($G997="","",IF(AND($D997&gt;='Cohort Report'!$B$5,$D997&lt;='Cohort Report'!$B$6),$G997,"")))</f>
        <v/>
      </c>
    </row>
    <row r="998" customFormat="false" ht="15" hidden="false" customHeight="false" outlineLevel="0" collapsed="false">
      <c r="A998" s="9"/>
      <c r="B998" s="22"/>
      <c r="C998" s="23"/>
      <c r="D998" s="19" t="str">
        <f aca="false">IF($A998="","",_xlfn.MINIFS($B:$B,$A:$A,$A998))</f>
        <v/>
      </c>
      <c r="E998" s="20" t="str">
        <f aca="false">IF($A998="","",IF(AND($B998=$D998,COUNTIFS($A$2:$A998,$A998,$B$2:$B998,$B998)=1),1,0))</f>
        <v/>
      </c>
      <c r="F998" s="19" t="str">
        <f aca="false">IF($E998&lt;&gt;1,"",IF(COUNTIFS($A:$A,$A998,$B:$B,"&gt;"&amp;$D998)=0,"",_xlfn.MINIFS($B:$B,$A:$A,$A998,$B:$B,"&gt;"&amp;$D998)))</f>
        <v/>
      </c>
      <c r="G998" s="20" t="str">
        <f aca="false">IF($F998="","",$F998-$D998)</f>
        <v/>
      </c>
      <c r="H998" s="20" t="str">
        <f aca="false">IF($E998&lt;&gt;1,"",IF($F998="",0,IF($G998&lt;='Cohort Report'!$B$7,1,0)))</f>
        <v/>
      </c>
      <c r="I998" s="20" t="str">
        <f aca="false">IF($E998&lt;&gt;1,"",IF($F998="",0,IF($G998&lt;='Cohort Report'!$B$8,1,0)))</f>
        <v/>
      </c>
      <c r="J998" s="21" t="str">
        <f aca="false">IF($E998&lt;&gt;1,"",DATE(YEAR($D998),MONTH($D998),1))</f>
        <v/>
      </c>
      <c r="K998" s="20" t="str">
        <f aca="false">IF($E998&lt;&gt;1,"",IF($G998="","",IF(AND($D998&gt;='Cohort Report'!$B$5,$D998&lt;='Cohort Report'!$B$6),$G998,"")))</f>
        <v/>
      </c>
    </row>
    <row r="999" customFormat="false" ht="15" hidden="false" customHeight="false" outlineLevel="0" collapsed="false">
      <c r="A999" s="9"/>
      <c r="B999" s="22"/>
      <c r="C999" s="23"/>
      <c r="D999" s="19" t="str">
        <f aca="false">IF($A999="","",_xlfn.MINIFS($B:$B,$A:$A,$A999))</f>
        <v/>
      </c>
      <c r="E999" s="20" t="str">
        <f aca="false">IF($A999="","",IF(AND($B999=$D999,COUNTIFS($A$2:$A999,$A999,$B$2:$B999,$B999)=1),1,0))</f>
        <v/>
      </c>
      <c r="F999" s="19" t="str">
        <f aca="false">IF($E999&lt;&gt;1,"",IF(COUNTIFS($A:$A,$A999,$B:$B,"&gt;"&amp;$D999)=0,"",_xlfn.MINIFS($B:$B,$A:$A,$A999,$B:$B,"&gt;"&amp;$D999)))</f>
        <v/>
      </c>
      <c r="G999" s="20" t="str">
        <f aca="false">IF($F999="","",$F999-$D999)</f>
        <v/>
      </c>
      <c r="H999" s="20" t="str">
        <f aca="false">IF($E999&lt;&gt;1,"",IF($F999="",0,IF($G999&lt;='Cohort Report'!$B$7,1,0)))</f>
        <v/>
      </c>
      <c r="I999" s="20" t="str">
        <f aca="false">IF($E999&lt;&gt;1,"",IF($F999="",0,IF($G999&lt;='Cohort Report'!$B$8,1,0)))</f>
        <v/>
      </c>
      <c r="J999" s="21" t="str">
        <f aca="false">IF($E999&lt;&gt;1,"",DATE(YEAR($D999),MONTH($D999),1))</f>
        <v/>
      </c>
      <c r="K999" s="20" t="str">
        <f aca="false">IF($E999&lt;&gt;1,"",IF($G999="","",IF(AND($D999&gt;='Cohort Report'!$B$5,$D999&lt;='Cohort Report'!$B$6),$G999,"")))</f>
        <v/>
      </c>
    </row>
    <row r="1000" customFormat="false" ht="15" hidden="false" customHeight="false" outlineLevel="0" collapsed="false">
      <c r="A1000" s="9"/>
      <c r="B1000" s="22"/>
      <c r="C1000" s="23"/>
      <c r="D1000" s="19" t="str">
        <f aca="false">IF($A1000="","",_xlfn.MINIFS($B:$B,$A:$A,$A1000))</f>
        <v/>
      </c>
      <c r="E1000" s="20" t="str">
        <f aca="false">IF($A1000="","",IF(AND($B1000=$D1000,COUNTIFS($A$2:$A1000,$A1000,$B$2:$B1000,$B1000)=1),1,0))</f>
        <v/>
      </c>
      <c r="F1000" s="19" t="str">
        <f aca="false">IF($E1000&lt;&gt;1,"",IF(COUNTIFS($A:$A,$A1000,$B:$B,"&gt;"&amp;$D1000)=0,"",_xlfn.MINIFS($B:$B,$A:$A,$A1000,$B:$B,"&gt;"&amp;$D1000)))</f>
        <v/>
      </c>
      <c r="G1000" s="20" t="str">
        <f aca="false">IF($F1000="","",$F1000-$D1000)</f>
        <v/>
      </c>
      <c r="H1000" s="20" t="str">
        <f aca="false">IF($E1000&lt;&gt;1,"",IF($F1000="",0,IF($G1000&lt;='Cohort Report'!$B$7,1,0)))</f>
        <v/>
      </c>
      <c r="I1000" s="20" t="str">
        <f aca="false">IF($E1000&lt;&gt;1,"",IF($F1000="",0,IF($G1000&lt;='Cohort Report'!$B$8,1,0)))</f>
        <v/>
      </c>
      <c r="J1000" s="21" t="str">
        <f aca="false">IF($E1000&lt;&gt;1,"",DATE(YEAR($D1000),MONTH($D1000),1))</f>
        <v/>
      </c>
      <c r="K1000" s="20" t="str">
        <f aca="false">IF($E1000&lt;&gt;1,"",IF($G1000="","",IF(AND($D1000&gt;='Cohort Report'!$B$5,$D1000&lt;='Cohort Report'!$B$6),$G1000,"")))</f>
        <v/>
      </c>
    </row>
    <row r="1001" customFormat="false" ht="15" hidden="false" customHeight="false" outlineLevel="0" collapsed="false">
      <c r="A1001" s="9"/>
      <c r="B1001" s="22"/>
      <c r="C1001" s="23"/>
      <c r="D1001" s="19" t="str">
        <f aca="false">IF($A1001="","",_xlfn.MINIFS($B:$B,$A:$A,$A1001))</f>
        <v/>
      </c>
      <c r="E1001" s="20" t="str">
        <f aca="false">IF($A1001="","",IF(AND($B1001=$D1001,COUNTIFS($A$2:$A1001,$A1001,$B$2:$B1001,$B1001)=1),1,0))</f>
        <v/>
      </c>
      <c r="F1001" s="19" t="str">
        <f aca="false">IF($E1001&lt;&gt;1,"",IF(COUNTIFS($A:$A,$A1001,$B:$B,"&gt;"&amp;$D1001)=0,"",_xlfn.MINIFS($B:$B,$A:$A,$A1001,$B:$B,"&gt;"&amp;$D1001)))</f>
        <v/>
      </c>
      <c r="G1001" s="20" t="str">
        <f aca="false">IF($F1001="","",$F1001-$D1001)</f>
        <v/>
      </c>
      <c r="H1001" s="20" t="str">
        <f aca="false">IF($E1001&lt;&gt;1,"",IF($F1001="",0,IF($G1001&lt;='Cohort Report'!$B$7,1,0)))</f>
        <v/>
      </c>
      <c r="I1001" s="20" t="str">
        <f aca="false">IF($E1001&lt;&gt;1,"",IF($F1001="",0,IF($G1001&lt;='Cohort Report'!$B$8,1,0)))</f>
        <v/>
      </c>
      <c r="J1001" s="21" t="str">
        <f aca="false">IF($E1001&lt;&gt;1,"",DATE(YEAR($D1001),MONTH($D1001),1))</f>
        <v/>
      </c>
      <c r="K1001" s="20" t="str">
        <f aca="false">IF($E1001&lt;&gt;1,"",IF($G1001="","",IF(AND($D1001&gt;='Cohort Report'!$B$5,$D1001&lt;='Cohort Report'!$B$6),$G1001,"")))</f>
        <v/>
      </c>
    </row>
    <row r="1002" customFormat="false" ht="15" hidden="false" customHeight="false" outlineLevel="0" collapsed="false">
      <c r="A1002" s="9"/>
      <c r="B1002" s="22"/>
      <c r="C1002" s="23"/>
      <c r="D1002" s="19" t="str">
        <f aca="false">IF($A1002="","",_xlfn.MINIFS($B:$B,$A:$A,$A1002))</f>
        <v/>
      </c>
      <c r="E1002" s="20" t="str">
        <f aca="false">IF($A1002="","",IF(AND($B1002=$D1002,COUNTIFS($A$2:$A1002,$A1002,$B$2:$B1002,$B1002)=1),1,0))</f>
        <v/>
      </c>
      <c r="F1002" s="19" t="str">
        <f aca="false">IF($E1002&lt;&gt;1,"",IF(COUNTIFS($A:$A,$A1002,$B:$B,"&gt;"&amp;$D1002)=0,"",_xlfn.MINIFS($B:$B,$A:$A,$A1002,$B:$B,"&gt;"&amp;$D1002)))</f>
        <v/>
      </c>
      <c r="G1002" s="20" t="str">
        <f aca="false">IF($F1002="","",$F1002-$D1002)</f>
        <v/>
      </c>
      <c r="H1002" s="20" t="str">
        <f aca="false">IF($E1002&lt;&gt;1,"",IF($F1002="",0,IF($G1002&lt;='Cohort Report'!$B$7,1,0)))</f>
        <v/>
      </c>
      <c r="I1002" s="20" t="str">
        <f aca="false">IF($E1002&lt;&gt;1,"",IF($F1002="",0,IF($G1002&lt;='Cohort Report'!$B$8,1,0)))</f>
        <v/>
      </c>
      <c r="J1002" s="21" t="str">
        <f aca="false">IF($E1002&lt;&gt;1,"",DATE(YEAR($D1002),MONTH($D1002),1))</f>
        <v/>
      </c>
      <c r="K1002" s="20" t="str">
        <f aca="false">IF($E1002&lt;&gt;1,"",IF($G1002="","",IF(AND($D1002&gt;='Cohort Report'!$B$5,$D1002&lt;='Cohort Report'!$B$6),$G1002,"")))</f>
        <v/>
      </c>
    </row>
    <row r="1003" customFormat="false" ht="15" hidden="false" customHeight="false" outlineLevel="0" collapsed="false">
      <c r="A1003" s="9"/>
      <c r="B1003" s="22"/>
      <c r="C1003" s="23"/>
      <c r="D1003" s="19" t="str">
        <f aca="false">IF($A1003="","",_xlfn.MINIFS($B:$B,$A:$A,$A1003))</f>
        <v/>
      </c>
      <c r="E1003" s="20" t="str">
        <f aca="false">IF($A1003="","",IF(AND($B1003=$D1003,COUNTIFS($A$2:$A1003,$A1003,$B$2:$B1003,$B1003)=1),1,0))</f>
        <v/>
      </c>
      <c r="F1003" s="19" t="str">
        <f aca="false">IF($E1003&lt;&gt;1,"",IF(COUNTIFS($A:$A,$A1003,$B:$B,"&gt;"&amp;$D1003)=0,"",_xlfn.MINIFS($B:$B,$A:$A,$A1003,$B:$B,"&gt;"&amp;$D1003)))</f>
        <v/>
      </c>
      <c r="G1003" s="20" t="str">
        <f aca="false">IF($F1003="","",$F1003-$D1003)</f>
        <v/>
      </c>
      <c r="H1003" s="20" t="str">
        <f aca="false">IF($E1003&lt;&gt;1,"",IF($F1003="",0,IF($G1003&lt;='Cohort Report'!$B$7,1,0)))</f>
        <v/>
      </c>
      <c r="I1003" s="20" t="str">
        <f aca="false">IF($E1003&lt;&gt;1,"",IF($F1003="",0,IF($G1003&lt;='Cohort Report'!$B$8,1,0)))</f>
        <v/>
      </c>
      <c r="J1003" s="21" t="str">
        <f aca="false">IF($E1003&lt;&gt;1,"",DATE(YEAR($D1003),MONTH($D1003),1))</f>
        <v/>
      </c>
      <c r="K1003" s="20" t="str">
        <f aca="false">IF($E1003&lt;&gt;1,"",IF($G1003="","",IF(AND($D1003&gt;='Cohort Report'!$B$5,$D1003&lt;='Cohort Report'!$B$6),$G1003,"")))</f>
        <v/>
      </c>
    </row>
    <row r="1004" customFormat="false" ht="15" hidden="false" customHeight="false" outlineLevel="0" collapsed="false">
      <c r="A1004" s="9"/>
      <c r="B1004" s="22"/>
      <c r="C1004" s="23"/>
      <c r="D1004" s="19" t="str">
        <f aca="false">IF($A1004="","",_xlfn.MINIFS($B:$B,$A:$A,$A1004))</f>
        <v/>
      </c>
      <c r="E1004" s="20" t="str">
        <f aca="false">IF($A1004="","",IF(AND($B1004=$D1004,COUNTIFS($A$2:$A1004,$A1004,$B$2:$B1004,$B1004)=1),1,0))</f>
        <v/>
      </c>
      <c r="F1004" s="19" t="str">
        <f aca="false">IF($E1004&lt;&gt;1,"",IF(COUNTIFS($A:$A,$A1004,$B:$B,"&gt;"&amp;$D1004)=0,"",_xlfn.MINIFS($B:$B,$A:$A,$A1004,$B:$B,"&gt;"&amp;$D1004)))</f>
        <v/>
      </c>
      <c r="G1004" s="20" t="str">
        <f aca="false">IF($F1004="","",$F1004-$D1004)</f>
        <v/>
      </c>
      <c r="H1004" s="20" t="str">
        <f aca="false">IF($E1004&lt;&gt;1,"",IF($F1004="",0,IF($G1004&lt;='Cohort Report'!$B$7,1,0)))</f>
        <v/>
      </c>
      <c r="I1004" s="20" t="str">
        <f aca="false">IF($E1004&lt;&gt;1,"",IF($F1004="",0,IF($G1004&lt;='Cohort Report'!$B$8,1,0)))</f>
        <v/>
      </c>
      <c r="J1004" s="21" t="str">
        <f aca="false">IF($E1004&lt;&gt;1,"",DATE(YEAR($D1004),MONTH($D1004),1))</f>
        <v/>
      </c>
      <c r="K1004" s="20" t="str">
        <f aca="false">IF($E1004&lt;&gt;1,"",IF($G1004="","",IF(AND($D1004&gt;='Cohort Report'!$B$5,$D1004&lt;='Cohort Report'!$B$6),$G1004,"")))</f>
        <v/>
      </c>
    </row>
    <row r="1005" customFormat="false" ht="15" hidden="false" customHeight="false" outlineLevel="0" collapsed="false">
      <c r="A1005" s="9"/>
      <c r="B1005" s="22"/>
      <c r="C1005" s="23"/>
      <c r="D1005" s="19" t="str">
        <f aca="false">IF($A1005="","",_xlfn.MINIFS($B:$B,$A:$A,$A1005))</f>
        <v/>
      </c>
      <c r="E1005" s="20" t="str">
        <f aca="false">IF($A1005="","",IF(AND($B1005=$D1005,COUNTIFS($A$2:$A1005,$A1005,$B$2:$B1005,$B1005)=1),1,0))</f>
        <v/>
      </c>
      <c r="F1005" s="19" t="str">
        <f aca="false">IF($E1005&lt;&gt;1,"",IF(COUNTIFS($A:$A,$A1005,$B:$B,"&gt;"&amp;$D1005)=0,"",_xlfn.MINIFS($B:$B,$A:$A,$A1005,$B:$B,"&gt;"&amp;$D1005)))</f>
        <v/>
      </c>
      <c r="G1005" s="20" t="str">
        <f aca="false">IF($F1005="","",$F1005-$D1005)</f>
        <v/>
      </c>
      <c r="H1005" s="20" t="str">
        <f aca="false">IF($E1005&lt;&gt;1,"",IF($F1005="",0,IF($G1005&lt;='Cohort Report'!$B$7,1,0)))</f>
        <v/>
      </c>
      <c r="I1005" s="20" t="str">
        <f aca="false">IF($E1005&lt;&gt;1,"",IF($F1005="",0,IF($G1005&lt;='Cohort Report'!$B$8,1,0)))</f>
        <v/>
      </c>
      <c r="J1005" s="21" t="str">
        <f aca="false">IF($E1005&lt;&gt;1,"",DATE(YEAR($D1005),MONTH($D1005),1))</f>
        <v/>
      </c>
      <c r="K1005" s="20" t="str">
        <f aca="false">IF($E1005&lt;&gt;1,"",IF($G1005="","",IF(AND($D1005&gt;='Cohort Report'!$B$5,$D1005&lt;='Cohort Report'!$B$6),$G1005,"")))</f>
        <v/>
      </c>
    </row>
    <row r="1006" customFormat="false" ht="15" hidden="false" customHeight="false" outlineLevel="0" collapsed="false">
      <c r="A1006" s="9"/>
      <c r="B1006" s="22"/>
      <c r="C1006" s="23"/>
      <c r="D1006" s="19" t="str">
        <f aca="false">IF($A1006="","",_xlfn.MINIFS($B:$B,$A:$A,$A1006))</f>
        <v/>
      </c>
      <c r="E1006" s="20" t="str">
        <f aca="false">IF($A1006="","",IF(AND($B1006=$D1006,COUNTIFS($A$2:$A1006,$A1006,$B$2:$B1006,$B1006)=1),1,0))</f>
        <v/>
      </c>
      <c r="F1006" s="19" t="str">
        <f aca="false">IF($E1006&lt;&gt;1,"",IF(COUNTIFS($A:$A,$A1006,$B:$B,"&gt;"&amp;$D1006)=0,"",_xlfn.MINIFS($B:$B,$A:$A,$A1006,$B:$B,"&gt;"&amp;$D1006)))</f>
        <v/>
      </c>
      <c r="G1006" s="20" t="str">
        <f aca="false">IF($F1006="","",$F1006-$D1006)</f>
        <v/>
      </c>
      <c r="H1006" s="20" t="str">
        <f aca="false">IF($E1006&lt;&gt;1,"",IF($F1006="",0,IF($G1006&lt;='Cohort Report'!$B$7,1,0)))</f>
        <v/>
      </c>
      <c r="I1006" s="20" t="str">
        <f aca="false">IF($E1006&lt;&gt;1,"",IF($F1006="",0,IF($G1006&lt;='Cohort Report'!$B$8,1,0)))</f>
        <v/>
      </c>
      <c r="J1006" s="21" t="str">
        <f aca="false">IF($E1006&lt;&gt;1,"",DATE(YEAR($D1006),MONTH($D1006),1))</f>
        <v/>
      </c>
      <c r="K1006" s="20" t="str">
        <f aca="false">IF($E1006&lt;&gt;1,"",IF($G1006="","",IF(AND($D1006&gt;='Cohort Report'!$B$5,$D1006&lt;='Cohort Report'!$B$6),$G1006,"")))</f>
        <v/>
      </c>
    </row>
    <row r="1007" customFormat="false" ht="15" hidden="false" customHeight="false" outlineLevel="0" collapsed="false">
      <c r="A1007" s="9"/>
      <c r="B1007" s="22"/>
      <c r="C1007" s="23"/>
      <c r="D1007" s="19" t="str">
        <f aca="false">IF($A1007="","",_xlfn.MINIFS($B:$B,$A:$A,$A1007))</f>
        <v/>
      </c>
      <c r="E1007" s="20" t="str">
        <f aca="false">IF($A1007="","",IF(AND($B1007=$D1007,COUNTIFS($A$2:$A1007,$A1007,$B$2:$B1007,$B1007)=1),1,0))</f>
        <v/>
      </c>
      <c r="F1007" s="19" t="str">
        <f aca="false">IF($E1007&lt;&gt;1,"",IF(COUNTIFS($A:$A,$A1007,$B:$B,"&gt;"&amp;$D1007)=0,"",_xlfn.MINIFS($B:$B,$A:$A,$A1007,$B:$B,"&gt;"&amp;$D1007)))</f>
        <v/>
      </c>
      <c r="G1007" s="20" t="str">
        <f aca="false">IF($F1007="","",$F1007-$D1007)</f>
        <v/>
      </c>
      <c r="H1007" s="20" t="str">
        <f aca="false">IF($E1007&lt;&gt;1,"",IF($F1007="",0,IF($G1007&lt;='Cohort Report'!$B$7,1,0)))</f>
        <v/>
      </c>
      <c r="I1007" s="20" t="str">
        <f aca="false">IF($E1007&lt;&gt;1,"",IF($F1007="",0,IF($G1007&lt;='Cohort Report'!$B$8,1,0)))</f>
        <v/>
      </c>
      <c r="J1007" s="21" t="str">
        <f aca="false">IF($E1007&lt;&gt;1,"",DATE(YEAR($D1007),MONTH($D1007),1))</f>
        <v/>
      </c>
      <c r="K1007" s="20" t="str">
        <f aca="false">IF($E1007&lt;&gt;1,"",IF($G1007="","",IF(AND($D1007&gt;='Cohort Report'!$B$5,$D1007&lt;='Cohort Report'!$B$6),$G1007,"")))</f>
        <v/>
      </c>
    </row>
    <row r="1008" customFormat="false" ht="15" hidden="false" customHeight="false" outlineLevel="0" collapsed="false">
      <c r="A1008" s="9"/>
      <c r="B1008" s="22"/>
      <c r="C1008" s="23"/>
      <c r="D1008" s="19" t="str">
        <f aca="false">IF($A1008="","",_xlfn.MINIFS($B:$B,$A:$A,$A1008))</f>
        <v/>
      </c>
      <c r="E1008" s="20" t="str">
        <f aca="false">IF($A1008="","",IF(AND($B1008=$D1008,COUNTIFS($A$2:$A1008,$A1008,$B$2:$B1008,$B1008)=1),1,0))</f>
        <v/>
      </c>
      <c r="F1008" s="19" t="str">
        <f aca="false">IF($E1008&lt;&gt;1,"",IF(COUNTIFS($A:$A,$A1008,$B:$B,"&gt;"&amp;$D1008)=0,"",_xlfn.MINIFS($B:$B,$A:$A,$A1008,$B:$B,"&gt;"&amp;$D1008)))</f>
        <v/>
      </c>
      <c r="G1008" s="20" t="str">
        <f aca="false">IF($F1008="","",$F1008-$D1008)</f>
        <v/>
      </c>
      <c r="H1008" s="20" t="str">
        <f aca="false">IF($E1008&lt;&gt;1,"",IF($F1008="",0,IF($G1008&lt;='Cohort Report'!$B$7,1,0)))</f>
        <v/>
      </c>
      <c r="I1008" s="20" t="str">
        <f aca="false">IF($E1008&lt;&gt;1,"",IF($F1008="",0,IF($G1008&lt;='Cohort Report'!$B$8,1,0)))</f>
        <v/>
      </c>
      <c r="J1008" s="21" t="str">
        <f aca="false">IF($E1008&lt;&gt;1,"",DATE(YEAR($D1008),MONTH($D1008),1))</f>
        <v/>
      </c>
      <c r="K1008" s="20" t="str">
        <f aca="false">IF($E1008&lt;&gt;1,"",IF($G1008="","",IF(AND($D1008&gt;='Cohort Report'!$B$5,$D1008&lt;='Cohort Report'!$B$6),$G1008,"")))</f>
        <v/>
      </c>
    </row>
    <row r="1009" customFormat="false" ht="15" hidden="false" customHeight="false" outlineLevel="0" collapsed="false">
      <c r="A1009" s="9"/>
      <c r="B1009" s="22"/>
      <c r="C1009" s="23"/>
      <c r="D1009" s="19" t="str">
        <f aca="false">IF($A1009="","",_xlfn.MINIFS($B:$B,$A:$A,$A1009))</f>
        <v/>
      </c>
      <c r="E1009" s="20" t="str">
        <f aca="false">IF($A1009="","",IF(AND($B1009=$D1009,COUNTIFS($A$2:$A1009,$A1009,$B$2:$B1009,$B1009)=1),1,0))</f>
        <v/>
      </c>
      <c r="F1009" s="19" t="str">
        <f aca="false">IF($E1009&lt;&gt;1,"",IF(COUNTIFS($A:$A,$A1009,$B:$B,"&gt;"&amp;$D1009)=0,"",_xlfn.MINIFS($B:$B,$A:$A,$A1009,$B:$B,"&gt;"&amp;$D1009)))</f>
        <v/>
      </c>
      <c r="G1009" s="20" t="str">
        <f aca="false">IF($F1009="","",$F1009-$D1009)</f>
        <v/>
      </c>
      <c r="H1009" s="20" t="str">
        <f aca="false">IF($E1009&lt;&gt;1,"",IF($F1009="",0,IF($G1009&lt;='Cohort Report'!$B$7,1,0)))</f>
        <v/>
      </c>
      <c r="I1009" s="20" t="str">
        <f aca="false">IF($E1009&lt;&gt;1,"",IF($F1009="",0,IF($G1009&lt;='Cohort Report'!$B$8,1,0)))</f>
        <v/>
      </c>
      <c r="J1009" s="21" t="str">
        <f aca="false">IF($E1009&lt;&gt;1,"",DATE(YEAR($D1009),MONTH($D1009),1))</f>
        <v/>
      </c>
      <c r="K1009" s="20" t="str">
        <f aca="false">IF($E1009&lt;&gt;1,"",IF($G1009="","",IF(AND($D1009&gt;='Cohort Report'!$B$5,$D1009&lt;='Cohort Report'!$B$6),$G1009,"")))</f>
        <v/>
      </c>
    </row>
    <row r="1010" customFormat="false" ht="15" hidden="false" customHeight="false" outlineLevel="0" collapsed="false">
      <c r="A1010" s="9"/>
      <c r="B1010" s="22"/>
      <c r="C1010" s="23"/>
      <c r="D1010" s="19" t="str">
        <f aca="false">IF($A1010="","",_xlfn.MINIFS($B:$B,$A:$A,$A1010))</f>
        <v/>
      </c>
      <c r="E1010" s="20" t="str">
        <f aca="false">IF($A1010="","",IF(AND($B1010=$D1010,COUNTIFS($A$2:$A1010,$A1010,$B$2:$B1010,$B1010)=1),1,0))</f>
        <v/>
      </c>
      <c r="F1010" s="19" t="str">
        <f aca="false">IF($E1010&lt;&gt;1,"",IF(COUNTIFS($A:$A,$A1010,$B:$B,"&gt;"&amp;$D1010)=0,"",_xlfn.MINIFS($B:$B,$A:$A,$A1010,$B:$B,"&gt;"&amp;$D1010)))</f>
        <v/>
      </c>
      <c r="G1010" s="20" t="str">
        <f aca="false">IF($F1010="","",$F1010-$D1010)</f>
        <v/>
      </c>
      <c r="H1010" s="20" t="str">
        <f aca="false">IF($E1010&lt;&gt;1,"",IF($F1010="",0,IF($G1010&lt;='Cohort Report'!$B$7,1,0)))</f>
        <v/>
      </c>
      <c r="I1010" s="20" t="str">
        <f aca="false">IF($E1010&lt;&gt;1,"",IF($F1010="",0,IF($G1010&lt;='Cohort Report'!$B$8,1,0)))</f>
        <v/>
      </c>
      <c r="J1010" s="21" t="str">
        <f aca="false">IF($E1010&lt;&gt;1,"",DATE(YEAR($D1010),MONTH($D1010),1))</f>
        <v/>
      </c>
      <c r="K1010" s="20" t="str">
        <f aca="false">IF($E1010&lt;&gt;1,"",IF($G1010="","",IF(AND($D1010&gt;='Cohort Report'!$B$5,$D1010&lt;='Cohort Report'!$B$6),$G1010,"")))</f>
        <v/>
      </c>
    </row>
    <row r="1011" customFormat="false" ht="15" hidden="false" customHeight="false" outlineLevel="0" collapsed="false">
      <c r="A1011" s="9"/>
      <c r="B1011" s="22"/>
      <c r="C1011" s="23"/>
      <c r="D1011" s="19" t="str">
        <f aca="false">IF($A1011="","",_xlfn.MINIFS($B:$B,$A:$A,$A1011))</f>
        <v/>
      </c>
      <c r="E1011" s="20" t="str">
        <f aca="false">IF($A1011="","",IF(AND($B1011=$D1011,COUNTIFS($A$2:$A1011,$A1011,$B$2:$B1011,$B1011)=1),1,0))</f>
        <v/>
      </c>
      <c r="F1011" s="19" t="str">
        <f aca="false">IF($E1011&lt;&gt;1,"",IF(COUNTIFS($A:$A,$A1011,$B:$B,"&gt;"&amp;$D1011)=0,"",_xlfn.MINIFS($B:$B,$A:$A,$A1011,$B:$B,"&gt;"&amp;$D1011)))</f>
        <v/>
      </c>
      <c r="G1011" s="20" t="str">
        <f aca="false">IF($F1011="","",$F1011-$D1011)</f>
        <v/>
      </c>
      <c r="H1011" s="20" t="str">
        <f aca="false">IF($E1011&lt;&gt;1,"",IF($F1011="",0,IF($G1011&lt;='Cohort Report'!$B$7,1,0)))</f>
        <v/>
      </c>
      <c r="I1011" s="20" t="str">
        <f aca="false">IF($E1011&lt;&gt;1,"",IF($F1011="",0,IF($G1011&lt;='Cohort Report'!$B$8,1,0)))</f>
        <v/>
      </c>
      <c r="J1011" s="21" t="str">
        <f aca="false">IF($E1011&lt;&gt;1,"",DATE(YEAR($D1011),MONTH($D1011),1))</f>
        <v/>
      </c>
      <c r="K1011" s="20" t="str">
        <f aca="false">IF($E1011&lt;&gt;1,"",IF($G1011="","",IF(AND($D1011&gt;='Cohort Report'!$B$5,$D1011&lt;='Cohort Report'!$B$6),$G1011,"")))</f>
        <v/>
      </c>
    </row>
    <row r="1012" customFormat="false" ht="15" hidden="false" customHeight="false" outlineLevel="0" collapsed="false">
      <c r="A1012" s="9"/>
      <c r="B1012" s="22"/>
      <c r="C1012" s="23"/>
      <c r="D1012" s="19" t="str">
        <f aca="false">IF($A1012="","",_xlfn.MINIFS($B:$B,$A:$A,$A1012))</f>
        <v/>
      </c>
      <c r="E1012" s="20" t="str">
        <f aca="false">IF($A1012="","",IF(AND($B1012=$D1012,COUNTIFS($A$2:$A1012,$A1012,$B$2:$B1012,$B1012)=1),1,0))</f>
        <v/>
      </c>
      <c r="F1012" s="19" t="str">
        <f aca="false">IF($E1012&lt;&gt;1,"",IF(COUNTIFS($A:$A,$A1012,$B:$B,"&gt;"&amp;$D1012)=0,"",_xlfn.MINIFS($B:$B,$A:$A,$A1012,$B:$B,"&gt;"&amp;$D1012)))</f>
        <v/>
      </c>
      <c r="G1012" s="20" t="str">
        <f aca="false">IF($F1012="","",$F1012-$D1012)</f>
        <v/>
      </c>
      <c r="H1012" s="20" t="str">
        <f aca="false">IF($E1012&lt;&gt;1,"",IF($F1012="",0,IF($G1012&lt;='Cohort Report'!$B$7,1,0)))</f>
        <v/>
      </c>
      <c r="I1012" s="20" t="str">
        <f aca="false">IF($E1012&lt;&gt;1,"",IF($F1012="",0,IF($G1012&lt;='Cohort Report'!$B$8,1,0)))</f>
        <v/>
      </c>
      <c r="J1012" s="21" t="str">
        <f aca="false">IF($E1012&lt;&gt;1,"",DATE(YEAR($D1012),MONTH($D1012),1))</f>
        <v/>
      </c>
      <c r="K1012" s="20" t="str">
        <f aca="false">IF($E1012&lt;&gt;1,"",IF($G1012="","",IF(AND($D1012&gt;='Cohort Report'!$B$5,$D1012&lt;='Cohort Report'!$B$6),$G1012,"")))</f>
        <v/>
      </c>
    </row>
    <row r="1013" customFormat="false" ht="15" hidden="false" customHeight="false" outlineLevel="0" collapsed="false">
      <c r="A1013" s="9"/>
      <c r="B1013" s="22"/>
      <c r="C1013" s="23"/>
      <c r="D1013" s="19" t="str">
        <f aca="false">IF($A1013="","",_xlfn.MINIFS($B:$B,$A:$A,$A1013))</f>
        <v/>
      </c>
      <c r="E1013" s="20" t="str">
        <f aca="false">IF($A1013="","",IF(AND($B1013=$D1013,COUNTIFS($A$2:$A1013,$A1013,$B$2:$B1013,$B1013)=1),1,0))</f>
        <v/>
      </c>
      <c r="F1013" s="19" t="str">
        <f aca="false">IF($E1013&lt;&gt;1,"",IF(COUNTIFS($A:$A,$A1013,$B:$B,"&gt;"&amp;$D1013)=0,"",_xlfn.MINIFS($B:$B,$A:$A,$A1013,$B:$B,"&gt;"&amp;$D1013)))</f>
        <v/>
      </c>
      <c r="G1013" s="20" t="str">
        <f aca="false">IF($F1013="","",$F1013-$D1013)</f>
        <v/>
      </c>
      <c r="H1013" s="20" t="str">
        <f aca="false">IF($E1013&lt;&gt;1,"",IF($F1013="",0,IF($G1013&lt;='Cohort Report'!$B$7,1,0)))</f>
        <v/>
      </c>
      <c r="I1013" s="20" t="str">
        <f aca="false">IF($E1013&lt;&gt;1,"",IF($F1013="",0,IF($G1013&lt;='Cohort Report'!$B$8,1,0)))</f>
        <v/>
      </c>
      <c r="J1013" s="21" t="str">
        <f aca="false">IF($E1013&lt;&gt;1,"",DATE(YEAR($D1013),MONTH($D1013),1))</f>
        <v/>
      </c>
      <c r="K1013" s="20" t="str">
        <f aca="false">IF($E1013&lt;&gt;1,"",IF($G1013="","",IF(AND($D1013&gt;='Cohort Report'!$B$5,$D1013&lt;='Cohort Report'!$B$6),$G1013,"")))</f>
        <v/>
      </c>
    </row>
    <row r="1014" customFormat="false" ht="15" hidden="false" customHeight="false" outlineLevel="0" collapsed="false">
      <c r="A1014" s="9"/>
      <c r="B1014" s="22"/>
      <c r="C1014" s="23"/>
      <c r="D1014" s="19" t="str">
        <f aca="false">IF($A1014="","",_xlfn.MINIFS($B:$B,$A:$A,$A1014))</f>
        <v/>
      </c>
      <c r="E1014" s="20" t="str">
        <f aca="false">IF($A1014="","",IF(AND($B1014=$D1014,COUNTIFS($A$2:$A1014,$A1014,$B$2:$B1014,$B1014)=1),1,0))</f>
        <v/>
      </c>
      <c r="F1014" s="19" t="str">
        <f aca="false">IF($E1014&lt;&gt;1,"",IF(COUNTIFS($A:$A,$A1014,$B:$B,"&gt;"&amp;$D1014)=0,"",_xlfn.MINIFS($B:$B,$A:$A,$A1014,$B:$B,"&gt;"&amp;$D1014)))</f>
        <v/>
      </c>
      <c r="G1014" s="20" t="str">
        <f aca="false">IF($F1014="","",$F1014-$D1014)</f>
        <v/>
      </c>
      <c r="H1014" s="20" t="str">
        <f aca="false">IF($E1014&lt;&gt;1,"",IF($F1014="",0,IF($G1014&lt;='Cohort Report'!$B$7,1,0)))</f>
        <v/>
      </c>
      <c r="I1014" s="20" t="str">
        <f aca="false">IF($E1014&lt;&gt;1,"",IF($F1014="",0,IF($G1014&lt;='Cohort Report'!$B$8,1,0)))</f>
        <v/>
      </c>
      <c r="J1014" s="21" t="str">
        <f aca="false">IF($E1014&lt;&gt;1,"",DATE(YEAR($D1014),MONTH($D1014),1))</f>
        <v/>
      </c>
      <c r="K1014" s="20" t="str">
        <f aca="false">IF($E1014&lt;&gt;1,"",IF($G1014="","",IF(AND($D1014&gt;='Cohort Report'!$B$5,$D1014&lt;='Cohort Report'!$B$6),$G1014,"")))</f>
        <v/>
      </c>
    </row>
    <row r="1015" customFormat="false" ht="15" hidden="false" customHeight="false" outlineLevel="0" collapsed="false">
      <c r="A1015" s="9"/>
      <c r="B1015" s="22"/>
      <c r="C1015" s="23"/>
      <c r="D1015" s="19" t="str">
        <f aca="false">IF($A1015="","",_xlfn.MINIFS($B:$B,$A:$A,$A1015))</f>
        <v/>
      </c>
      <c r="E1015" s="20" t="str">
        <f aca="false">IF($A1015="","",IF(AND($B1015=$D1015,COUNTIFS($A$2:$A1015,$A1015,$B$2:$B1015,$B1015)=1),1,0))</f>
        <v/>
      </c>
      <c r="F1015" s="19" t="str">
        <f aca="false">IF($E1015&lt;&gt;1,"",IF(COUNTIFS($A:$A,$A1015,$B:$B,"&gt;"&amp;$D1015)=0,"",_xlfn.MINIFS($B:$B,$A:$A,$A1015,$B:$B,"&gt;"&amp;$D1015)))</f>
        <v/>
      </c>
      <c r="G1015" s="20" t="str">
        <f aca="false">IF($F1015="","",$F1015-$D1015)</f>
        <v/>
      </c>
      <c r="H1015" s="20" t="str">
        <f aca="false">IF($E1015&lt;&gt;1,"",IF($F1015="",0,IF($G1015&lt;='Cohort Report'!$B$7,1,0)))</f>
        <v/>
      </c>
      <c r="I1015" s="20" t="str">
        <f aca="false">IF($E1015&lt;&gt;1,"",IF($F1015="",0,IF($G1015&lt;='Cohort Report'!$B$8,1,0)))</f>
        <v/>
      </c>
      <c r="J1015" s="21" t="str">
        <f aca="false">IF($E1015&lt;&gt;1,"",DATE(YEAR($D1015),MONTH($D1015),1))</f>
        <v/>
      </c>
      <c r="K1015" s="20" t="str">
        <f aca="false">IF($E1015&lt;&gt;1,"",IF($G1015="","",IF(AND($D1015&gt;='Cohort Report'!$B$5,$D1015&lt;='Cohort Report'!$B$6),$G1015,"")))</f>
        <v/>
      </c>
    </row>
    <row r="1016" customFormat="false" ht="15" hidden="false" customHeight="false" outlineLevel="0" collapsed="false">
      <c r="A1016" s="9"/>
      <c r="B1016" s="22"/>
      <c r="C1016" s="23"/>
      <c r="D1016" s="19" t="str">
        <f aca="false">IF($A1016="","",_xlfn.MINIFS($B:$B,$A:$A,$A1016))</f>
        <v/>
      </c>
      <c r="E1016" s="20" t="str">
        <f aca="false">IF($A1016="","",IF(AND($B1016=$D1016,COUNTIFS($A$2:$A1016,$A1016,$B$2:$B1016,$B1016)=1),1,0))</f>
        <v/>
      </c>
      <c r="F1016" s="19" t="str">
        <f aca="false">IF($E1016&lt;&gt;1,"",IF(COUNTIFS($A:$A,$A1016,$B:$B,"&gt;"&amp;$D1016)=0,"",_xlfn.MINIFS($B:$B,$A:$A,$A1016,$B:$B,"&gt;"&amp;$D1016)))</f>
        <v/>
      </c>
      <c r="G1016" s="20" t="str">
        <f aca="false">IF($F1016="","",$F1016-$D1016)</f>
        <v/>
      </c>
      <c r="H1016" s="20" t="str">
        <f aca="false">IF($E1016&lt;&gt;1,"",IF($F1016="",0,IF($G1016&lt;='Cohort Report'!$B$7,1,0)))</f>
        <v/>
      </c>
      <c r="I1016" s="20" t="str">
        <f aca="false">IF($E1016&lt;&gt;1,"",IF($F1016="",0,IF($G1016&lt;='Cohort Report'!$B$8,1,0)))</f>
        <v/>
      </c>
      <c r="J1016" s="21" t="str">
        <f aca="false">IF($E1016&lt;&gt;1,"",DATE(YEAR($D1016),MONTH($D1016),1))</f>
        <v/>
      </c>
      <c r="K1016" s="20" t="str">
        <f aca="false">IF($E1016&lt;&gt;1,"",IF($G1016="","",IF(AND($D1016&gt;='Cohort Report'!$B$5,$D1016&lt;='Cohort Report'!$B$6),$G1016,"")))</f>
        <v/>
      </c>
    </row>
    <row r="1017" customFormat="false" ht="15" hidden="false" customHeight="false" outlineLevel="0" collapsed="false">
      <c r="A1017" s="9"/>
      <c r="B1017" s="22"/>
      <c r="C1017" s="23"/>
      <c r="D1017" s="19" t="str">
        <f aca="false">IF($A1017="","",_xlfn.MINIFS($B:$B,$A:$A,$A1017))</f>
        <v/>
      </c>
      <c r="E1017" s="20" t="str">
        <f aca="false">IF($A1017="","",IF(AND($B1017=$D1017,COUNTIFS($A$2:$A1017,$A1017,$B$2:$B1017,$B1017)=1),1,0))</f>
        <v/>
      </c>
      <c r="F1017" s="19" t="str">
        <f aca="false">IF($E1017&lt;&gt;1,"",IF(COUNTIFS($A:$A,$A1017,$B:$B,"&gt;"&amp;$D1017)=0,"",_xlfn.MINIFS($B:$B,$A:$A,$A1017,$B:$B,"&gt;"&amp;$D1017)))</f>
        <v/>
      </c>
      <c r="G1017" s="20" t="str">
        <f aca="false">IF($F1017="","",$F1017-$D1017)</f>
        <v/>
      </c>
      <c r="H1017" s="20" t="str">
        <f aca="false">IF($E1017&lt;&gt;1,"",IF($F1017="",0,IF($G1017&lt;='Cohort Report'!$B$7,1,0)))</f>
        <v/>
      </c>
      <c r="I1017" s="20" t="str">
        <f aca="false">IF($E1017&lt;&gt;1,"",IF($F1017="",0,IF($G1017&lt;='Cohort Report'!$B$8,1,0)))</f>
        <v/>
      </c>
      <c r="J1017" s="21" t="str">
        <f aca="false">IF($E1017&lt;&gt;1,"",DATE(YEAR($D1017),MONTH($D1017),1))</f>
        <v/>
      </c>
      <c r="K1017" s="20" t="str">
        <f aca="false">IF($E1017&lt;&gt;1,"",IF($G1017="","",IF(AND($D1017&gt;='Cohort Report'!$B$5,$D1017&lt;='Cohort Report'!$B$6),$G1017,"")))</f>
        <v/>
      </c>
    </row>
    <row r="1018" customFormat="false" ht="15" hidden="false" customHeight="false" outlineLevel="0" collapsed="false">
      <c r="A1018" s="9"/>
      <c r="B1018" s="22"/>
      <c r="C1018" s="23"/>
      <c r="D1018" s="19" t="str">
        <f aca="false">IF($A1018="","",_xlfn.MINIFS($B:$B,$A:$A,$A1018))</f>
        <v/>
      </c>
      <c r="E1018" s="20" t="str">
        <f aca="false">IF($A1018="","",IF(AND($B1018=$D1018,COUNTIFS($A$2:$A1018,$A1018,$B$2:$B1018,$B1018)=1),1,0))</f>
        <v/>
      </c>
      <c r="F1018" s="19" t="str">
        <f aca="false">IF($E1018&lt;&gt;1,"",IF(COUNTIFS($A:$A,$A1018,$B:$B,"&gt;"&amp;$D1018)=0,"",_xlfn.MINIFS($B:$B,$A:$A,$A1018,$B:$B,"&gt;"&amp;$D1018)))</f>
        <v/>
      </c>
      <c r="G1018" s="20" t="str">
        <f aca="false">IF($F1018="","",$F1018-$D1018)</f>
        <v/>
      </c>
      <c r="H1018" s="20" t="str">
        <f aca="false">IF($E1018&lt;&gt;1,"",IF($F1018="",0,IF($G1018&lt;='Cohort Report'!$B$7,1,0)))</f>
        <v/>
      </c>
      <c r="I1018" s="20" t="str">
        <f aca="false">IF($E1018&lt;&gt;1,"",IF($F1018="",0,IF($G1018&lt;='Cohort Report'!$B$8,1,0)))</f>
        <v/>
      </c>
      <c r="J1018" s="21" t="str">
        <f aca="false">IF($E1018&lt;&gt;1,"",DATE(YEAR($D1018),MONTH($D1018),1))</f>
        <v/>
      </c>
      <c r="K1018" s="20" t="str">
        <f aca="false">IF($E1018&lt;&gt;1,"",IF($G1018="","",IF(AND($D1018&gt;='Cohort Report'!$B$5,$D1018&lt;='Cohort Report'!$B$6),$G1018,"")))</f>
        <v/>
      </c>
    </row>
    <row r="1019" customFormat="false" ht="15" hidden="false" customHeight="false" outlineLevel="0" collapsed="false">
      <c r="A1019" s="9"/>
      <c r="B1019" s="22"/>
      <c r="C1019" s="23"/>
      <c r="D1019" s="19" t="str">
        <f aca="false">IF($A1019="","",_xlfn.MINIFS($B:$B,$A:$A,$A1019))</f>
        <v/>
      </c>
      <c r="E1019" s="20" t="str">
        <f aca="false">IF($A1019="","",IF(AND($B1019=$D1019,COUNTIFS($A$2:$A1019,$A1019,$B$2:$B1019,$B1019)=1),1,0))</f>
        <v/>
      </c>
      <c r="F1019" s="19" t="str">
        <f aca="false">IF($E1019&lt;&gt;1,"",IF(COUNTIFS($A:$A,$A1019,$B:$B,"&gt;"&amp;$D1019)=0,"",_xlfn.MINIFS($B:$B,$A:$A,$A1019,$B:$B,"&gt;"&amp;$D1019)))</f>
        <v/>
      </c>
      <c r="G1019" s="20" t="str">
        <f aca="false">IF($F1019="","",$F1019-$D1019)</f>
        <v/>
      </c>
      <c r="H1019" s="20" t="str">
        <f aca="false">IF($E1019&lt;&gt;1,"",IF($F1019="",0,IF($G1019&lt;='Cohort Report'!$B$7,1,0)))</f>
        <v/>
      </c>
      <c r="I1019" s="20" t="str">
        <f aca="false">IF($E1019&lt;&gt;1,"",IF($F1019="",0,IF($G1019&lt;='Cohort Report'!$B$8,1,0)))</f>
        <v/>
      </c>
      <c r="J1019" s="21" t="str">
        <f aca="false">IF($E1019&lt;&gt;1,"",DATE(YEAR($D1019),MONTH($D1019),1))</f>
        <v/>
      </c>
      <c r="K1019" s="20" t="str">
        <f aca="false">IF($E1019&lt;&gt;1,"",IF($G1019="","",IF(AND($D1019&gt;='Cohort Report'!$B$5,$D1019&lt;='Cohort Report'!$B$6),$G1019,"")))</f>
        <v/>
      </c>
    </row>
    <row r="1020" customFormat="false" ht="15" hidden="false" customHeight="false" outlineLevel="0" collapsed="false">
      <c r="A1020" s="9"/>
      <c r="B1020" s="22"/>
      <c r="C1020" s="23"/>
      <c r="D1020" s="19" t="str">
        <f aca="false">IF($A1020="","",_xlfn.MINIFS($B:$B,$A:$A,$A1020))</f>
        <v/>
      </c>
      <c r="E1020" s="20" t="str">
        <f aca="false">IF($A1020="","",IF(AND($B1020=$D1020,COUNTIFS($A$2:$A1020,$A1020,$B$2:$B1020,$B1020)=1),1,0))</f>
        <v/>
      </c>
      <c r="F1020" s="19" t="str">
        <f aca="false">IF($E1020&lt;&gt;1,"",IF(COUNTIFS($A:$A,$A1020,$B:$B,"&gt;"&amp;$D1020)=0,"",_xlfn.MINIFS($B:$B,$A:$A,$A1020,$B:$B,"&gt;"&amp;$D1020)))</f>
        <v/>
      </c>
      <c r="G1020" s="20" t="str">
        <f aca="false">IF($F1020="","",$F1020-$D1020)</f>
        <v/>
      </c>
      <c r="H1020" s="20" t="str">
        <f aca="false">IF($E1020&lt;&gt;1,"",IF($F1020="",0,IF($G1020&lt;='Cohort Report'!$B$7,1,0)))</f>
        <v/>
      </c>
      <c r="I1020" s="20" t="str">
        <f aca="false">IF($E1020&lt;&gt;1,"",IF($F1020="",0,IF($G1020&lt;='Cohort Report'!$B$8,1,0)))</f>
        <v/>
      </c>
      <c r="J1020" s="21" t="str">
        <f aca="false">IF($E1020&lt;&gt;1,"",DATE(YEAR($D1020),MONTH($D1020),1))</f>
        <v/>
      </c>
      <c r="K1020" s="20" t="str">
        <f aca="false">IF($E1020&lt;&gt;1,"",IF($G1020="","",IF(AND($D1020&gt;='Cohort Report'!$B$5,$D1020&lt;='Cohort Report'!$B$6),$G1020,"")))</f>
        <v/>
      </c>
    </row>
    <row r="1021" customFormat="false" ht="15" hidden="false" customHeight="false" outlineLevel="0" collapsed="false">
      <c r="A1021" s="9"/>
      <c r="B1021" s="22"/>
      <c r="C1021" s="23"/>
      <c r="D1021" s="19" t="str">
        <f aca="false">IF($A1021="","",_xlfn.MINIFS($B:$B,$A:$A,$A1021))</f>
        <v/>
      </c>
      <c r="E1021" s="20" t="str">
        <f aca="false">IF($A1021="","",IF(AND($B1021=$D1021,COUNTIFS($A$2:$A1021,$A1021,$B$2:$B1021,$B1021)=1),1,0))</f>
        <v/>
      </c>
      <c r="F1021" s="19" t="str">
        <f aca="false">IF($E1021&lt;&gt;1,"",IF(COUNTIFS($A:$A,$A1021,$B:$B,"&gt;"&amp;$D1021)=0,"",_xlfn.MINIFS($B:$B,$A:$A,$A1021,$B:$B,"&gt;"&amp;$D1021)))</f>
        <v/>
      </c>
      <c r="G1021" s="20" t="str">
        <f aca="false">IF($F1021="","",$F1021-$D1021)</f>
        <v/>
      </c>
      <c r="H1021" s="20" t="str">
        <f aca="false">IF($E1021&lt;&gt;1,"",IF($F1021="",0,IF($G1021&lt;='Cohort Report'!$B$7,1,0)))</f>
        <v/>
      </c>
      <c r="I1021" s="20" t="str">
        <f aca="false">IF($E1021&lt;&gt;1,"",IF($F1021="",0,IF($G1021&lt;='Cohort Report'!$B$8,1,0)))</f>
        <v/>
      </c>
      <c r="J1021" s="21" t="str">
        <f aca="false">IF($E1021&lt;&gt;1,"",DATE(YEAR($D1021),MONTH($D1021),1))</f>
        <v/>
      </c>
      <c r="K1021" s="20" t="str">
        <f aca="false">IF($E1021&lt;&gt;1,"",IF($G1021="","",IF(AND($D1021&gt;='Cohort Report'!$B$5,$D1021&lt;='Cohort Report'!$B$6),$G1021,"")))</f>
        <v/>
      </c>
    </row>
    <row r="1022" customFormat="false" ht="15" hidden="false" customHeight="false" outlineLevel="0" collapsed="false">
      <c r="A1022" s="9"/>
      <c r="B1022" s="22"/>
      <c r="C1022" s="23"/>
      <c r="D1022" s="19" t="str">
        <f aca="false">IF($A1022="","",_xlfn.MINIFS($B:$B,$A:$A,$A1022))</f>
        <v/>
      </c>
      <c r="E1022" s="20" t="str">
        <f aca="false">IF($A1022="","",IF(AND($B1022=$D1022,COUNTIFS($A$2:$A1022,$A1022,$B$2:$B1022,$B1022)=1),1,0))</f>
        <v/>
      </c>
      <c r="F1022" s="19" t="str">
        <f aca="false">IF($E1022&lt;&gt;1,"",IF(COUNTIFS($A:$A,$A1022,$B:$B,"&gt;"&amp;$D1022)=0,"",_xlfn.MINIFS($B:$B,$A:$A,$A1022,$B:$B,"&gt;"&amp;$D1022)))</f>
        <v/>
      </c>
      <c r="G1022" s="20" t="str">
        <f aca="false">IF($F1022="","",$F1022-$D1022)</f>
        <v/>
      </c>
      <c r="H1022" s="20" t="str">
        <f aca="false">IF($E1022&lt;&gt;1,"",IF($F1022="",0,IF($G1022&lt;='Cohort Report'!$B$7,1,0)))</f>
        <v/>
      </c>
      <c r="I1022" s="20" t="str">
        <f aca="false">IF($E1022&lt;&gt;1,"",IF($F1022="",0,IF($G1022&lt;='Cohort Report'!$B$8,1,0)))</f>
        <v/>
      </c>
      <c r="J1022" s="21" t="str">
        <f aca="false">IF($E1022&lt;&gt;1,"",DATE(YEAR($D1022),MONTH($D1022),1))</f>
        <v/>
      </c>
      <c r="K1022" s="20" t="str">
        <f aca="false">IF($E1022&lt;&gt;1,"",IF($G1022="","",IF(AND($D1022&gt;='Cohort Report'!$B$5,$D1022&lt;='Cohort Report'!$B$6),$G1022,"")))</f>
        <v/>
      </c>
    </row>
    <row r="1023" customFormat="false" ht="15" hidden="false" customHeight="false" outlineLevel="0" collapsed="false">
      <c r="A1023" s="9"/>
      <c r="B1023" s="22"/>
      <c r="C1023" s="23"/>
      <c r="D1023" s="19" t="str">
        <f aca="false">IF($A1023="","",_xlfn.MINIFS($B:$B,$A:$A,$A1023))</f>
        <v/>
      </c>
      <c r="E1023" s="20" t="str">
        <f aca="false">IF($A1023="","",IF(AND($B1023=$D1023,COUNTIFS($A$2:$A1023,$A1023,$B$2:$B1023,$B1023)=1),1,0))</f>
        <v/>
      </c>
      <c r="F1023" s="19" t="str">
        <f aca="false">IF($E1023&lt;&gt;1,"",IF(COUNTIFS($A:$A,$A1023,$B:$B,"&gt;"&amp;$D1023)=0,"",_xlfn.MINIFS($B:$B,$A:$A,$A1023,$B:$B,"&gt;"&amp;$D1023)))</f>
        <v/>
      </c>
      <c r="G1023" s="20" t="str">
        <f aca="false">IF($F1023="","",$F1023-$D1023)</f>
        <v/>
      </c>
      <c r="H1023" s="20" t="str">
        <f aca="false">IF($E1023&lt;&gt;1,"",IF($F1023="",0,IF($G1023&lt;='Cohort Report'!$B$7,1,0)))</f>
        <v/>
      </c>
      <c r="I1023" s="20" t="str">
        <f aca="false">IF($E1023&lt;&gt;1,"",IF($F1023="",0,IF($G1023&lt;='Cohort Report'!$B$8,1,0)))</f>
        <v/>
      </c>
      <c r="J1023" s="21" t="str">
        <f aca="false">IF($E1023&lt;&gt;1,"",DATE(YEAR($D1023),MONTH($D1023),1))</f>
        <v/>
      </c>
      <c r="K1023" s="20" t="str">
        <f aca="false">IF($E1023&lt;&gt;1,"",IF($G1023="","",IF(AND($D1023&gt;='Cohort Report'!$B$5,$D1023&lt;='Cohort Report'!$B$6),$G1023,"")))</f>
        <v/>
      </c>
    </row>
    <row r="1024" customFormat="false" ht="15" hidden="false" customHeight="false" outlineLevel="0" collapsed="false">
      <c r="A1024" s="9"/>
      <c r="B1024" s="22"/>
      <c r="C1024" s="23"/>
      <c r="D1024" s="19" t="str">
        <f aca="false">IF($A1024="","",_xlfn.MINIFS($B:$B,$A:$A,$A1024))</f>
        <v/>
      </c>
      <c r="E1024" s="20" t="str">
        <f aca="false">IF($A1024="","",IF(AND($B1024=$D1024,COUNTIFS($A$2:$A1024,$A1024,$B$2:$B1024,$B1024)=1),1,0))</f>
        <v/>
      </c>
      <c r="F1024" s="19" t="str">
        <f aca="false">IF($E1024&lt;&gt;1,"",IF(COUNTIFS($A:$A,$A1024,$B:$B,"&gt;"&amp;$D1024)=0,"",_xlfn.MINIFS($B:$B,$A:$A,$A1024,$B:$B,"&gt;"&amp;$D1024)))</f>
        <v/>
      </c>
      <c r="G1024" s="20" t="str">
        <f aca="false">IF($F1024="","",$F1024-$D1024)</f>
        <v/>
      </c>
      <c r="H1024" s="20" t="str">
        <f aca="false">IF($E1024&lt;&gt;1,"",IF($F1024="",0,IF($G1024&lt;='Cohort Report'!$B$7,1,0)))</f>
        <v/>
      </c>
      <c r="I1024" s="20" t="str">
        <f aca="false">IF($E1024&lt;&gt;1,"",IF($F1024="",0,IF($G1024&lt;='Cohort Report'!$B$8,1,0)))</f>
        <v/>
      </c>
      <c r="J1024" s="21" t="str">
        <f aca="false">IF($E1024&lt;&gt;1,"",DATE(YEAR($D1024),MONTH($D1024),1))</f>
        <v/>
      </c>
      <c r="K1024" s="20" t="str">
        <f aca="false">IF($E1024&lt;&gt;1,"",IF($G1024="","",IF(AND($D1024&gt;='Cohort Report'!$B$5,$D1024&lt;='Cohort Report'!$B$6),$G1024,"")))</f>
        <v/>
      </c>
    </row>
    <row r="1025" customFormat="false" ht="15" hidden="false" customHeight="false" outlineLevel="0" collapsed="false">
      <c r="A1025" s="9"/>
      <c r="B1025" s="22"/>
      <c r="C1025" s="23"/>
      <c r="D1025" s="19" t="str">
        <f aca="false">IF($A1025="","",_xlfn.MINIFS($B:$B,$A:$A,$A1025))</f>
        <v/>
      </c>
      <c r="E1025" s="20" t="str">
        <f aca="false">IF($A1025="","",IF(AND($B1025=$D1025,COUNTIFS($A$2:$A1025,$A1025,$B$2:$B1025,$B1025)=1),1,0))</f>
        <v/>
      </c>
      <c r="F1025" s="19" t="str">
        <f aca="false">IF($E1025&lt;&gt;1,"",IF(COUNTIFS($A:$A,$A1025,$B:$B,"&gt;"&amp;$D1025)=0,"",_xlfn.MINIFS($B:$B,$A:$A,$A1025,$B:$B,"&gt;"&amp;$D1025)))</f>
        <v/>
      </c>
      <c r="G1025" s="20" t="str">
        <f aca="false">IF($F1025="","",$F1025-$D1025)</f>
        <v/>
      </c>
      <c r="H1025" s="20" t="str">
        <f aca="false">IF($E1025&lt;&gt;1,"",IF($F1025="",0,IF($G1025&lt;='Cohort Report'!$B$7,1,0)))</f>
        <v/>
      </c>
      <c r="I1025" s="20" t="str">
        <f aca="false">IF($E1025&lt;&gt;1,"",IF($F1025="",0,IF($G1025&lt;='Cohort Report'!$B$8,1,0)))</f>
        <v/>
      </c>
      <c r="J1025" s="21" t="str">
        <f aca="false">IF($E1025&lt;&gt;1,"",DATE(YEAR($D1025),MONTH($D1025),1))</f>
        <v/>
      </c>
      <c r="K1025" s="20" t="str">
        <f aca="false">IF($E1025&lt;&gt;1,"",IF($G1025="","",IF(AND($D1025&gt;='Cohort Report'!$B$5,$D1025&lt;='Cohort Report'!$B$6),$G1025,"")))</f>
        <v/>
      </c>
    </row>
    <row r="1026" customFormat="false" ht="15" hidden="false" customHeight="false" outlineLevel="0" collapsed="false">
      <c r="A1026" s="9"/>
      <c r="B1026" s="22"/>
      <c r="C1026" s="23"/>
      <c r="D1026" s="19" t="str">
        <f aca="false">IF($A1026="","",_xlfn.MINIFS($B:$B,$A:$A,$A1026))</f>
        <v/>
      </c>
      <c r="E1026" s="20" t="str">
        <f aca="false">IF($A1026="","",IF(AND($B1026=$D1026,COUNTIFS($A$2:$A1026,$A1026,$B$2:$B1026,$B1026)=1),1,0))</f>
        <v/>
      </c>
      <c r="F1026" s="19" t="str">
        <f aca="false">IF($E1026&lt;&gt;1,"",IF(COUNTIFS($A:$A,$A1026,$B:$B,"&gt;"&amp;$D1026)=0,"",_xlfn.MINIFS($B:$B,$A:$A,$A1026,$B:$B,"&gt;"&amp;$D1026)))</f>
        <v/>
      </c>
      <c r="G1026" s="20" t="str">
        <f aca="false">IF($F1026="","",$F1026-$D1026)</f>
        <v/>
      </c>
      <c r="H1026" s="20" t="str">
        <f aca="false">IF($E1026&lt;&gt;1,"",IF($F1026="",0,IF($G1026&lt;='Cohort Report'!$B$7,1,0)))</f>
        <v/>
      </c>
      <c r="I1026" s="20" t="str">
        <f aca="false">IF($E1026&lt;&gt;1,"",IF($F1026="",0,IF($G1026&lt;='Cohort Report'!$B$8,1,0)))</f>
        <v/>
      </c>
      <c r="J1026" s="21" t="str">
        <f aca="false">IF($E1026&lt;&gt;1,"",DATE(YEAR($D1026),MONTH($D1026),1))</f>
        <v/>
      </c>
      <c r="K1026" s="20" t="str">
        <f aca="false">IF($E1026&lt;&gt;1,"",IF($G1026="","",IF(AND($D1026&gt;='Cohort Report'!$B$5,$D1026&lt;='Cohort Report'!$B$6),$G1026,"")))</f>
        <v/>
      </c>
    </row>
    <row r="1027" customFormat="false" ht="15" hidden="false" customHeight="false" outlineLevel="0" collapsed="false">
      <c r="A1027" s="9"/>
      <c r="B1027" s="22"/>
      <c r="C1027" s="23"/>
      <c r="D1027" s="19" t="str">
        <f aca="false">IF($A1027="","",_xlfn.MINIFS($B:$B,$A:$A,$A1027))</f>
        <v/>
      </c>
      <c r="E1027" s="20" t="str">
        <f aca="false">IF($A1027="","",IF(AND($B1027=$D1027,COUNTIFS($A$2:$A1027,$A1027,$B$2:$B1027,$B1027)=1),1,0))</f>
        <v/>
      </c>
      <c r="F1027" s="19" t="str">
        <f aca="false">IF($E1027&lt;&gt;1,"",IF(COUNTIFS($A:$A,$A1027,$B:$B,"&gt;"&amp;$D1027)=0,"",_xlfn.MINIFS($B:$B,$A:$A,$A1027,$B:$B,"&gt;"&amp;$D1027)))</f>
        <v/>
      </c>
      <c r="G1027" s="20" t="str">
        <f aca="false">IF($F1027="","",$F1027-$D1027)</f>
        <v/>
      </c>
      <c r="H1027" s="20" t="str">
        <f aca="false">IF($E1027&lt;&gt;1,"",IF($F1027="",0,IF($G1027&lt;='Cohort Report'!$B$7,1,0)))</f>
        <v/>
      </c>
      <c r="I1027" s="20" t="str">
        <f aca="false">IF($E1027&lt;&gt;1,"",IF($F1027="",0,IF($G1027&lt;='Cohort Report'!$B$8,1,0)))</f>
        <v/>
      </c>
      <c r="J1027" s="21" t="str">
        <f aca="false">IF($E1027&lt;&gt;1,"",DATE(YEAR($D1027),MONTH($D1027),1))</f>
        <v/>
      </c>
      <c r="K1027" s="20" t="str">
        <f aca="false">IF($E1027&lt;&gt;1,"",IF($G1027="","",IF(AND($D1027&gt;='Cohort Report'!$B$5,$D1027&lt;='Cohort Report'!$B$6),$G1027,"")))</f>
        <v/>
      </c>
    </row>
    <row r="1028" customFormat="false" ht="15" hidden="false" customHeight="false" outlineLevel="0" collapsed="false">
      <c r="A1028" s="9"/>
      <c r="B1028" s="22"/>
      <c r="C1028" s="23"/>
      <c r="D1028" s="19" t="str">
        <f aca="false">IF($A1028="","",_xlfn.MINIFS($B:$B,$A:$A,$A1028))</f>
        <v/>
      </c>
      <c r="E1028" s="20" t="str">
        <f aca="false">IF($A1028="","",IF(AND($B1028=$D1028,COUNTIFS($A$2:$A1028,$A1028,$B$2:$B1028,$B1028)=1),1,0))</f>
        <v/>
      </c>
      <c r="F1028" s="19" t="str">
        <f aca="false">IF($E1028&lt;&gt;1,"",IF(COUNTIFS($A:$A,$A1028,$B:$B,"&gt;"&amp;$D1028)=0,"",_xlfn.MINIFS($B:$B,$A:$A,$A1028,$B:$B,"&gt;"&amp;$D1028)))</f>
        <v/>
      </c>
      <c r="G1028" s="20" t="str">
        <f aca="false">IF($F1028="","",$F1028-$D1028)</f>
        <v/>
      </c>
      <c r="H1028" s="20" t="str">
        <f aca="false">IF($E1028&lt;&gt;1,"",IF($F1028="",0,IF($G1028&lt;='Cohort Report'!$B$7,1,0)))</f>
        <v/>
      </c>
      <c r="I1028" s="20" t="str">
        <f aca="false">IF($E1028&lt;&gt;1,"",IF($F1028="",0,IF($G1028&lt;='Cohort Report'!$B$8,1,0)))</f>
        <v/>
      </c>
      <c r="J1028" s="21" t="str">
        <f aca="false">IF($E1028&lt;&gt;1,"",DATE(YEAR($D1028),MONTH($D1028),1))</f>
        <v/>
      </c>
      <c r="K1028" s="20" t="str">
        <f aca="false">IF($E1028&lt;&gt;1,"",IF($G1028="","",IF(AND($D1028&gt;='Cohort Report'!$B$5,$D1028&lt;='Cohort Report'!$B$6),$G1028,"")))</f>
        <v/>
      </c>
    </row>
    <row r="1029" customFormat="false" ht="15" hidden="false" customHeight="false" outlineLevel="0" collapsed="false">
      <c r="A1029" s="9"/>
      <c r="B1029" s="22"/>
      <c r="C1029" s="23"/>
      <c r="D1029" s="19" t="str">
        <f aca="false">IF($A1029="","",_xlfn.MINIFS($B:$B,$A:$A,$A1029))</f>
        <v/>
      </c>
      <c r="E1029" s="20" t="str">
        <f aca="false">IF($A1029="","",IF(AND($B1029=$D1029,COUNTIFS($A$2:$A1029,$A1029,$B$2:$B1029,$B1029)=1),1,0))</f>
        <v/>
      </c>
      <c r="F1029" s="19" t="str">
        <f aca="false">IF($E1029&lt;&gt;1,"",IF(COUNTIFS($A:$A,$A1029,$B:$B,"&gt;"&amp;$D1029)=0,"",_xlfn.MINIFS($B:$B,$A:$A,$A1029,$B:$B,"&gt;"&amp;$D1029)))</f>
        <v/>
      </c>
      <c r="G1029" s="20" t="str">
        <f aca="false">IF($F1029="","",$F1029-$D1029)</f>
        <v/>
      </c>
      <c r="H1029" s="20" t="str">
        <f aca="false">IF($E1029&lt;&gt;1,"",IF($F1029="",0,IF($G1029&lt;='Cohort Report'!$B$7,1,0)))</f>
        <v/>
      </c>
      <c r="I1029" s="20" t="str">
        <f aca="false">IF($E1029&lt;&gt;1,"",IF($F1029="",0,IF($G1029&lt;='Cohort Report'!$B$8,1,0)))</f>
        <v/>
      </c>
      <c r="J1029" s="21" t="str">
        <f aca="false">IF($E1029&lt;&gt;1,"",DATE(YEAR($D1029),MONTH($D1029),1))</f>
        <v/>
      </c>
      <c r="K1029" s="20" t="str">
        <f aca="false">IF($E1029&lt;&gt;1,"",IF($G1029="","",IF(AND($D1029&gt;='Cohort Report'!$B$5,$D1029&lt;='Cohort Report'!$B$6),$G1029,"")))</f>
        <v/>
      </c>
    </row>
    <row r="1030" customFormat="false" ht="15" hidden="false" customHeight="false" outlineLevel="0" collapsed="false">
      <c r="A1030" s="9"/>
      <c r="B1030" s="22"/>
      <c r="C1030" s="23"/>
      <c r="D1030" s="19" t="str">
        <f aca="false">IF($A1030="","",_xlfn.MINIFS($B:$B,$A:$A,$A1030))</f>
        <v/>
      </c>
      <c r="E1030" s="20" t="str">
        <f aca="false">IF($A1030="","",IF(AND($B1030=$D1030,COUNTIFS($A$2:$A1030,$A1030,$B$2:$B1030,$B1030)=1),1,0))</f>
        <v/>
      </c>
      <c r="F1030" s="19" t="str">
        <f aca="false">IF($E1030&lt;&gt;1,"",IF(COUNTIFS($A:$A,$A1030,$B:$B,"&gt;"&amp;$D1030)=0,"",_xlfn.MINIFS($B:$B,$A:$A,$A1030,$B:$B,"&gt;"&amp;$D1030)))</f>
        <v/>
      </c>
      <c r="G1030" s="20" t="str">
        <f aca="false">IF($F1030="","",$F1030-$D1030)</f>
        <v/>
      </c>
      <c r="H1030" s="20" t="str">
        <f aca="false">IF($E1030&lt;&gt;1,"",IF($F1030="",0,IF($G1030&lt;='Cohort Report'!$B$7,1,0)))</f>
        <v/>
      </c>
      <c r="I1030" s="20" t="str">
        <f aca="false">IF($E1030&lt;&gt;1,"",IF($F1030="",0,IF($G1030&lt;='Cohort Report'!$B$8,1,0)))</f>
        <v/>
      </c>
      <c r="J1030" s="21" t="str">
        <f aca="false">IF($E1030&lt;&gt;1,"",DATE(YEAR($D1030),MONTH($D1030),1))</f>
        <v/>
      </c>
      <c r="K1030" s="20" t="str">
        <f aca="false">IF($E1030&lt;&gt;1,"",IF($G1030="","",IF(AND($D1030&gt;='Cohort Report'!$B$5,$D1030&lt;='Cohort Report'!$B$6),$G1030,"")))</f>
        <v/>
      </c>
    </row>
    <row r="1031" customFormat="false" ht="15" hidden="false" customHeight="false" outlineLevel="0" collapsed="false">
      <c r="A1031" s="9"/>
      <c r="B1031" s="22"/>
      <c r="C1031" s="23"/>
      <c r="D1031" s="19" t="str">
        <f aca="false">IF($A1031="","",_xlfn.MINIFS($B:$B,$A:$A,$A1031))</f>
        <v/>
      </c>
      <c r="E1031" s="20" t="str">
        <f aca="false">IF($A1031="","",IF(AND($B1031=$D1031,COUNTIFS($A$2:$A1031,$A1031,$B$2:$B1031,$B1031)=1),1,0))</f>
        <v/>
      </c>
      <c r="F1031" s="19" t="str">
        <f aca="false">IF($E1031&lt;&gt;1,"",IF(COUNTIFS($A:$A,$A1031,$B:$B,"&gt;"&amp;$D1031)=0,"",_xlfn.MINIFS($B:$B,$A:$A,$A1031,$B:$B,"&gt;"&amp;$D1031)))</f>
        <v/>
      </c>
      <c r="G1031" s="20" t="str">
        <f aca="false">IF($F1031="","",$F1031-$D1031)</f>
        <v/>
      </c>
      <c r="H1031" s="20" t="str">
        <f aca="false">IF($E1031&lt;&gt;1,"",IF($F1031="",0,IF($G1031&lt;='Cohort Report'!$B$7,1,0)))</f>
        <v/>
      </c>
      <c r="I1031" s="20" t="str">
        <f aca="false">IF($E1031&lt;&gt;1,"",IF($F1031="",0,IF($G1031&lt;='Cohort Report'!$B$8,1,0)))</f>
        <v/>
      </c>
      <c r="J1031" s="21" t="str">
        <f aca="false">IF($E1031&lt;&gt;1,"",DATE(YEAR($D1031),MONTH($D1031),1))</f>
        <v/>
      </c>
      <c r="K1031" s="20" t="str">
        <f aca="false">IF($E1031&lt;&gt;1,"",IF($G1031="","",IF(AND($D1031&gt;='Cohort Report'!$B$5,$D1031&lt;='Cohort Report'!$B$6),$G1031,"")))</f>
        <v/>
      </c>
    </row>
    <row r="1032" customFormat="false" ht="15" hidden="false" customHeight="false" outlineLevel="0" collapsed="false">
      <c r="A1032" s="9"/>
      <c r="B1032" s="22"/>
      <c r="C1032" s="23"/>
      <c r="D1032" s="19" t="str">
        <f aca="false">IF($A1032="","",_xlfn.MINIFS($B:$B,$A:$A,$A1032))</f>
        <v/>
      </c>
      <c r="E1032" s="20" t="str">
        <f aca="false">IF($A1032="","",IF(AND($B1032=$D1032,COUNTIFS($A$2:$A1032,$A1032,$B$2:$B1032,$B1032)=1),1,0))</f>
        <v/>
      </c>
      <c r="F1032" s="19" t="str">
        <f aca="false">IF($E1032&lt;&gt;1,"",IF(COUNTIFS($A:$A,$A1032,$B:$B,"&gt;"&amp;$D1032)=0,"",_xlfn.MINIFS($B:$B,$A:$A,$A1032,$B:$B,"&gt;"&amp;$D1032)))</f>
        <v/>
      </c>
      <c r="G1032" s="20" t="str">
        <f aca="false">IF($F1032="","",$F1032-$D1032)</f>
        <v/>
      </c>
      <c r="H1032" s="20" t="str">
        <f aca="false">IF($E1032&lt;&gt;1,"",IF($F1032="",0,IF($G1032&lt;='Cohort Report'!$B$7,1,0)))</f>
        <v/>
      </c>
      <c r="I1032" s="20" t="str">
        <f aca="false">IF($E1032&lt;&gt;1,"",IF($F1032="",0,IF($G1032&lt;='Cohort Report'!$B$8,1,0)))</f>
        <v/>
      </c>
      <c r="J1032" s="21" t="str">
        <f aca="false">IF($E1032&lt;&gt;1,"",DATE(YEAR($D1032),MONTH($D1032),1))</f>
        <v/>
      </c>
      <c r="K1032" s="20" t="str">
        <f aca="false">IF($E1032&lt;&gt;1,"",IF($G1032="","",IF(AND($D1032&gt;='Cohort Report'!$B$5,$D1032&lt;='Cohort Report'!$B$6),$G1032,"")))</f>
        <v/>
      </c>
    </row>
    <row r="1033" customFormat="false" ht="15" hidden="false" customHeight="false" outlineLevel="0" collapsed="false">
      <c r="A1033" s="9"/>
      <c r="B1033" s="22"/>
      <c r="C1033" s="23"/>
      <c r="D1033" s="19" t="str">
        <f aca="false">IF($A1033="","",_xlfn.MINIFS($B:$B,$A:$A,$A1033))</f>
        <v/>
      </c>
      <c r="E1033" s="20" t="str">
        <f aca="false">IF($A1033="","",IF(AND($B1033=$D1033,COUNTIFS($A$2:$A1033,$A1033,$B$2:$B1033,$B1033)=1),1,0))</f>
        <v/>
      </c>
      <c r="F1033" s="19" t="str">
        <f aca="false">IF($E1033&lt;&gt;1,"",IF(COUNTIFS($A:$A,$A1033,$B:$B,"&gt;"&amp;$D1033)=0,"",_xlfn.MINIFS($B:$B,$A:$A,$A1033,$B:$B,"&gt;"&amp;$D1033)))</f>
        <v/>
      </c>
      <c r="G1033" s="20" t="str">
        <f aca="false">IF($F1033="","",$F1033-$D1033)</f>
        <v/>
      </c>
      <c r="H1033" s="20" t="str">
        <f aca="false">IF($E1033&lt;&gt;1,"",IF($F1033="",0,IF($G1033&lt;='Cohort Report'!$B$7,1,0)))</f>
        <v/>
      </c>
      <c r="I1033" s="20" t="str">
        <f aca="false">IF($E1033&lt;&gt;1,"",IF($F1033="",0,IF($G1033&lt;='Cohort Report'!$B$8,1,0)))</f>
        <v/>
      </c>
      <c r="J1033" s="21" t="str">
        <f aca="false">IF($E1033&lt;&gt;1,"",DATE(YEAR($D1033),MONTH($D1033),1))</f>
        <v/>
      </c>
      <c r="K1033" s="20" t="str">
        <f aca="false">IF($E1033&lt;&gt;1,"",IF($G1033="","",IF(AND($D1033&gt;='Cohort Report'!$B$5,$D1033&lt;='Cohort Report'!$B$6),$G1033,"")))</f>
        <v/>
      </c>
    </row>
    <row r="1034" customFormat="false" ht="15" hidden="false" customHeight="false" outlineLevel="0" collapsed="false">
      <c r="A1034" s="9"/>
      <c r="B1034" s="22"/>
      <c r="C1034" s="23"/>
      <c r="D1034" s="19" t="str">
        <f aca="false">IF($A1034="","",_xlfn.MINIFS($B:$B,$A:$A,$A1034))</f>
        <v/>
      </c>
      <c r="E1034" s="20" t="str">
        <f aca="false">IF($A1034="","",IF(AND($B1034=$D1034,COUNTIFS($A$2:$A1034,$A1034,$B$2:$B1034,$B1034)=1),1,0))</f>
        <v/>
      </c>
      <c r="F1034" s="19" t="str">
        <f aca="false">IF($E1034&lt;&gt;1,"",IF(COUNTIFS($A:$A,$A1034,$B:$B,"&gt;"&amp;$D1034)=0,"",_xlfn.MINIFS($B:$B,$A:$A,$A1034,$B:$B,"&gt;"&amp;$D1034)))</f>
        <v/>
      </c>
      <c r="G1034" s="20" t="str">
        <f aca="false">IF($F1034="","",$F1034-$D1034)</f>
        <v/>
      </c>
      <c r="H1034" s="20" t="str">
        <f aca="false">IF($E1034&lt;&gt;1,"",IF($F1034="",0,IF($G1034&lt;='Cohort Report'!$B$7,1,0)))</f>
        <v/>
      </c>
      <c r="I1034" s="20" t="str">
        <f aca="false">IF($E1034&lt;&gt;1,"",IF($F1034="",0,IF($G1034&lt;='Cohort Report'!$B$8,1,0)))</f>
        <v/>
      </c>
      <c r="J1034" s="21" t="str">
        <f aca="false">IF($E1034&lt;&gt;1,"",DATE(YEAR($D1034),MONTH($D1034),1))</f>
        <v/>
      </c>
      <c r="K1034" s="20" t="str">
        <f aca="false">IF($E1034&lt;&gt;1,"",IF($G1034="","",IF(AND($D1034&gt;='Cohort Report'!$B$5,$D1034&lt;='Cohort Report'!$B$6),$G1034,"")))</f>
        <v/>
      </c>
    </row>
    <row r="1035" customFormat="false" ht="15" hidden="false" customHeight="false" outlineLevel="0" collapsed="false">
      <c r="A1035" s="9"/>
      <c r="B1035" s="22"/>
      <c r="C1035" s="23"/>
      <c r="D1035" s="19" t="str">
        <f aca="false">IF($A1035="","",_xlfn.MINIFS($B:$B,$A:$A,$A1035))</f>
        <v/>
      </c>
      <c r="E1035" s="20" t="str">
        <f aca="false">IF($A1035="","",IF(AND($B1035=$D1035,COUNTIFS($A$2:$A1035,$A1035,$B$2:$B1035,$B1035)=1),1,0))</f>
        <v/>
      </c>
      <c r="F1035" s="19" t="str">
        <f aca="false">IF($E1035&lt;&gt;1,"",IF(COUNTIFS($A:$A,$A1035,$B:$B,"&gt;"&amp;$D1035)=0,"",_xlfn.MINIFS($B:$B,$A:$A,$A1035,$B:$B,"&gt;"&amp;$D1035)))</f>
        <v/>
      </c>
      <c r="G1035" s="20" t="str">
        <f aca="false">IF($F1035="","",$F1035-$D1035)</f>
        <v/>
      </c>
      <c r="H1035" s="20" t="str">
        <f aca="false">IF($E1035&lt;&gt;1,"",IF($F1035="",0,IF($G1035&lt;='Cohort Report'!$B$7,1,0)))</f>
        <v/>
      </c>
      <c r="I1035" s="20" t="str">
        <f aca="false">IF($E1035&lt;&gt;1,"",IF($F1035="",0,IF($G1035&lt;='Cohort Report'!$B$8,1,0)))</f>
        <v/>
      </c>
      <c r="J1035" s="21" t="str">
        <f aca="false">IF($E1035&lt;&gt;1,"",DATE(YEAR($D1035),MONTH($D1035),1))</f>
        <v/>
      </c>
      <c r="K1035" s="20" t="str">
        <f aca="false">IF($E1035&lt;&gt;1,"",IF($G1035="","",IF(AND($D1035&gt;='Cohort Report'!$B$5,$D1035&lt;='Cohort Report'!$B$6),$G1035,"")))</f>
        <v/>
      </c>
    </row>
    <row r="1036" customFormat="false" ht="15" hidden="false" customHeight="false" outlineLevel="0" collapsed="false">
      <c r="A1036" s="9"/>
      <c r="B1036" s="22"/>
      <c r="C1036" s="23"/>
      <c r="D1036" s="19" t="str">
        <f aca="false">IF($A1036="","",_xlfn.MINIFS($B:$B,$A:$A,$A1036))</f>
        <v/>
      </c>
      <c r="E1036" s="20" t="str">
        <f aca="false">IF($A1036="","",IF(AND($B1036=$D1036,COUNTIFS($A$2:$A1036,$A1036,$B$2:$B1036,$B1036)=1),1,0))</f>
        <v/>
      </c>
      <c r="F1036" s="19" t="str">
        <f aca="false">IF($E1036&lt;&gt;1,"",IF(COUNTIFS($A:$A,$A1036,$B:$B,"&gt;"&amp;$D1036)=0,"",_xlfn.MINIFS($B:$B,$A:$A,$A1036,$B:$B,"&gt;"&amp;$D1036)))</f>
        <v/>
      </c>
      <c r="G1036" s="20" t="str">
        <f aca="false">IF($F1036="","",$F1036-$D1036)</f>
        <v/>
      </c>
      <c r="H1036" s="20" t="str">
        <f aca="false">IF($E1036&lt;&gt;1,"",IF($F1036="",0,IF($G1036&lt;='Cohort Report'!$B$7,1,0)))</f>
        <v/>
      </c>
      <c r="I1036" s="20" t="str">
        <f aca="false">IF($E1036&lt;&gt;1,"",IF($F1036="",0,IF($G1036&lt;='Cohort Report'!$B$8,1,0)))</f>
        <v/>
      </c>
      <c r="J1036" s="21" t="str">
        <f aca="false">IF($E1036&lt;&gt;1,"",DATE(YEAR($D1036),MONTH($D1036),1))</f>
        <v/>
      </c>
      <c r="K1036" s="20" t="str">
        <f aca="false">IF($E1036&lt;&gt;1,"",IF($G1036="","",IF(AND($D1036&gt;='Cohort Report'!$B$5,$D1036&lt;='Cohort Report'!$B$6),$G1036,"")))</f>
        <v/>
      </c>
    </row>
    <row r="1037" customFormat="false" ht="15" hidden="false" customHeight="false" outlineLevel="0" collapsed="false">
      <c r="A1037" s="9"/>
      <c r="B1037" s="22"/>
      <c r="C1037" s="23"/>
      <c r="D1037" s="19" t="str">
        <f aca="false">IF($A1037="","",_xlfn.MINIFS($B:$B,$A:$A,$A1037))</f>
        <v/>
      </c>
      <c r="E1037" s="20" t="str">
        <f aca="false">IF($A1037="","",IF(AND($B1037=$D1037,COUNTIFS($A$2:$A1037,$A1037,$B$2:$B1037,$B1037)=1),1,0))</f>
        <v/>
      </c>
      <c r="F1037" s="19" t="str">
        <f aca="false">IF($E1037&lt;&gt;1,"",IF(COUNTIFS($A:$A,$A1037,$B:$B,"&gt;"&amp;$D1037)=0,"",_xlfn.MINIFS($B:$B,$A:$A,$A1037,$B:$B,"&gt;"&amp;$D1037)))</f>
        <v/>
      </c>
      <c r="G1037" s="20" t="str">
        <f aca="false">IF($F1037="","",$F1037-$D1037)</f>
        <v/>
      </c>
      <c r="H1037" s="20" t="str">
        <f aca="false">IF($E1037&lt;&gt;1,"",IF($F1037="",0,IF($G1037&lt;='Cohort Report'!$B$7,1,0)))</f>
        <v/>
      </c>
      <c r="I1037" s="20" t="str">
        <f aca="false">IF($E1037&lt;&gt;1,"",IF($F1037="",0,IF($G1037&lt;='Cohort Report'!$B$8,1,0)))</f>
        <v/>
      </c>
      <c r="J1037" s="21" t="str">
        <f aca="false">IF($E1037&lt;&gt;1,"",DATE(YEAR($D1037),MONTH($D1037),1))</f>
        <v/>
      </c>
      <c r="K1037" s="20" t="str">
        <f aca="false">IF($E1037&lt;&gt;1,"",IF($G1037="","",IF(AND($D1037&gt;='Cohort Report'!$B$5,$D1037&lt;='Cohort Report'!$B$6),$G1037,"")))</f>
        <v/>
      </c>
    </row>
    <row r="1038" customFormat="false" ht="15" hidden="false" customHeight="false" outlineLevel="0" collapsed="false">
      <c r="A1038" s="9"/>
      <c r="B1038" s="22"/>
      <c r="C1038" s="23"/>
      <c r="D1038" s="19" t="str">
        <f aca="false">IF($A1038="","",_xlfn.MINIFS($B:$B,$A:$A,$A1038))</f>
        <v/>
      </c>
      <c r="E1038" s="20" t="str">
        <f aca="false">IF($A1038="","",IF(AND($B1038=$D1038,COUNTIFS($A$2:$A1038,$A1038,$B$2:$B1038,$B1038)=1),1,0))</f>
        <v/>
      </c>
      <c r="F1038" s="19" t="str">
        <f aca="false">IF($E1038&lt;&gt;1,"",IF(COUNTIFS($A:$A,$A1038,$B:$B,"&gt;"&amp;$D1038)=0,"",_xlfn.MINIFS($B:$B,$A:$A,$A1038,$B:$B,"&gt;"&amp;$D1038)))</f>
        <v/>
      </c>
      <c r="G1038" s="20" t="str">
        <f aca="false">IF($F1038="","",$F1038-$D1038)</f>
        <v/>
      </c>
      <c r="H1038" s="20" t="str">
        <f aca="false">IF($E1038&lt;&gt;1,"",IF($F1038="",0,IF($G1038&lt;='Cohort Report'!$B$7,1,0)))</f>
        <v/>
      </c>
      <c r="I1038" s="20" t="str">
        <f aca="false">IF($E1038&lt;&gt;1,"",IF($F1038="",0,IF($G1038&lt;='Cohort Report'!$B$8,1,0)))</f>
        <v/>
      </c>
      <c r="J1038" s="21" t="str">
        <f aca="false">IF($E1038&lt;&gt;1,"",DATE(YEAR($D1038),MONTH($D1038),1))</f>
        <v/>
      </c>
      <c r="K1038" s="20" t="str">
        <f aca="false">IF($E1038&lt;&gt;1,"",IF($G1038="","",IF(AND($D1038&gt;='Cohort Report'!$B$5,$D1038&lt;='Cohort Report'!$B$6),$G1038,"")))</f>
        <v/>
      </c>
    </row>
    <row r="1039" customFormat="false" ht="15" hidden="false" customHeight="false" outlineLevel="0" collapsed="false">
      <c r="A1039" s="9"/>
      <c r="B1039" s="22"/>
      <c r="C1039" s="23"/>
      <c r="D1039" s="19" t="str">
        <f aca="false">IF($A1039="","",_xlfn.MINIFS($B:$B,$A:$A,$A1039))</f>
        <v/>
      </c>
      <c r="E1039" s="20" t="str">
        <f aca="false">IF($A1039="","",IF(AND($B1039=$D1039,COUNTIFS($A$2:$A1039,$A1039,$B$2:$B1039,$B1039)=1),1,0))</f>
        <v/>
      </c>
      <c r="F1039" s="19" t="str">
        <f aca="false">IF($E1039&lt;&gt;1,"",IF(COUNTIFS($A:$A,$A1039,$B:$B,"&gt;"&amp;$D1039)=0,"",_xlfn.MINIFS($B:$B,$A:$A,$A1039,$B:$B,"&gt;"&amp;$D1039)))</f>
        <v/>
      </c>
      <c r="G1039" s="20" t="str">
        <f aca="false">IF($F1039="","",$F1039-$D1039)</f>
        <v/>
      </c>
      <c r="H1039" s="20" t="str">
        <f aca="false">IF($E1039&lt;&gt;1,"",IF($F1039="",0,IF($G1039&lt;='Cohort Report'!$B$7,1,0)))</f>
        <v/>
      </c>
      <c r="I1039" s="20" t="str">
        <f aca="false">IF($E1039&lt;&gt;1,"",IF($F1039="",0,IF($G1039&lt;='Cohort Report'!$B$8,1,0)))</f>
        <v/>
      </c>
      <c r="J1039" s="21" t="str">
        <f aca="false">IF($E1039&lt;&gt;1,"",DATE(YEAR($D1039),MONTH($D1039),1))</f>
        <v/>
      </c>
      <c r="K1039" s="20" t="str">
        <f aca="false">IF($E1039&lt;&gt;1,"",IF($G1039="","",IF(AND($D1039&gt;='Cohort Report'!$B$5,$D1039&lt;='Cohort Report'!$B$6),$G1039,"")))</f>
        <v/>
      </c>
    </row>
    <row r="1040" customFormat="false" ht="15" hidden="false" customHeight="false" outlineLevel="0" collapsed="false">
      <c r="A1040" s="9"/>
      <c r="B1040" s="22"/>
      <c r="C1040" s="23"/>
      <c r="D1040" s="19" t="str">
        <f aca="false">IF($A1040="","",_xlfn.MINIFS($B:$B,$A:$A,$A1040))</f>
        <v/>
      </c>
      <c r="E1040" s="20" t="str">
        <f aca="false">IF($A1040="","",IF(AND($B1040=$D1040,COUNTIFS($A$2:$A1040,$A1040,$B$2:$B1040,$B1040)=1),1,0))</f>
        <v/>
      </c>
      <c r="F1040" s="19" t="str">
        <f aca="false">IF($E1040&lt;&gt;1,"",IF(COUNTIFS($A:$A,$A1040,$B:$B,"&gt;"&amp;$D1040)=0,"",_xlfn.MINIFS($B:$B,$A:$A,$A1040,$B:$B,"&gt;"&amp;$D1040)))</f>
        <v/>
      </c>
      <c r="G1040" s="20" t="str">
        <f aca="false">IF($F1040="","",$F1040-$D1040)</f>
        <v/>
      </c>
      <c r="H1040" s="20" t="str">
        <f aca="false">IF($E1040&lt;&gt;1,"",IF($F1040="",0,IF($G1040&lt;='Cohort Report'!$B$7,1,0)))</f>
        <v/>
      </c>
      <c r="I1040" s="20" t="str">
        <f aca="false">IF($E1040&lt;&gt;1,"",IF($F1040="",0,IF($G1040&lt;='Cohort Report'!$B$8,1,0)))</f>
        <v/>
      </c>
      <c r="J1040" s="21" t="str">
        <f aca="false">IF($E1040&lt;&gt;1,"",DATE(YEAR($D1040),MONTH($D1040),1))</f>
        <v/>
      </c>
      <c r="K1040" s="20" t="str">
        <f aca="false">IF($E1040&lt;&gt;1,"",IF($G1040="","",IF(AND($D1040&gt;='Cohort Report'!$B$5,$D1040&lt;='Cohort Report'!$B$6),$G1040,"")))</f>
        <v/>
      </c>
    </row>
    <row r="1041" customFormat="false" ht="15" hidden="false" customHeight="false" outlineLevel="0" collapsed="false">
      <c r="A1041" s="9"/>
      <c r="B1041" s="22"/>
      <c r="C1041" s="23"/>
      <c r="D1041" s="19" t="str">
        <f aca="false">IF($A1041="","",_xlfn.MINIFS($B:$B,$A:$A,$A1041))</f>
        <v/>
      </c>
      <c r="E1041" s="20" t="str">
        <f aca="false">IF($A1041="","",IF(AND($B1041=$D1041,COUNTIFS($A$2:$A1041,$A1041,$B$2:$B1041,$B1041)=1),1,0))</f>
        <v/>
      </c>
      <c r="F1041" s="19" t="str">
        <f aca="false">IF($E1041&lt;&gt;1,"",IF(COUNTIFS($A:$A,$A1041,$B:$B,"&gt;"&amp;$D1041)=0,"",_xlfn.MINIFS($B:$B,$A:$A,$A1041,$B:$B,"&gt;"&amp;$D1041)))</f>
        <v/>
      </c>
      <c r="G1041" s="20" t="str">
        <f aca="false">IF($F1041="","",$F1041-$D1041)</f>
        <v/>
      </c>
      <c r="H1041" s="20" t="str">
        <f aca="false">IF($E1041&lt;&gt;1,"",IF($F1041="",0,IF($G1041&lt;='Cohort Report'!$B$7,1,0)))</f>
        <v/>
      </c>
      <c r="I1041" s="20" t="str">
        <f aca="false">IF($E1041&lt;&gt;1,"",IF($F1041="",0,IF($G1041&lt;='Cohort Report'!$B$8,1,0)))</f>
        <v/>
      </c>
      <c r="J1041" s="21" t="str">
        <f aca="false">IF($E1041&lt;&gt;1,"",DATE(YEAR($D1041),MONTH($D1041),1))</f>
        <v/>
      </c>
      <c r="K1041" s="20" t="str">
        <f aca="false">IF($E1041&lt;&gt;1,"",IF($G1041="","",IF(AND($D1041&gt;='Cohort Report'!$B$5,$D1041&lt;='Cohort Report'!$B$6),$G1041,"")))</f>
        <v/>
      </c>
    </row>
    <row r="1042" customFormat="false" ht="15" hidden="false" customHeight="false" outlineLevel="0" collapsed="false">
      <c r="A1042" s="9"/>
      <c r="B1042" s="22"/>
      <c r="C1042" s="23"/>
      <c r="D1042" s="19" t="str">
        <f aca="false">IF($A1042="","",_xlfn.MINIFS($B:$B,$A:$A,$A1042))</f>
        <v/>
      </c>
      <c r="E1042" s="20" t="str">
        <f aca="false">IF($A1042="","",IF(AND($B1042=$D1042,COUNTIFS($A$2:$A1042,$A1042,$B$2:$B1042,$B1042)=1),1,0))</f>
        <v/>
      </c>
      <c r="F1042" s="19" t="str">
        <f aca="false">IF($E1042&lt;&gt;1,"",IF(COUNTIFS($A:$A,$A1042,$B:$B,"&gt;"&amp;$D1042)=0,"",_xlfn.MINIFS($B:$B,$A:$A,$A1042,$B:$B,"&gt;"&amp;$D1042)))</f>
        <v/>
      </c>
      <c r="G1042" s="20" t="str">
        <f aca="false">IF($F1042="","",$F1042-$D1042)</f>
        <v/>
      </c>
      <c r="H1042" s="20" t="str">
        <f aca="false">IF($E1042&lt;&gt;1,"",IF($F1042="",0,IF($G1042&lt;='Cohort Report'!$B$7,1,0)))</f>
        <v/>
      </c>
      <c r="I1042" s="20" t="str">
        <f aca="false">IF($E1042&lt;&gt;1,"",IF($F1042="",0,IF($G1042&lt;='Cohort Report'!$B$8,1,0)))</f>
        <v/>
      </c>
      <c r="J1042" s="21" t="str">
        <f aca="false">IF($E1042&lt;&gt;1,"",DATE(YEAR($D1042),MONTH($D1042),1))</f>
        <v/>
      </c>
      <c r="K1042" s="20" t="str">
        <f aca="false">IF($E1042&lt;&gt;1,"",IF($G1042="","",IF(AND($D1042&gt;='Cohort Report'!$B$5,$D1042&lt;='Cohort Report'!$B$6),$G1042,"")))</f>
        <v/>
      </c>
    </row>
    <row r="1043" customFormat="false" ht="15" hidden="false" customHeight="false" outlineLevel="0" collapsed="false">
      <c r="A1043" s="9"/>
      <c r="B1043" s="22"/>
      <c r="C1043" s="23"/>
      <c r="D1043" s="19" t="str">
        <f aca="false">IF($A1043="","",_xlfn.MINIFS($B:$B,$A:$A,$A1043))</f>
        <v/>
      </c>
      <c r="E1043" s="20" t="str">
        <f aca="false">IF($A1043="","",IF(AND($B1043=$D1043,COUNTIFS($A$2:$A1043,$A1043,$B$2:$B1043,$B1043)=1),1,0))</f>
        <v/>
      </c>
      <c r="F1043" s="19" t="str">
        <f aca="false">IF($E1043&lt;&gt;1,"",IF(COUNTIFS($A:$A,$A1043,$B:$B,"&gt;"&amp;$D1043)=0,"",_xlfn.MINIFS($B:$B,$A:$A,$A1043,$B:$B,"&gt;"&amp;$D1043)))</f>
        <v/>
      </c>
      <c r="G1043" s="20" t="str">
        <f aca="false">IF($F1043="","",$F1043-$D1043)</f>
        <v/>
      </c>
      <c r="H1043" s="20" t="str">
        <f aca="false">IF($E1043&lt;&gt;1,"",IF($F1043="",0,IF($G1043&lt;='Cohort Report'!$B$7,1,0)))</f>
        <v/>
      </c>
      <c r="I1043" s="20" t="str">
        <f aca="false">IF($E1043&lt;&gt;1,"",IF($F1043="",0,IF($G1043&lt;='Cohort Report'!$B$8,1,0)))</f>
        <v/>
      </c>
      <c r="J1043" s="21" t="str">
        <f aca="false">IF($E1043&lt;&gt;1,"",DATE(YEAR($D1043),MONTH($D1043),1))</f>
        <v/>
      </c>
      <c r="K1043" s="20" t="str">
        <f aca="false">IF($E1043&lt;&gt;1,"",IF($G1043="","",IF(AND($D1043&gt;='Cohort Report'!$B$5,$D1043&lt;='Cohort Report'!$B$6),$G1043,"")))</f>
        <v/>
      </c>
    </row>
    <row r="1044" customFormat="false" ht="15" hidden="false" customHeight="false" outlineLevel="0" collapsed="false">
      <c r="A1044" s="9"/>
      <c r="B1044" s="22"/>
      <c r="C1044" s="23"/>
      <c r="D1044" s="19" t="str">
        <f aca="false">IF($A1044="","",_xlfn.MINIFS($B:$B,$A:$A,$A1044))</f>
        <v/>
      </c>
      <c r="E1044" s="20" t="str">
        <f aca="false">IF($A1044="","",IF(AND($B1044=$D1044,COUNTIFS($A$2:$A1044,$A1044,$B$2:$B1044,$B1044)=1),1,0))</f>
        <v/>
      </c>
      <c r="F1044" s="19" t="str">
        <f aca="false">IF($E1044&lt;&gt;1,"",IF(COUNTIFS($A:$A,$A1044,$B:$B,"&gt;"&amp;$D1044)=0,"",_xlfn.MINIFS($B:$B,$A:$A,$A1044,$B:$B,"&gt;"&amp;$D1044)))</f>
        <v/>
      </c>
      <c r="G1044" s="20" t="str">
        <f aca="false">IF($F1044="","",$F1044-$D1044)</f>
        <v/>
      </c>
      <c r="H1044" s="20" t="str">
        <f aca="false">IF($E1044&lt;&gt;1,"",IF($F1044="",0,IF($G1044&lt;='Cohort Report'!$B$7,1,0)))</f>
        <v/>
      </c>
      <c r="I1044" s="20" t="str">
        <f aca="false">IF($E1044&lt;&gt;1,"",IF($F1044="",0,IF($G1044&lt;='Cohort Report'!$B$8,1,0)))</f>
        <v/>
      </c>
      <c r="J1044" s="21" t="str">
        <f aca="false">IF($E1044&lt;&gt;1,"",DATE(YEAR($D1044),MONTH($D1044),1))</f>
        <v/>
      </c>
      <c r="K1044" s="20" t="str">
        <f aca="false">IF($E1044&lt;&gt;1,"",IF($G1044="","",IF(AND($D1044&gt;='Cohort Report'!$B$5,$D1044&lt;='Cohort Report'!$B$6),$G1044,"")))</f>
        <v/>
      </c>
    </row>
    <row r="1045" customFormat="false" ht="15" hidden="false" customHeight="false" outlineLevel="0" collapsed="false">
      <c r="A1045" s="9"/>
      <c r="B1045" s="22"/>
      <c r="C1045" s="23"/>
      <c r="D1045" s="19" t="str">
        <f aca="false">IF($A1045="","",_xlfn.MINIFS($B:$B,$A:$A,$A1045))</f>
        <v/>
      </c>
      <c r="E1045" s="20" t="str">
        <f aca="false">IF($A1045="","",IF(AND($B1045=$D1045,COUNTIFS($A$2:$A1045,$A1045,$B$2:$B1045,$B1045)=1),1,0))</f>
        <v/>
      </c>
      <c r="F1045" s="19" t="str">
        <f aca="false">IF($E1045&lt;&gt;1,"",IF(COUNTIFS($A:$A,$A1045,$B:$B,"&gt;"&amp;$D1045)=0,"",_xlfn.MINIFS($B:$B,$A:$A,$A1045,$B:$B,"&gt;"&amp;$D1045)))</f>
        <v/>
      </c>
      <c r="G1045" s="20" t="str">
        <f aca="false">IF($F1045="","",$F1045-$D1045)</f>
        <v/>
      </c>
      <c r="H1045" s="20" t="str">
        <f aca="false">IF($E1045&lt;&gt;1,"",IF($F1045="",0,IF($G1045&lt;='Cohort Report'!$B$7,1,0)))</f>
        <v/>
      </c>
      <c r="I1045" s="20" t="str">
        <f aca="false">IF($E1045&lt;&gt;1,"",IF($F1045="",0,IF($G1045&lt;='Cohort Report'!$B$8,1,0)))</f>
        <v/>
      </c>
      <c r="J1045" s="21" t="str">
        <f aca="false">IF($E1045&lt;&gt;1,"",DATE(YEAR($D1045),MONTH($D1045),1))</f>
        <v/>
      </c>
      <c r="K1045" s="20" t="str">
        <f aca="false">IF($E1045&lt;&gt;1,"",IF($G1045="","",IF(AND($D1045&gt;='Cohort Report'!$B$5,$D1045&lt;='Cohort Report'!$B$6),$G1045,"")))</f>
        <v/>
      </c>
    </row>
    <row r="1046" customFormat="false" ht="15" hidden="false" customHeight="false" outlineLevel="0" collapsed="false">
      <c r="A1046" s="9"/>
      <c r="B1046" s="22"/>
      <c r="C1046" s="23"/>
      <c r="D1046" s="19" t="str">
        <f aca="false">IF($A1046="","",_xlfn.MINIFS($B:$B,$A:$A,$A1046))</f>
        <v/>
      </c>
      <c r="E1046" s="20" t="str">
        <f aca="false">IF($A1046="","",IF(AND($B1046=$D1046,COUNTIFS($A$2:$A1046,$A1046,$B$2:$B1046,$B1046)=1),1,0))</f>
        <v/>
      </c>
      <c r="F1046" s="19" t="str">
        <f aca="false">IF($E1046&lt;&gt;1,"",IF(COUNTIFS($A:$A,$A1046,$B:$B,"&gt;"&amp;$D1046)=0,"",_xlfn.MINIFS($B:$B,$A:$A,$A1046,$B:$B,"&gt;"&amp;$D1046)))</f>
        <v/>
      </c>
      <c r="G1046" s="20" t="str">
        <f aca="false">IF($F1046="","",$F1046-$D1046)</f>
        <v/>
      </c>
      <c r="H1046" s="20" t="str">
        <f aca="false">IF($E1046&lt;&gt;1,"",IF($F1046="",0,IF($G1046&lt;='Cohort Report'!$B$7,1,0)))</f>
        <v/>
      </c>
      <c r="I1046" s="20" t="str">
        <f aca="false">IF($E1046&lt;&gt;1,"",IF($F1046="",0,IF($G1046&lt;='Cohort Report'!$B$8,1,0)))</f>
        <v/>
      </c>
      <c r="J1046" s="21" t="str">
        <f aca="false">IF($E1046&lt;&gt;1,"",DATE(YEAR($D1046),MONTH($D1046),1))</f>
        <v/>
      </c>
      <c r="K1046" s="20" t="str">
        <f aca="false">IF($E1046&lt;&gt;1,"",IF($G1046="","",IF(AND($D1046&gt;='Cohort Report'!$B$5,$D1046&lt;='Cohort Report'!$B$6),$G1046,"")))</f>
        <v/>
      </c>
    </row>
    <row r="1047" customFormat="false" ht="15" hidden="false" customHeight="false" outlineLevel="0" collapsed="false">
      <c r="A1047" s="9"/>
      <c r="B1047" s="22"/>
      <c r="C1047" s="23"/>
      <c r="D1047" s="19" t="str">
        <f aca="false">IF($A1047="","",_xlfn.MINIFS($B:$B,$A:$A,$A1047))</f>
        <v/>
      </c>
      <c r="E1047" s="20" t="str">
        <f aca="false">IF($A1047="","",IF(AND($B1047=$D1047,COUNTIFS($A$2:$A1047,$A1047,$B$2:$B1047,$B1047)=1),1,0))</f>
        <v/>
      </c>
      <c r="F1047" s="19" t="str">
        <f aca="false">IF($E1047&lt;&gt;1,"",IF(COUNTIFS($A:$A,$A1047,$B:$B,"&gt;"&amp;$D1047)=0,"",_xlfn.MINIFS($B:$B,$A:$A,$A1047,$B:$B,"&gt;"&amp;$D1047)))</f>
        <v/>
      </c>
      <c r="G1047" s="20" t="str">
        <f aca="false">IF($F1047="","",$F1047-$D1047)</f>
        <v/>
      </c>
      <c r="H1047" s="20" t="str">
        <f aca="false">IF($E1047&lt;&gt;1,"",IF($F1047="",0,IF($G1047&lt;='Cohort Report'!$B$7,1,0)))</f>
        <v/>
      </c>
      <c r="I1047" s="20" t="str">
        <f aca="false">IF($E1047&lt;&gt;1,"",IF($F1047="",0,IF($G1047&lt;='Cohort Report'!$B$8,1,0)))</f>
        <v/>
      </c>
      <c r="J1047" s="21" t="str">
        <f aca="false">IF($E1047&lt;&gt;1,"",DATE(YEAR($D1047),MONTH($D1047),1))</f>
        <v/>
      </c>
      <c r="K1047" s="20" t="str">
        <f aca="false">IF($E1047&lt;&gt;1,"",IF($G1047="","",IF(AND($D1047&gt;='Cohort Report'!$B$5,$D1047&lt;='Cohort Report'!$B$6),$G1047,"")))</f>
        <v/>
      </c>
    </row>
    <row r="1048" customFormat="false" ht="15" hidden="false" customHeight="false" outlineLevel="0" collapsed="false">
      <c r="A1048" s="9"/>
      <c r="B1048" s="22"/>
      <c r="C1048" s="23"/>
      <c r="D1048" s="19" t="str">
        <f aca="false">IF($A1048="","",_xlfn.MINIFS($B:$B,$A:$A,$A1048))</f>
        <v/>
      </c>
      <c r="E1048" s="20" t="str">
        <f aca="false">IF($A1048="","",IF(AND($B1048=$D1048,COUNTIFS($A$2:$A1048,$A1048,$B$2:$B1048,$B1048)=1),1,0))</f>
        <v/>
      </c>
      <c r="F1048" s="19" t="str">
        <f aca="false">IF($E1048&lt;&gt;1,"",IF(COUNTIFS($A:$A,$A1048,$B:$B,"&gt;"&amp;$D1048)=0,"",_xlfn.MINIFS($B:$B,$A:$A,$A1048,$B:$B,"&gt;"&amp;$D1048)))</f>
        <v/>
      </c>
      <c r="G1048" s="20" t="str">
        <f aca="false">IF($F1048="","",$F1048-$D1048)</f>
        <v/>
      </c>
      <c r="H1048" s="20" t="str">
        <f aca="false">IF($E1048&lt;&gt;1,"",IF($F1048="",0,IF($G1048&lt;='Cohort Report'!$B$7,1,0)))</f>
        <v/>
      </c>
      <c r="I1048" s="20" t="str">
        <f aca="false">IF($E1048&lt;&gt;1,"",IF($F1048="",0,IF($G1048&lt;='Cohort Report'!$B$8,1,0)))</f>
        <v/>
      </c>
      <c r="J1048" s="21" t="str">
        <f aca="false">IF($E1048&lt;&gt;1,"",DATE(YEAR($D1048),MONTH($D1048),1))</f>
        <v/>
      </c>
      <c r="K1048" s="20" t="str">
        <f aca="false">IF($E1048&lt;&gt;1,"",IF($G1048="","",IF(AND($D1048&gt;='Cohort Report'!$B$5,$D1048&lt;='Cohort Report'!$B$6),$G1048,"")))</f>
        <v/>
      </c>
    </row>
    <row r="1049" customFormat="false" ht="15" hidden="false" customHeight="false" outlineLevel="0" collapsed="false">
      <c r="A1049" s="9"/>
      <c r="B1049" s="22"/>
      <c r="C1049" s="23"/>
      <c r="D1049" s="19" t="str">
        <f aca="false">IF($A1049="","",_xlfn.MINIFS($B:$B,$A:$A,$A1049))</f>
        <v/>
      </c>
      <c r="E1049" s="20" t="str">
        <f aca="false">IF($A1049="","",IF(AND($B1049=$D1049,COUNTIFS($A$2:$A1049,$A1049,$B$2:$B1049,$B1049)=1),1,0))</f>
        <v/>
      </c>
      <c r="F1049" s="19" t="str">
        <f aca="false">IF($E1049&lt;&gt;1,"",IF(COUNTIFS($A:$A,$A1049,$B:$B,"&gt;"&amp;$D1049)=0,"",_xlfn.MINIFS($B:$B,$A:$A,$A1049,$B:$B,"&gt;"&amp;$D1049)))</f>
        <v/>
      </c>
      <c r="G1049" s="20" t="str">
        <f aca="false">IF($F1049="","",$F1049-$D1049)</f>
        <v/>
      </c>
      <c r="H1049" s="20" t="str">
        <f aca="false">IF($E1049&lt;&gt;1,"",IF($F1049="",0,IF($G1049&lt;='Cohort Report'!$B$7,1,0)))</f>
        <v/>
      </c>
      <c r="I1049" s="20" t="str">
        <f aca="false">IF($E1049&lt;&gt;1,"",IF($F1049="",0,IF($G1049&lt;='Cohort Report'!$B$8,1,0)))</f>
        <v/>
      </c>
      <c r="J1049" s="21" t="str">
        <f aca="false">IF($E1049&lt;&gt;1,"",DATE(YEAR($D1049),MONTH($D1049),1))</f>
        <v/>
      </c>
      <c r="K1049" s="20" t="str">
        <f aca="false">IF($E1049&lt;&gt;1,"",IF($G1049="","",IF(AND($D1049&gt;='Cohort Report'!$B$5,$D1049&lt;='Cohort Report'!$B$6),$G1049,"")))</f>
        <v/>
      </c>
    </row>
    <row r="1050" customFormat="false" ht="15" hidden="false" customHeight="false" outlineLevel="0" collapsed="false">
      <c r="A1050" s="9"/>
      <c r="B1050" s="22"/>
      <c r="C1050" s="23"/>
      <c r="D1050" s="19" t="str">
        <f aca="false">IF($A1050="","",_xlfn.MINIFS($B:$B,$A:$A,$A1050))</f>
        <v/>
      </c>
      <c r="E1050" s="20" t="str">
        <f aca="false">IF($A1050="","",IF(AND($B1050=$D1050,COUNTIFS($A$2:$A1050,$A1050,$B$2:$B1050,$B1050)=1),1,0))</f>
        <v/>
      </c>
      <c r="F1050" s="19" t="str">
        <f aca="false">IF($E1050&lt;&gt;1,"",IF(COUNTIFS($A:$A,$A1050,$B:$B,"&gt;"&amp;$D1050)=0,"",_xlfn.MINIFS($B:$B,$A:$A,$A1050,$B:$B,"&gt;"&amp;$D1050)))</f>
        <v/>
      </c>
      <c r="G1050" s="20" t="str">
        <f aca="false">IF($F1050="","",$F1050-$D1050)</f>
        <v/>
      </c>
      <c r="H1050" s="20" t="str">
        <f aca="false">IF($E1050&lt;&gt;1,"",IF($F1050="",0,IF($G1050&lt;='Cohort Report'!$B$7,1,0)))</f>
        <v/>
      </c>
      <c r="I1050" s="20" t="str">
        <f aca="false">IF($E1050&lt;&gt;1,"",IF($F1050="",0,IF($G1050&lt;='Cohort Report'!$B$8,1,0)))</f>
        <v/>
      </c>
      <c r="J1050" s="21" t="str">
        <f aca="false">IF($E1050&lt;&gt;1,"",DATE(YEAR($D1050),MONTH($D1050),1))</f>
        <v/>
      </c>
      <c r="K1050" s="20" t="str">
        <f aca="false">IF($E1050&lt;&gt;1,"",IF($G1050="","",IF(AND($D1050&gt;='Cohort Report'!$B$5,$D1050&lt;='Cohort Report'!$B$6),$G1050,"")))</f>
        <v/>
      </c>
    </row>
    <row r="1051" customFormat="false" ht="15" hidden="false" customHeight="false" outlineLevel="0" collapsed="false">
      <c r="A1051" s="9"/>
      <c r="B1051" s="22"/>
      <c r="C1051" s="23"/>
      <c r="D1051" s="19" t="str">
        <f aca="false">IF($A1051="","",_xlfn.MINIFS($B:$B,$A:$A,$A1051))</f>
        <v/>
      </c>
      <c r="E1051" s="20" t="str">
        <f aca="false">IF($A1051="","",IF(AND($B1051=$D1051,COUNTIFS($A$2:$A1051,$A1051,$B$2:$B1051,$B1051)=1),1,0))</f>
        <v/>
      </c>
      <c r="F1051" s="19" t="str">
        <f aca="false">IF($E1051&lt;&gt;1,"",IF(COUNTIFS($A:$A,$A1051,$B:$B,"&gt;"&amp;$D1051)=0,"",_xlfn.MINIFS($B:$B,$A:$A,$A1051,$B:$B,"&gt;"&amp;$D1051)))</f>
        <v/>
      </c>
      <c r="G1051" s="20" t="str">
        <f aca="false">IF($F1051="","",$F1051-$D1051)</f>
        <v/>
      </c>
      <c r="H1051" s="20" t="str">
        <f aca="false">IF($E1051&lt;&gt;1,"",IF($F1051="",0,IF($G1051&lt;='Cohort Report'!$B$7,1,0)))</f>
        <v/>
      </c>
      <c r="I1051" s="20" t="str">
        <f aca="false">IF($E1051&lt;&gt;1,"",IF($F1051="",0,IF($G1051&lt;='Cohort Report'!$B$8,1,0)))</f>
        <v/>
      </c>
      <c r="J1051" s="21" t="str">
        <f aca="false">IF($E1051&lt;&gt;1,"",DATE(YEAR($D1051),MONTH($D1051),1))</f>
        <v/>
      </c>
      <c r="K1051" s="20" t="str">
        <f aca="false">IF($E1051&lt;&gt;1,"",IF($G1051="","",IF(AND($D1051&gt;='Cohort Report'!$B$5,$D1051&lt;='Cohort Report'!$B$6),$G1051,"")))</f>
        <v/>
      </c>
    </row>
    <row r="1052" customFormat="false" ht="15" hidden="false" customHeight="false" outlineLevel="0" collapsed="false">
      <c r="A1052" s="9"/>
      <c r="B1052" s="22"/>
      <c r="C1052" s="23"/>
      <c r="D1052" s="19" t="str">
        <f aca="false">IF($A1052="","",_xlfn.MINIFS($B:$B,$A:$A,$A1052))</f>
        <v/>
      </c>
      <c r="E1052" s="20" t="str">
        <f aca="false">IF($A1052="","",IF(AND($B1052=$D1052,COUNTIFS($A$2:$A1052,$A1052,$B$2:$B1052,$B1052)=1),1,0))</f>
        <v/>
      </c>
      <c r="F1052" s="19" t="str">
        <f aca="false">IF($E1052&lt;&gt;1,"",IF(COUNTIFS($A:$A,$A1052,$B:$B,"&gt;"&amp;$D1052)=0,"",_xlfn.MINIFS($B:$B,$A:$A,$A1052,$B:$B,"&gt;"&amp;$D1052)))</f>
        <v/>
      </c>
      <c r="G1052" s="20" t="str">
        <f aca="false">IF($F1052="","",$F1052-$D1052)</f>
        <v/>
      </c>
      <c r="H1052" s="20" t="str">
        <f aca="false">IF($E1052&lt;&gt;1,"",IF($F1052="",0,IF($G1052&lt;='Cohort Report'!$B$7,1,0)))</f>
        <v/>
      </c>
      <c r="I1052" s="20" t="str">
        <f aca="false">IF($E1052&lt;&gt;1,"",IF($F1052="",0,IF($G1052&lt;='Cohort Report'!$B$8,1,0)))</f>
        <v/>
      </c>
      <c r="J1052" s="21" t="str">
        <f aca="false">IF($E1052&lt;&gt;1,"",DATE(YEAR($D1052),MONTH($D1052),1))</f>
        <v/>
      </c>
      <c r="K1052" s="20" t="str">
        <f aca="false">IF($E1052&lt;&gt;1,"",IF($G1052="","",IF(AND($D1052&gt;='Cohort Report'!$B$5,$D1052&lt;='Cohort Report'!$B$6),$G1052,"")))</f>
        <v/>
      </c>
    </row>
    <row r="1053" customFormat="false" ht="15" hidden="false" customHeight="false" outlineLevel="0" collapsed="false">
      <c r="A1053" s="9"/>
      <c r="B1053" s="22"/>
      <c r="C1053" s="23"/>
      <c r="D1053" s="19" t="str">
        <f aca="false">IF($A1053="","",_xlfn.MINIFS($B:$B,$A:$A,$A1053))</f>
        <v/>
      </c>
      <c r="E1053" s="20" t="str">
        <f aca="false">IF($A1053="","",IF(AND($B1053=$D1053,COUNTIFS($A$2:$A1053,$A1053,$B$2:$B1053,$B1053)=1),1,0))</f>
        <v/>
      </c>
      <c r="F1053" s="19" t="str">
        <f aca="false">IF($E1053&lt;&gt;1,"",IF(COUNTIFS($A:$A,$A1053,$B:$B,"&gt;"&amp;$D1053)=0,"",_xlfn.MINIFS($B:$B,$A:$A,$A1053,$B:$B,"&gt;"&amp;$D1053)))</f>
        <v/>
      </c>
      <c r="G1053" s="20" t="str">
        <f aca="false">IF($F1053="","",$F1053-$D1053)</f>
        <v/>
      </c>
      <c r="H1053" s="20" t="str">
        <f aca="false">IF($E1053&lt;&gt;1,"",IF($F1053="",0,IF($G1053&lt;='Cohort Report'!$B$7,1,0)))</f>
        <v/>
      </c>
      <c r="I1053" s="20" t="str">
        <f aca="false">IF($E1053&lt;&gt;1,"",IF($F1053="",0,IF($G1053&lt;='Cohort Report'!$B$8,1,0)))</f>
        <v/>
      </c>
      <c r="J1053" s="21" t="str">
        <f aca="false">IF($E1053&lt;&gt;1,"",DATE(YEAR($D1053),MONTH($D1053),1))</f>
        <v/>
      </c>
      <c r="K1053" s="20" t="str">
        <f aca="false">IF($E1053&lt;&gt;1,"",IF($G1053="","",IF(AND($D1053&gt;='Cohort Report'!$B$5,$D1053&lt;='Cohort Report'!$B$6),$G1053,"")))</f>
        <v/>
      </c>
    </row>
    <row r="1054" customFormat="false" ht="15" hidden="false" customHeight="false" outlineLevel="0" collapsed="false">
      <c r="A1054" s="9"/>
      <c r="B1054" s="22"/>
      <c r="C1054" s="23"/>
      <c r="D1054" s="19" t="str">
        <f aca="false">IF($A1054="","",_xlfn.MINIFS($B:$B,$A:$A,$A1054))</f>
        <v/>
      </c>
      <c r="E1054" s="20" t="str">
        <f aca="false">IF($A1054="","",IF(AND($B1054=$D1054,COUNTIFS($A$2:$A1054,$A1054,$B$2:$B1054,$B1054)=1),1,0))</f>
        <v/>
      </c>
      <c r="F1054" s="19" t="str">
        <f aca="false">IF($E1054&lt;&gt;1,"",IF(COUNTIFS($A:$A,$A1054,$B:$B,"&gt;"&amp;$D1054)=0,"",_xlfn.MINIFS($B:$B,$A:$A,$A1054,$B:$B,"&gt;"&amp;$D1054)))</f>
        <v/>
      </c>
      <c r="G1054" s="20" t="str">
        <f aca="false">IF($F1054="","",$F1054-$D1054)</f>
        <v/>
      </c>
      <c r="H1054" s="20" t="str">
        <f aca="false">IF($E1054&lt;&gt;1,"",IF($F1054="",0,IF($G1054&lt;='Cohort Report'!$B$7,1,0)))</f>
        <v/>
      </c>
      <c r="I1054" s="20" t="str">
        <f aca="false">IF($E1054&lt;&gt;1,"",IF($F1054="",0,IF($G1054&lt;='Cohort Report'!$B$8,1,0)))</f>
        <v/>
      </c>
      <c r="J1054" s="21" t="str">
        <f aca="false">IF($E1054&lt;&gt;1,"",DATE(YEAR($D1054),MONTH($D1054),1))</f>
        <v/>
      </c>
      <c r="K1054" s="20" t="str">
        <f aca="false">IF($E1054&lt;&gt;1,"",IF($G1054="","",IF(AND($D1054&gt;='Cohort Report'!$B$5,$D1054&lt;='Cohort Report'!$B$6),$G1054,"")))</f>
        <v/>
      </c>
    </row>
    <row r="1055" customFormat="false" ht="15" hidden="false" customHeight="false" outlineLevel="0" collapsed="false">
      <c r="A1055" s="9"/>
      <c r="B1055" s="22"/>
      <c r="C1055" s="23"/>
      <c r="D1055" s="19" t="str">
        <f aca="false">IF($A1055="","",_xlfn.MINIFS($B:$B,$A:$A,$A1055))</f>
        <v/>
      </c>
      <c r="E1055" s="20" t="str">
        <f aca="false">IF($A1055="","",IF(AND($B1055=$D1055,COUNTIFS($A$2:$A1055,$A1055,$B$2:$B1055,$B1055)=1),1,0))</f>
        <v/>
      </c>
      <c r="F1055" s="19" t="str">
        <f aca="false">IF($E1055&lt;&gt;1,"",IF(COUNTIFS($A:$A,$A1055,$B:$B,"&gt;"&amp;$D1055)=0,"",_xlfn.MINIFS($B:$B,$A:$A,$A1055,$B:$B,"&gt;"&amp;$D1055)))</f>
        <v/>
      </c>
      <c r="G1055" s="20" t="str">
        <f aca="false">IF($F1055="","",$F1055-$D1055)</f>
        <v/>
      </c>
      <c r="H1055" s="20" t="str">
        <f aca="false">IF($E1055&lt;&gt;1,"",IF($F1055="",0,IF($G1055&lt;='Cohort Report'!$B$7,1,0)))</f>
        <v/>
      </c>
      <c r="I1055" s="20" t="str">
        <f aca="false">IF($E1055&lt;&gt;1,"",IF($F1055="",0,IF($G1055&lt;='Cohort Report'!$B$8,1,0)))</f>
        <v/>
      </c>
      <c r="J1055" s="21" t="str">
        <f aca="false">IF($E1055&lt;&gt;1,"",DATE(YEAR($D1055),MONTH($D1055),1))</f>
        <v/>
      </c>
      <c r="K1055" s="20" t="str">
        <f aca="false">IF($E1055&lt;&gt;1,"",IF($G1055="","",IF(AND($D1055&gt;='Cohort Report'!$B$5,$D1055&lt;='Cohort Report'!$B$6),$G1055,"")))</f>
        <v/>
      </c>
    </row>
    <row r="1056" customFormat="false" ht="15" hidden="false" customHeight="false" outlineLevel="0" collapsed="false">
      <c r="A1056" s="9"/>
      <c r="B1056" s="22"/>
      <c r="C1056" s="23"/>
      <c r="D1056" s="19" t="str">
        <f aca="false">IF($A1056="","",_xlfn.MINIFS($B:$B,$A:$A,$A1056))</f>
        <v/>
      </c>
      <c r="E1056" s="20" t="str">
        <f aca="false">IF($A1056="","",IF(AND($B1056=$D1056,COUNTIFS($A$2:$A1056,$A1056,$B$2:$B1056,$B1056)=1),1,0))</f>
        <v/>
      </c>
      <c r="F1056" s="19" t="str">
        <f aca="false">IF($E1056&lt;&gt;1,"",IF(COUNTIFS($A:$A,$A1056,$B:$B,"&gt;"&amp;$D1056)=0,"",_xlfn.MINIFS($B:$B,$A:$A,$A1056,$B:$B,"&gt;"&amp;$D1056)))</f>
        <v/>
      </c>
      <c r="G1056" s="20" t="str">
        <f aca="false">IF($F1056="","",$F1056-$D1056)</f>
        <v/>
      </c>
      <c r="H1056" s="20" t="str">
        <f aca="false">IF($E1056&lt;&gt;1,"",IF($F1056="",0,IF($G1056&lt;='Cohort Report'!$B$7,1,0)))</f>
        <v/>
      </c>
      <c r="I1056" s="20" t="str">
        <f aca="false">IF($E1056&lt;&gt;1,"",IF($F1056="",0,IF($G1056&lt;='Cohort Report'!$B$8,1,0)))</f>
        <v/>
      </c>
      <c r="J1056" s="21" t="str">
        <f aca="false">IF($E1056&lt;&gt;1,"",DATE(YEAR($D1056),MONTH($D1056),1))</f>
        <v/>
      </c>
      <c r="K1056" s="20" t="str">
        <f aca="false">IF($E1056&lt;&gt;1,"",IF($G1056="","",IF(AND($D1056&gt;='Cohort Report'!$B$5,$D1056&lt;='Cohort Report'!$B$6),$G1056,"")))</f>
        <v/>
      </c>
    </row>
    <row r="1057" customFormat="false" ht="15" hidden="false" customHeight="false" outlineLevel="0" collapsed="false">
      <c r="A1057" s="9"/>
      <c r="B1057" s="22"/>
      <c r="C1057" s="23"/>
      <c r="D1057" s="19" t="str">
        <f aca="false">IF($A1057="","",_xlfn.MINIFS($B:$B,$A:$A,$A1057))</f>
        <v/>
      </c>
      <c r="E1057" s="20" t="str">
        <f aca="false">IF($A1057="","",IF(AND($B1057=$D1057,COUNTIFS($A$2:$A1057,$A1057,$B$2:$B1057,$B1057)=1),1,0))</f>
        <v/>
      </c>
      <c r="F1057" s="19" t="str">
        <f aca="false">IF($E1057&lt;&gt;1,"",IF(COUNTIFS($A:$A,$A1057,$B:$B,"&gt;"&amp;$D1057)=0,"",_xlfn.MINIFS($B:$B,$A:$A,$A1057,$B:$B,"&gt;"&amp;$D1057)))</f>
        <v/>
      </c>
      <c r="G1057" s="20" t="str">
        <f aca="false">IF($F1057="","",$F1057-$D1057)</f>
        <v/>
      </c>
      <c r="H1057" s="20" t="str">
        <f aca="false">IF($E1057&lt;&gt;1,"",IF($F1057="",0,IF($G1057&lt;='Cohort Report'!$B$7,1,0)))</f>
        <v/>
      </c>
      <c r="I1057" s="20" t="str">
        <f aca="false">IF($E1057&lt;&gt;1,"",IF($F1057="",0,IF($G1057&lt;='Cohort Report'!$B$8,1,0)))</f>
        <v/>
      </c>
      <c r="J1057" s="21" t="str">
        <f aca="false">IF($E1057&lt;&gt;1,"",DATE(YEAR($D1057),MONTH($D1057),1))</f>
        <v/>
      </c>
      <c r="K1057" s="20" t="str">
        <f aca="false">IF($E1057&lt;&gt;1,"",IF($G1057="","",IF(AND($D1057&gt;='Cohort Report'!$B$5,$D1057&lt;='Cohort Report'!$B$6),$G1057,"")))</f>
        <v/>
      </c>
    </row>
    <row r="1058" customFormat="false" ht="15" hidden="false" customHeight="false" outlineLevel="0" collapsed="false">
      <c r="A1058" s="9"/>
      <c r="B1058" s="22"/>
      <c r="C1058" s="23"/>
      <c r="D1058" s="19" t="str">
        <f aca="false">IF($A1058="","",_xlfn.MINIFS($B:$B,$A:$A,$A1058))</f>
        <v/>
      </c>
      <c r="E1058" s="20" t="str">
        <f aca="false">IF($A1058="","",IF(AND($B1058=$D1058,COUNTIFS($A$2:$A1058,$A1058,$B$2:$B1058,$B1058)=1),1,0))</f>
        <v/>
      </c>
      <c r="F1058" s="19" t="str">
        <f aca="false">IF($E1058&lt;&gt;1,"",IF(COUNTIFS($A:$A,$A1058,$B:$B,"&gt;"&amp;$D1058)=0,"",_xlfn.MINIFS($B:$B,$A:$A,$A1058,$B:$B,"&gt;"&amp;$D1058)))</f>
        <v/>
      </c>
      <c r="G1058" s="20" t="str">
        <f aca="false">IF($F1058="","",$F1058-$D1058)</f>
        <v/>
      </c>
      <c r="H1058" s="20" t="str">
        <f aca="false">IF($E1058&lt;&gt;1,"",IF($F1058="",0,IF($G1058&lt;='Cohort Report'!$B$7,1,0)))</f>
        <v/>
      </c>
      <c r="I1058" s="20" t="str">
        <f aca="false">IF($E1058&lt;&gt;1,"",IF($F1058="",0,IF($G1058&lt;='Cohort Report'!$B$8,1,0)))</f>
        <v/>
      </c>
      <c r="J1058" s="21" t="str">
        <f aca="false">IF($E1058&lt;&gt;1,"",DATE(YEAR($D1058),MONTH($D1058),1))</f>
        <v/>
      </c>
      <c r="K1058" s="20" t="str">
        <f aca="false">IF($E1058&lt;&gt;1,"",IF($G1058="","",IF(AND($D1058&gt;='Cohort Report'!$B$5,$D1058&lt;='Cohort Report'!$B$6),$G1058,"")))</f>
        <v/>
      </c>
    </row>
    <row r="1059" customFormat="false" ht="15" hidden="false" customHeight="false" outlineLevel="0" collapsed="false">
      <c r="A1059" s="9"/>
      <c r="B1059" s="22"/>
      <c r="C1059" s="23"/>
      <c r="D1059" s="19" t="str">
        <f aca="false">IF($A1059="","",_xlfn.MINIFS($B:$B,$A:$A,$A1059))</f>
        <v/>
      </c>
      <c r="E1059" s="20" t="str">
        <f aca="false">IF($A1059="","",IF(AND($B1059=$D1059,COUNTIFS($A$2:$A1059,$A1059,$B$2:$B1059,$B1059)=1),1,0))</f>
        <v/>
      </c>
      <c r="F1059" s="19" t="str">
        <f aca="false">IF($E1059&lt;&gt;1,"",IF(COUNTIFS($A:$A,$A1059,$B:$B,"&gt;"&amp;$D1059)=0,"",_xlfn.MINIFS($B:$B,$A:$A,$A1059,$B:$B,"&gt;"&amp;$D1059)))</f>
        <v/>
      </c>
      <c r="G1059" s="20" t="str">
        <f aca="false">IF($F1059="","",$F1059-$D1059)</f>
        <v/>
      </c>
      <c r="H1059" s="20" t="str">
        <f aca="false">IF($E1059&lt;&gt;1,"",IF($F1059="",0,IF($G1059&lt;='Cohort Report'!$B$7,1,0)))</f>
        <v/>
      </c>
      <c r="I1059" s="20" t="str">
        <f aca="false">IF($E1059&lt;&gt;1,"",IF($F1059="",0,IF($G1059&lt;='Cohort Report'!$B$8,1,0)))</f>
        <v/>
      </c>
      <c r="J1059" s="21" t="str">
        <f aca="false">IF($E1059&lt;&gt;1,"",DATE(YEAR($D1059),MONTH($D1059),1))</f>
        <v/>
      </c>
      <c r="K1059" s="20" t="str">
        <f aca="false">IF($E1059&lt;&gt;1,"",IF($G1059="","",IF(AND($D1059&gt;='Cohort Report'!$B$5,$D1059&lt;='Cohort Report'!$B$6),$G1059,"")))</f>
        <v/>
      </c>
    </row>
    <row r="1060" customFormat="false" ht="15" hidden="false" customHeight="false" outlineLevel="0" collapsed="false">
      <c r="A1060" s="9"/>
      <c r="B1060" s="22"/>
      <c r="C1060" s="23"/>
      <c r="D1060" s="19" t="str">
        <f aca="false">IF($A1060="","",_xlfn.MINIFS($B:$B,$A:$A,$A1060))</f>
        <v/>
      </c>
      <c r="E1060" s="20" t="str">
        <f aca="false">IF($A1060="","",IF(AND($B1060=$D1060,COUNTIFS($A$2:$A1060,$A1060,$B$2:$B1060,$B1060)=1),1,0))</f>
        <v/>
      </c>
      <c r="F1060" s="19" t="str">
        <f aca="false">IF($E1060&lt;&gt;1,"",IF(COUNTIFS($A:$A,$A1060,$B:$B,"&gt;"&amp;$D1060)=0,"",_xlfn.MINIFS($B:$B,$A:$A,$A1060,$B:$B,"&gt;"&amp;$D1060)))</f>
        <v/>
      </c>
      <c r="G1060" s="20" t="str">
        <f aca="false">IF($F1060="","",$F1060-$D1060)</f>
        <v/>
      </c>
      <c r="H1060" s="20" t="str">
        <f aca="false">IF($E1060&lt;&gt;1,"",IF($F1060="",0,IF($G1060&lt;='Cohort Report'!$B$7,1,0)))</f>
        <v/>
      </c>
      <c r="I1060" s="20" t="str">
        <f aca="false">IF($E1060&lt;&gt;1,"",IF($F1060="",0,IF($G1060&lt;='Cohort Report'!$B$8,1,0)))</f>
        <v/>
      </c>
      <c r="J1060" s="21" t="str">
        <f aca="false">IF($E1060&lt;&gt;1,"",DATE(YEAR($D1060),MONTH($D1060),1))</f>
        <v/>
      </c>
      <c r="K1060" s="20" t="str">
        <f aca="false">IF($E1060&lt;&gt;1,"",IF($G1060="","",IF(AND($D1060&gt;='Cohort Report'!$B$5,$D1060&lt;='Cohort Report'!$B$6),$G1060,"")))</f>
        <v/>
      </c>
    </row>
    <row r="1061" customFormat="false" ht="15" hidden="false" customHeight="false" outlineLevel="0" collapsed="false">
      <c r="A1061" s="9"/>
      <c r="B1061" s="22"/>
      <c r="C1061" s="23"/>
      <c r="D1061" s="19" t="str">
        <f aca="false">IF($A1061="","",_xlfn.MINIFS($B:$B,$A:$A,$A1061))</f>
        <v/>
      </c>
      <c r="E1061" s="20" t="str">
        <f aca="false">IF($A1061="","",IF(AND($B1061=$D1061,COUNTIFS($A$2:$A1061,$A1061,$B$2:$B1061,$B1061)=1),1,0))</f>
        <v/>
      </c>
      <c r="F1061" s="19" t="str">
        <f aca="false">IF($E1061&lt;&gt;1,"",IF(COUNTIFS($A:$A,$A1061,$B:$B,"&gt;"&amp;$D1061)=0,"",_xlfn.MINIFS($B:$B,$A:$A,$A1061,$B:$B,"&gt;"&amp;$D1061)))</f>
        <v/>
      </c>
      <c r="G1061" s="20" t="str">
        <f aca="false">IF($F1061="","",$F1061-$D1061)</f>
        <v/>
      </c>
      <c r="H1061" s="20" t="str">
        <f aca="false">IF($E1061&lt;&gt;1,"",IF($F1061="",0,IF($G1061&lt;='Cohort Report'!$B$7,1,0)))</f>
        <v/>
      </c>
      <c r="I1061" s="20" t="str">
        <f aca="false">IF($E1061&lt;&gt;1,"",IF($F1061="",0,IF($G1061&lt;='Cohort Report'!$B$8,1,0)))</f>
        <v/>
      </c>
      <c r="J1061" s="21" t="str">
        <f aca="false">IF($E1061&lt;&gt;1,"",DATE(YEAR($D1061),MONTH($D1061),1))</f>
        <v/>
      </c>
      <c r="K1061" s="20" t="str">
        <f aca="false">IF($E1061&lt;&gt;1,"",IF($G1061="","",IF(AND($D1061&gt;='Cohort Report'!$B$5,$D1061&lt;='Cohort Report'!$B$6),$G1061,"")))</f>
        <v/>
      </c>
    </row>
    <row r="1062" customFormat="false" ht="15" hidden="false" customHeight="false" outlineLevel="0" collapsed="false">
      <c r="A1062" s="9"/>
      <c r="B1062" s="22"/>
      <c r="C1062" s="23"/>
      <c r="D1062" s="19" t="str">
        <f aca="false">IF($A1062="","",_xlfn.MINIFS($B:$B,$A:$A,$A1062))</f>
        <v/>
      </c>
      <c r="E1062" s="20" t="str">
        <f aca="false">IF($A1062="","",IF(AND($B1062=$D1062,COUNTIFS($A$2:$A1062,$A1062,$B$2:$B1062,$B1062)=1),1,0))</f>
        <v/>
      </c>
      <c r="F1062" s="19" t="str">
        <f aca="false">IF($E1062&lt;&gt;1,"",IF(COUNTIFS($A:$A,$A1062,$B:$B,"&gt;"&amp;$D1062)=0,"",_xlfn.MINIFS($B:$B,$A:$A,$A1062,$B:$B,"&gt;"&amp;$D1062)))</f>
        <v/>
      </c>
      <c r="G1062" s="20" t="str">
        <f aca="false">IF($F1062="","",$F1062-$D1062)</f>
        <v/>
      </c>
      <c r="H1062" s="20" t="str">
        <f aca="false">IF($E1062&lt;&gt;1,"",IF($F1062="",0,IF($G1062&lt;='Cohort Report'!$B$7,1,0)))</f>
        <v/>
      </c>
      <c r="I1062" s="20" t="str">
        <f aca="false">IF($E1062&lt;&gt;1,"",IF($F1062="",0,IF($G1062&lt;='Cohort Report'!$B$8,1,0)))</f>
        <v/>
      </c>
      <c r="J1062" s="21" t="str">
        <f aca="false">IF($E1062&lt;&gt;1,"",DATE(YEAR($D1062),MONTH($D1062),1))</f>
        <v/>
      </c>
      <c r="K1062" s="20" t="str">
        <f aca="false">IF($E1062&lt;&gt;1,"",IF($G1062="","",IF(AND($D1062&gt;='Cohort Report'!$B$5,$D1062&lt;='Cohort Report'!$B$6),$G1062,"")))</f>
        <v/>
      </c>
    </row>
    <row r="1063" customFormat="false" ht="15" hidden="false" customHeight="false" outlineLevel="0" collapsed="false">
      <c r="A1063" s="9"/>
      <c r="B1063" s="22"/>
      <c r="C1063" s="23"/>
      <c r="D1063" s="19" t="str">
        <f aca="false">IF($A1063="","",_xlfn.MINIFS($B:$B,$A:$A,$A1063))</f>
        <v/>
      </c>
      <c r="E1063" s="20" t="str">
        <f aca="false">IF($A1063="","",IF(AND($B1063=$D1063,COUNTIFS($A$2:$A1063,$A1063,$B$2:$B1063,$B1063)=1),1,0))</f>
        <v/>
      </c>
      <c r="F1063" s="19" t="str">
        <f aca="false">IF($E1063&lt;&gt;1,"",IF(COUNTIFS($A:$A,$A1063,$B:$B,"&gt;"&amp;$D1063)=0,"",_xlfn.MINIFS($B:$B,$A:$A,$A1063,$B:$B,"&gt;"&amp;$D1063)))</f>
        <v/>
      </c>
      <c r="G1063" s="20" t="str">
        <f aca="false">IF($F1063="","",$F1063-$D1063)</f>
        <v/>
      </c>
      <c r="H1063" s="20" t="str">
        <f aca="false">IF($E1063&lt;&gt;1,"",IF($F1063="",0,IF($G1063&lt;='Cohort Report'!$B$7,1,0)))</f>
        <v/>
      </c>
      <c r="I1063" s="20" t="str">
        <f aca="false">IF($E1063&lt;&gt;1,"",IF($F1063="",0,IF($G1063&lt;='Cohort Report'!$B$8,1,0)))</f>
        <v/>
      </c>
      <c r="J1063" s="21" t="str">
        <f aca="false">IF($E1063&lt;&gt;1,"",DATE(YEAR($D1063),MONTH($D1063),1))</f>
        <v/>
      </c>
      <c r="K1063" s="20" t="str">
        <f aca="false">IF($E1063&lt;&gt;1,"",IF($G1063="","",IF(AND($D1063&gt;='Cohort Report'!$B$5,$D1063&lt;='Cohort Report'!$B$6),$G1063,"")))</f>
        <v/>
      </c>
    </row>
    <row r="1064" customFormat="false" ht="15" hidden="false" customHeight="false" outlineLevel="0" collapsed="false">
      <c r="A1064" s="9"/>
      <c r="B1064" s="22"/>
      <c r="C1064" s="23"/>
      <c r="D1064" s="19" t="str">
        <f aca="false">IF($A1064="","",_xlfn.MINIFS($B:$B,$A:$A,$A1064))</f>
        <v/>
      </c>
      <c r="E1064" s="20" t="str">
        <f aca="false">IF($A1064="","",IF(AND($B1064=$D1064,COUNTIFS($A$2:$A1064,$A1064,$B$2:$B1064,$B1064)=1),1,0))</f>
        <v/>
      </c>
      <c r="F1064" s="19" t="str">
        <f aca="false">IF($E1064&lt;&gt;1,"",IF(COUNTIFS($A:$A,$A1064,$B:$B,"&gt;"&amp;$D1064)=0,"",_xlfn.MINIFS($B:$B,$A:$A,$A1064,$B:$B,"&gt;"&amp;$D1064)))</f>
        <v/>
      </c>
      <c r="G1064" s="20" t="str">
        <f aca="false">IF($F1064="","",$F1064-$D1064)</f>
        <v/>
      </c>
      <c r="H1064" s="20" t="str">
        <f aca="false">IF($E1064&lt;&gt;1,"",IF($F1064="",0,IF($G1064&lt;='Cohort Report'!$B$7,1,0)))</f>
        <v/>
      </c>
      <c r="I1064" s="20" t="str">
        <f aca="false">IF($E1064&lt;&gt;1,"",IF($F1064="",0,IF($G1064&lt;='Cohort Report'!$B$8,1,0)))</f>
        <v/>
      </c>
      <c r="J1064" s="21" t="str">
        <f aca="false">IF($E1064&lt;&gt;1,"",DATE(YEAR($D1064),MONTH($D1064),1))</f>
        <v/>
      </c>
      <c r="K1064" s="20" t="str">
        <f aca="false">IF($E1064&lt;&gt;1,"",IF($G1064="","",IF(AND($D1064&gt;='Cohort Report'!$B$5,$D1064&lt;='Cohort Report'!$B$6),$G1064,"")))</f>
        <v/>
      </c>
    </row>
    <row r="1065" customFormat="false" ht="15" hidden="false" customHeight="false" outlineLevel="0" collapsed="false">
      <c r="A1065" s="9"/>
      <c r="B1065" s="22"/>
      <c r="C1065" s="23"/>
      <c r="D1065" s="19" t="str">
        <f aca="false">IF($A1065="","",_xlfn.MINIFS($B:$B,$A:$A,$A1065))</f>
        <v/>
      </c>
      <c r="E1065" s="20" t="str">
        <f aca="false">IF($A1065="","",IF(AND($B1065=$D1065,COUNTIFS($A$2:$A1065,$A1065,$B$2:$B1065,$B1065)=1),1,0))</f>
        <v/>
      </c>
      <c r="F1065" s="19" t="str">
        <f aca="false">IF($E1065&lt;&gt;1,"",IF(COUNTIFS($A:$A,$A1065,$B:$B,"&gt;"&amp;$D1065)=0,"",_xlfn.MINIFS($B:$B,$A:$A,$A1065,$B:$B,"&gt;"&amp;$D1065)))</f>
        <v/>
      </c>
      <c r="G1065" s="20" t="str">
        <f aca="false">IF($F1065="","",$F1065-$D1065)</f>
        <v/>
      </c>
      <c r="H1065" s="20" t="str">
        <f aca="false">IF($E1065&lt;&gt;1,"",IF($F1065="",0,IF($G1065&lt;='Cohort Report'!$B$7,1,0)))</f>
        <v/>
      </c>
      <c r="I1065" s="20" t="str">
        <f aca="false">IF($E1065&lt;&gt;1,"",IF($F1065="",0,IF($G1065&lt;='Cohort Report'!$B$8,1,0)))</f>
        <v/>
      </c>
      <c r="J1065" s="21" t="str">
        <f aca="false">IF($E1065&lt;&gt;1,"",DATE(YEAR($D1065),MONTH($D1065),1))</f>
        <v/>
      </c>
      <c r="K1065" s="20" t="str">
        <f aca="false">IF($E1065&lt;&gt;1,"",IF($G1065="","",IF(AND($D1065&gt;='Cohort Report'!$B$5,$D1065&lt;='Cohort Report'!$B$6),$G1065,"")))</f>
        <v/>
      </c>
    </row>
    <row r="1066" customFormat="false" ht="15" hidden="false" customHeight="false" outlineLevel="0" collapsed="false">
      <c r="A1066" s="9"/>
      <c r="B1066" s="22"/>
      <c r="C1066" s="23"/>
      <c r="D1066" s="19" t="str">
        <f aca="false">IF($A1066="","",_xlfn.MINIFS($B:$B,$A:$A,$A1066))</f>
        <v/>
      </c>
      <c r="E1066" s="20" t="str">
        <f aca="false">IF($A1066="","",IF(AND($B1066=$D1066,COUNTIFS($A$2:$A1066,$A1066,$B$2:$B1066,$B1066)=1),1,0))</f>
        <v/>
      </c>
      <c r="F1066" s="19" t="str">
        <f aca="false">IF($E1066&lt;&gt;1,"",IF(COUNTIFS($A:$A,$A1066,$B:$B,"&gt;"&amp;$D1066)=0,"",_xlfn.MINIFS($B:$B,$A:$A,$A1066,$B:$B,"&gt;"&amp;$D1066)))</f>
        <v/>
      </c>
      <c r="G1066" s="20" t="str">
        <f aca="false">IF($F1066="","",$F1066-$D1066)</f>
        <v/>
      </c>
      <c r="H1066" s="20" t="str">
        <f aca="false">IF($E1066&lt;&gt;1,"",IF($F1066="",0,IF($G1066&lt;='Cohort Report'!$B$7,1,0)))</f>
        <v/>
      </c>
      <c r="I1066" s="20" t="str">
        <f aca="false">IF($E1066&lt;&gt;1,"",IF($F1066="",0,IF($G1066&lt;='Cohort Report'!$B$8,1,0)))</f>
        <v/>
      </c>
      <c r="J1066" s="21" t="str">
        <f aca="false">IF($E1066&lt;&gt;1,"",DATE(YEAR($D1066),MONTH($D1066),1))</f>
        <v/>
      </c>
      <c r="K1066" s="20" t="str">
        <f aca="false">IF($E1066&lt;&gt;1,"",IF($G1066="","",IF(AND($D1066&gt;='Cohort Report'!$B$5,$D1066&lt;='Cohort Report'!$B$6),$G1066,"")))</f>
        <v/>
      </c>
    </row>
    <row r="1067" customFormat="false" ht="15" hidden="false" customHeight="false" outlineLevel="0" collapsed="false">
      <c r="A1067" s="9"/>
      <c r="B1067" s="22"/>
      <c r="C1067" s="23"/>
      <c r="D1067" s="19" t="str">
        <f aca="false">IF($A1067="","",_xlfn.MINIFS($B:$B,$A:$A,$A1067))</f>
        <v/>
      </c>
      <c r="E1067" s="20" t="str">
        <f aca="false">IF($A1067="","",IF(AND($B1067=$D1067,COUNTIFS($A$2:$A1067,$A1067,$B$2:$B1067,$B1067)=1),1,0))</f>
        <v/>
      </c>
      <c r="F1067" s="19" t="str">
        <f aca="false">IF($E1067&lt;&gt;1,"",IF(COUNTIFS($A:$A,$A1067,$B:$B,"&gt;"&amp;$D1067)=0,"",_xlfn.MINIFS($B:$B,$A:$A,$A1067,$B:$B,"&gt;"&amp;$D1067)))</f>
        <v/>
      </c>
      <c r="G1067" s="20" t="str">
        <f aca="false">IF($F1067="","",$F1067-$D1067)</f>
        <v/>
      </c>
      <c r="H1067" s="20" t="str">
        <f aca="false">IF($E1067&lt;&gt;1,"",IF($F1067="",0,IF($G1067&lt;='Cohort Report'!$B$7,1,0)))</f>
        <v/>
      </c>
      <c r="I1067" s="20" t="str">
        <f aca="false">IF($E1067&lt;&gt;1,"",IF($F1067="",0,IF($G1067&lt;='Cohort Report'!$B$8,1,0)))</f>
        <v/>
      </c>
      <c r="J1067" s="21" t="str">
        <f aca="false">IF($E1067&lt;&gt;1,"",DATE(YEAR($D1067),MONTH($D1067),1))</f>
        <v/>
      </c>
      <c r="K1067" s="20" t="str">
        <f aca="false">IF($E1067&lt;&gt;1,"",IF($G1067="","",IF(AND($D1067&gt;='Cohort Report'!$B$5,$D1067&lt;='Cohort Report'!$B$6),$G1067,"")))</f>
        <v/>
      </c>
    </row>
    <row r="1068" customFormat="false" ht="15" hidden="false" customHeight="false" outlineLevel="0" collapsed="false">
      <c r="A1068" s="9"/>
      <c r="B1068" s="22"/>
      <c r="C1068" s="23"/>
      <c r="D1068" s="19" t="str">
        <f aca="false">IF($A1068="","",_xlfn.MINIFS($B:$B,$A:$A,$A1068))</f>
        <v/>
      </c>
      <c r="E1068" s="20" t="str">
        <f aca="false">IF($A1068="","",IF(AND($B1068=$D1068,COUNTIFS($A$2:$A1068,$A1068,$B$2:$B1068,$B1068)=1),1,0))</f>
        <v/>
      </c>
      <c r="F1068" s="19" t="str">
        <f aca="false">IF($E1068&lt;&gt;1,"",IF(COUNTIFS($A:$A,$A1068,$B:$B,"&gt;"&amp;$D1068)=0,"",_xlfn.MINIFS($B:$B,$A:$A,$A1068,$B:$B,"&gt;"&amp;$D1068)))</f>
        <v/>
      </c>
      <c r="G1068" s="20" t="str">
        <f aca="false">IF($F1068="","",$F1068-$D1068)</f>
        <v/>
      </c>
      <c r="H1068" s="20" t="str">
        <f aca="false">IF($E1068&lt;&gt;1,"",IF($F1068="",0,IF($G1068&lt;='Cohort Report'!$B$7,1,0)))</f>
        <v/>
      </c>
      <c r="I1068" s="20" t="str">
        <f aca="false">IF($E1068&lt;&gt;1,"",IF($F1068="",0,IF($G1068&lt;='Cohort Report'!$B$8,1,0)))</f>
        <v/>
      </c>
      <c r="J1068" s="21" t="str">
        <f aca="false">IF($E1068&lt;&gt;1,"",DATE(YEAR($D1068),MONTH($D1068),1))</f>
        <v/>
      </c>
      <c r="K1068" s="20" t="str">
        <f aca="false">IF($E1068&lt;&gt;1,"",IF($G1068="","",IF(AND($D1068&gt;='Cohort Report'!$B$5,$D1068&lt;='Cohort Report'!$B$6),$G1068,"")))</f>
        <v/>
      </c>
    </row>
    <row r="1069" customFormat="false" ht="15" hidden="false" customHeight="false" outlineLevel="0" collapsed="false">
      <c r="A1069" s="9"/>
      <c r="B1069" s="22"/>
      <c r="C1069" s="23"/>
      <c r="D1069" s="19" t="str">
        <f aca="false">IF($A1069="","",_xlfn.MINIFS($B:$B,$A:$A,$A1069))</f>
        <v/>
      </c>
      <c r="E1069" s="20" t="str">
        <f aca="false">IF($A1069="","",IF(AND($B1069=$D1069,COUNTIFS($A$2:$A1069,$A1069,$B$2:$B1069,$B1069)=1),1,0))</f>
        <v/>
      </c>
      <c r="F1069" s="19" t="str">
        <f aca="false">IF($E1069&lt;&gt;1,"",IF(COUNTIFS($A:$A,$A1069,$B:$B,"&gt;"&amp;$D1069)=0,"",_xlfn.MINIFS($B:$B,$A:$A,$A1069,$B:$B,"&gt;"&amp;$D1069)))</f>
        <v/>
      </c>
      <c r="G1069" s="20" t="str">
        <f aca="false">IF($F1069="","",$F1069-$D1069)</f>
        <v/>
      </c>
      <c r="H1069" s="20" t="str">
        <f aca="false">IF($E1069&lt;&gt;1,"",IF($F1069="",0,IF($G1069&lt;='Cohort Report'!$B$7,1,0)))</f>
        <v/>
      </c>
      <c r="I1069" s="20" t="str">
        <f aca="false">IF($E1069&lt;&gt;1,"",IF($F1069="",0,IF($G1069&lt;='Cohort Report'!$B$8,1,0)))</f>
        <v/>
      </c>
      <c r="J1069" s="21" t="str">
        <f aca="false">IF($E1069&lt;&gt;1,"",DATE(YEAR($D1069),MONTH($D1069),1))</f>
        <v/>
      </c>
      <c r="K1069" s="20" t="str">
        <f aca="false">IF($E1069&lt;&gt;1,"",IF($G1069="","",IF(AND($D1069&gt;='Cohort Report'!$B$5,$D1069&lt;='Cohort Report'!$B$6),$G1069,"")))</f>
        <v/>
      </c>
    </row>
    <row r="1070" customFormat="false" ht="15" hidden="false" customHeight="false" outlineLevel="0" collapsed="false">
      <c r="A1070" s="9"/>
      <c r="B1070" s="22"/>
      <c r="C1070" s="23"/>
      <c r="D1070" s="19" t="str">
        <f aca="false">IF($A1070="","",_xlfn.MINIFS($B:$B,$A:$A,$A1070))</f>
        <v/>
      </c>
      <c r="E1070" s="20" t="str">
        <f aca="false">IF($A1070="","",IF(AND($B1070=$D1070,COUNTIFS($A$2:$A1070,$A1070,$B$2:$B1070,$B1070)=1),1,0))</f>
        <v/>
      </c>
      <c r="F1070" s="19" t="str">
        <f aca="false">IF($E1070&lt;&gt;1,"",IF(COUNTIFS($A:$A,$A1070,$B:$B,"&gt;"&amp;$D1070)=0,"",_xlfn.MINIFS($B:$B,$A:$A,$A1070,$B:$B,"&gt;"&amp;$D1070)))</f>
        <v/>
      </c>
      <c r="G1070" s="20" t="str">
        <f aca="false">IF($F1070="","",$F1070-$D1070)</f>
        <v/>
      </c>
      <c r="H1070" s="20" t="str">
        <f aca="false">IF($E1070&lt;&gt;1,"",IF($F1070="",0,IF($G1070&lt;='Cohort Report'!$B$7,1,0)))</f>
        <v/>
      </c>
      <c r="I1070" s="20" t="str">
        <f aca="false">IF($E1070&lt;&gt;1,"",IF($F1070="",0,IF($G1070&lt;='Cohort Report'!$B$8,1,0)))</f>
        <v/>
      </c>
      <c r="J1070" s="21" t="str">
        <f aca="false">IF($E1070&lt;&gt;1,"",DATE(YEAR($D1070),MONTH($D1070),1))</f>
        <v/>
      </c>
      <c r="K1070" s="20" t="str">
        <f aca="false">IF($E1070&lt;&gt;1,"",IF($G1070="","",IF(AND($D1070&gt;='Cohort Report'!$B$5,$D1070&lt;='Cohort Report'!$B$6),$G1070,"")))</f>
        <v/>
      </c>
    </row>
    <row r="1071" customFormat="false" ht="15" hidden="false" customHeight="false" outlineLevel="0" collapsed="false">
      <c r="A1071" s="9"/>
      <c r="B1071" s="22"/>
      <c r="C1071" s="23"/>
      <c r="D1071" s="19" t="str">
        <f aca="false">IF($A1071="","",_xlfn.MINIFS($B:$B,$A:$A,$A1071))</f>
        <v/>
      </c>
      <c r="E1071" s="20" t="str">
        <f aca="false">IF($A1071="","",IF(AND($B1071=$D1071,COUNTIFS($A$2:$A1071,$A1071,$B$2:$B1071,$B1071)=1),1,0))</f>
        <v/>
      </c>
      <c r="F1071" s="19" t="str">
        <f aca="false">IF($E1071&lt;&gt;1,"",IF(COUNTIFS($A:$A,$A1071,$B:$B,"&gt;"&amp;$D1071)=0,"",_xlfn.MINIFS($B:$B,$A:$A,$A1071,$B:$B,"&gt;"&amp;$D1071)))</f>
        <v/>
      </c>
      <c r="G1071" s="20" t="str">
        <f aca="false">IF($F1071="","",$F1071-$D1071)</f>
        <v/>
      </c>
      <c r="H1071" s="20" t="str">
        <f aca="false">IF($E1071&lt;&gt;1,"",IF($F1071="",0,IF($G1071&lt;='Cohort Report'!$B$7,1,0)))</f>
        <v/>
      </c>
      <c r="I1071" s="20" t="str">
        <f aca="false">IF($E1071&lt;&gt;1,"",IF($F1071="",0,IF($G1071&lt;='Cohort Report'!$B$8,1,0)))</f>
        <v/>
      </c>
      <c r="J1071" s="21" t="str">
        <f aca="false">IF($E1071&lt;&gt;1,"",DATE(YEAR($D1071),MONTH($D1071),1))</f>
        <v/>
      </c>
      <c r="K1071" s="20" t="str">
        <f aca="false">IF($E1071&lt;&gt;1,"",IF($G1071="","",IF(AND($D1071&gt;='Cohort Report'!$B$5,$D1071&lt;='Cohort Report'!$B$6),$G1071,"")))</f>
        <v/>
      </c>
    </row>
    <row r="1072" customFormat="false" ht="15" hidden="false" customHeight="false" outlineLevel="0" collapsed="false">
      <c r="A1072" s="9"/>
      <c r="B1072" s="22"/>
      <c r="C1072" s="23"/>
      <c r="D1072" s="19" t="str">
        <f aca="false">IF($A1072="","",_xlfn.MINIFS($B:$B,$A:$A,$A1072))</f>
        <v/>
      </c>
      <c r="E1072" s="20" t="str">
        <f aca="false">IF($A1072="","",IF(AND($B1072=$D1072,COUNTIFS($A$2:$A1072,$A1072,$B$2:$B1072,$B1072)=1),1,0))</f>
        <v/>
      </c>
      <c r="F1072" s="19" t="str">
        <f aca="false">IF($E1072&lt;&gt;1,"",IF(COUNTIFS($A:$A,$A1072,$B:$B,"&gt;"&amp;$D1072)=0,"",_xlfn.MINIFS($B:$B,$A:$A,$A1072,$B:$B,"&gt;"&amp;$D1072)))</f>
        <v/>
      </c>
      <c r="G1072" s="20" t="str">
        <f aca="false">IF($F1072="","",$F1072-$D1072)</f>
        <v/>
      </c>
      <c r="H1072" s="20" t="str">
        <f aca="false">IF($E1072&lt;&gt;1,"",IF($F1072="",0,IF($G1072&lt;='Cohort Report'!$B$7,1,0)))</f>
        <v/>
      </c>
      <c r="I1072" s="20" t="str">
        <f aca="false">IF($E1072&lt;&gt;1,"",IF($F1072="",0,IF($G1072&lt;='Cohort Report'!$B$8,1,0)))</f>
        <v/>
      </c>
      <c r="J1072" s="21" t="str">
        <f aca="false">IF($E1072&lt;&gt;1,"",DATE(YEAR($D1072),MONTH($D1072),1))</f>
        <v/>
      </c>
      <c r="K1072" s="20" t="str">
        <f aca="false">IF($E1072&lt;&gt;1,"",IF($G1072="","",IF(AND($D1072&gt;='Cohort Report'!$B$5,$D1072&lt;='Cohort Report'!$B$6),$G1072,"")))</f>
        <v/>
      </c>
    </row>
    <row r="1073" customFormat="false" ht="15" hidden="false" customHeight="false" outlineLevel="0" collapsed="false">
      <c r="A1073" s="9"/>
      <c r="B1073" s="22"/>
      <c r="C1073" s="23"/>
      <c r="D1073" s="19" t="str">
        <f aca="false">IF($A1073="","",_xlfn.MINIFS($B:$B,$A:$A,$A1073))</f>
        <v/>
      </c>
      <c r="E1073" s="20" t="str">
        <f aca="false">IF($A1073="","",IF(AND($B1073=$D1073,COUNTIFS($A$2:$A1073,$A1073,$B$2:$B1073,$B1073)=1),1,0))</f>
        <v/>
      </c>
      <c r="F1073" s="19" t="str">
        <f aca="false">IF($E1073&lt;&gt;1,"",IF(COUNTIFS($A:$A,$A1073,$B:$B,"&gt;"&amp;$D1073)=0,"",_xlfn.MINIFS($B:$B,$A:$A,$A1073,$B:$B,"&gt;"&amp;$D1073)))</f>
        <v/>
      </c>
      <c r="G1073" s="20" t="str">
        <f aca="false">IF($F1073="","",$F1073-$D1073)</f>
        <v/>
      </c>
      <c r="H1073" s="20" t="str">
        <f aca="false">IF($E1073&lt;&gt;1,"",IF($F1073="",0,IF($G1073&lt;='Cohort Report'!$B$7,1,0)))</f>
        <v/>
      </c>
      <c r="I1073" s="20" t="str">
        <f aca="false">IF($E1073&lt;&gt;1,"",IF($F1073="",0,IF($G1073&lt;='Cohort Report'!$B$8,1,0)))</f>
        <v/>
      </c>
      <c r="J1073" s="21" t="str">
        <f aca="false">IF($E1073&lt;&gt;1,"",DATE(YEAR($D1073),MONTH($D1073),1))</f>
        <v/>
      </c>
      <c r="K1073" s="20" t="str">
        <f aca="false">IF($E1073&lt;&gt;1,"",IF($G1073="","",IF(AND($D1073&gt;='Cohort Report'!$B$5,$D1073&lt;='Cohort Report'!$B$6),$G1073,"")))</f>
        <v/>
      </c>
    </row>
    <row r="1074" customFormat="false" ht="15" hidden="false" customHeight="false" outlineLevel="0" collapsed="false">
      <c r="A1074" s="9"/>
      <c r="B1074" s="22"/>
      <c r="C1074" s="23"/>
      <c r="D1074" s="19" t="str">
        <f aca="false">IF($A1074="","",_xlfn.MINIFS($B:$B,$A:$A,$A1074))</f>
        <v/>
      </c>
      <c r="E1074" s="20" t="str">
        <f aca="false">IF($A1074="","",IF(AND($B1074=$D1074,COUNTIFS($A$2:$A1074,$A1074,$B$2:$B1074,$B1074)=1),1,0))</f>
        <v/>
      </c>
      <c r="F1074" s="19" t="str">
        <f aca="false">IF($E1074&lt;&gt;1,"",IF(COUNTIFS($A:$A,$A1074,$B:$B,"&gt;"&amp;$D1074)=0,"",_xlfn.MINIFS($B:$B,$A:$A,$A1074,$B:$B,"&gt;"&amp;$D1074)))</f>
        <v/>
      </c>
      <c r="G1074" s="20" t="str">
        <f aca="false">IF($F1074="","",$F1074-$D1074)</f>
        <v/>
      </c>
      <c r="H1074" s="20" t="str">
        <f aca="false">IF($E1074&lt;&gt;1,"",IF($F1074="",0,IF($G1074&lt;='Cohort Report'!$B$7,1,0)))</f>
        <v/>
      </c>
      <c r="I1074" s="20" t="str">
        <f aca="false">IF($E1074&lt;&gt;1,"",IF($F1074="",0,IF($G1074&lt;='Cohort Report'!$B$8,1,0)))</f>
        <v/>
      </c>
      <c r="J1074" s="21" t="str">
        <f aca="false">IF($E1074&lt;&gt;1,"",DATE(YEAR($D1074),MONTH($D1074),1))</f>
        <v/>
      </c>
      <c r="K1074" s="20" t="str">
        <f aca="false">IF($E1074&lt;&gt;1,"",IF($G1074="","",IF(AND($D1074&gt;='Cohort Report'!$B$5,$D1074&lt;='Cohort Report'!$B$6),$G1074,"")))</f>
        <v/>
      </c>
    </row>
    <row r="1075" customFormat="false" ht="15" hidden="false" customHeight="false" outlineLevel="0" collapsed="false">
      <c r="A1075" s="9"/>
      <c r="B1075" s="22"/>
      <c r="C1075" s="23"/>
      <c r="D1075" s="19" t="str">
        <f aca="false">IF($A1075="","",_xlfn.MINIFS($B:$B,$A:$A,$A1075))</f>
        <v/>
      </c>
      <c r="E1075" s="20" t="str">
        <f aca="false">IF($A1075="","",IF(AND($B1075=$D1075,COUNTIFS($A$2:$A1075,$A1075,$B$2:$B1075,$B1075)=1),1,0))</f>
        <v/>
      </c>
      <c r="F1075" s="19" t="str">
        <f aca="false">IF($E1075&lt;&gt;1,"",IF(COUNTIFS($A:$A,$A1075,$B:$B,"&gt;"&amp;$D1075)=0,"",_xlfn.MINIFS($B:$B,$A:$A,$A1075,$B:$B,"&gt;"&amp;$D1075)))</f>
        <v/>
      </c>
      <c r="G1075" s="20" t="str">
        <f aca="false">IF($F1075="","",$F1075-$D1075)</f>
        <v/>
      </c>
      <c r="H1075" s="20" t="str">
        <f aca="false">IF($E1075&lt;&gt;1,"",IF($F1075="",0,IF($G1075&lt;='Cohort Report'!$B$7,1,0)))</f>
        <v/>
      </c>
      <c r="I1075" s="20" t="str">
        <f aca="false">IF($E1075&lt;&gt;1,"",IF($F1075="",0,IF($G1075&lt;='Cohort Report'!$B$8,1,0)))</f>
        <v/>
      </c>
      <c r="J1075" s="21" t="str">
        <f aca="false">IF($E1075&lt;&gt;1,"",DATE(YEAR($D1075),MONTH($D1075),1))</f>
        <v/>
      </c>
      <c r="K1075" s="20" t="str">
        <f aca="false">IF($E1075&lt;&gt;1,"",IF($G1075="","",IF(AND($D1075&gt;='Cohort Report'!$B$5,$D1075&lt;='Cohort Report'!$B$6),$G1075,"")))</f>
        <v/>
      </c>
    </row>
    <row r="1076" customFormat="false" ht="15" hidden="false" customHeight="false" outlineLevel="0" collapsed="false">
      <c r="A1076" s="9"/>
      <c r="B1076" s="22"/>
      <c r="C1076" s="23"/>
      <c r="D1076" s="19" t="str">
        <f aca="false">IF($A1076="","",_xlfn.MINIFS($B:$B,$A:$A,$A1076))</f>
        <v/>
      </c>
      <c r="E1076" s="20" t="str">
        <f aca="false">IF($A1076="","",IF(AND($B1076=$D1076,COUNTIFS($A$2:$A1076,$A1076,$B$2:$B1076,$B1076)=1),1,0))</f>
        <v/>
      </c>
      <c r="F1076" s="19" t="str">
        <f aca="false">IF($E1076&lt;&gt;1,"",IF(COUNTIFS($A:$A,$A1076,$B:$B,"&gt;"&amp;$D1076)=0,"",_xlfn.MINIFS($B:$B,$A:$A,$A1076,$B:$B,"&gt;"&amp;$D1076)))</f>
        <v/>
      </c>
      <c r="G1076" s="20" t="str">
        <f aca="false">IF($F1076="","",$F1076-$D1076)</f>
        <v/>
      </c>
      <c r="H1076" s="20" t="str">
        <f aca="false">IF($E1076&lt;&gt;1,"",IF($F1076="",0,IF($G1076&lt;='Cohort Report'!$B$7,1,0)))</f>
        <v/>
      </c>
      <c r="I1076" s="20" t="str">
        <f aca="false">IF($E1076&lt;&gt;1,"",IF($F1076="",0,IF($G1076&lt;='Cohort Report'!$B$8,1,0)))</f>
        <v/>
      </c>
      <c r="J1076" s="21" t="str">
        <f aca="false">IF($E1076&lt;&gt;1,"",DATE(YEAR($D1076),MONTH($D1076),1))</f>
        <v/>
      </c>
      <c r="K1076" s="20" t="str">
        <f aca="false">IF($E1076&lt;&gt;1,"",IF($G1076="","",IF(AND($D1076&gt;='Cohort Report'!$B$5,$D1076&lt;='Cohort Report'!$B$6),$G1076,"")))</f>
        <v/>
      </c>
    </row>
    <row r="1077" customFormat="false" ht="15" hidden="false" customHeight="false" outlineLevel="0" collapsed="false">
      <c r="A1077" s="9"/>
      <c r="B1077" s="22"/>
      <c r="C1077" s="23"/>
      <c r="D1077" s="19" t="str">
        <f aca="false">IF($A1077="","",_xlfn.MINIFS($B:$B,$A:$A,$A1077))</f>
        <v/>
      </c>
      <c r="E1077" s="20" t="str">
        <f aca="false">IF($A1077="","",IF(AND($B1077=$D1077,COUNTIFS($A$2:$A1077,$A1077,$B$2:$B1077,$B1077)=1),1,0))</f>
        <v/>
      </c>
      <c r="F1077" s="19" t="str">
        <f aca="false">IF($E1077&lt;&gt;1,"",IF(COUNTIFS($A:$A,$A1077,$B:$B,"&gt;"&amp;$D1077)=0,"",_xlfn.MINIFS($B:$B,$A:$A,$A1077,$B:$B,"&gt;"&amp;$D1077)))</f>
        <v/>
      </c>
      <c r="G1077" s="20" t="str">
        <f aca="false">IF($F1077="","",$F1077-$D1077)</f>
        <v/>
      </c>
      <c r="H1077" s="20" t="str">
        <f aca="false">IF($E1077&lt;&gt;1,"",IF($F1077="",0,IF($G1077&lt;='Cohort Report'!$B$7,1,0)))</f>
        <v/>
      </c>
      <c r="I1077" s="20" t="str">
        <f aca="false">IF($E1077&lt;&gt;1,"",IF($F1077="",0,IF($G1077&lt;='Cohort Report'!$B$8,1,0)))</f>
        <v/>
      </c>
      <c r="J1077" s="21" t="str">
        <f aca="false">IF($E1077&lt;&gt;1,"",DATE(YEAR($D1077),MONTH($D1077),1))</f>
        <v/>
      </c>
      <c r="K1077" s="20" t="str">
        <f aca="false">IF($E1077&lt;&gt;1,"",IF($G1077="","",IF(AND($D1077&gt;='Cohort Report'!$B$5,$D1077&lt;='Cohort Report'!$B$6),$G1077,"")))</f>
        <v/>
      </c>
    </row>
    <row r="1078" customFormat="false" ht="15" hidden="false" customHeight="false" outlineLevel="0" collapsed="false">
      <c r="A1078" s="9"/>
      <c r="B1078" s="22"/>
      <c r="C1078" s="23"/>
      <c r="D1078" s="19" t="str">
        <f aca="false">IF($A1078="","",_xlfn.MINIFS($B:$B,$A:$A,$A1078))</f>
        <v/>
      </c>
      <c r="E1078" s="20" t="str">
        <f aca="false">IF($A1078="","",IF(AND($B1078=$D1078,COUNTIFS($A$2:$A1078,$A1078,$B$2:$B1078,$B1078)=1),1,0))</f>
        <v/>
      </c>
      <c r="F1078" s="19" t="str">
        <f aca="false">IF($E1078&lt;&gt;1,"",IF(COUNTIFS($A:$A,$A1078,$B:$B,"&gt;"&amp;$D1078)=0,"",_xlfn.MINIFS($B:$B,$A:$A,$A1078,$B:$B,"&gt;"&amp;$D1078)))</f>
        <v/>
      </c>
      <c r="G1078" s="20" t="str">
        <f aca="false">IF($F1078="","",$F1078-$D1078)</f>
        <v/>
      </c>
      <c r="H1078" s="20" t="str">
        <f aca="false">IF($E1078&lt;&gt;1,"",IF($F1078="",0,IF($G1078&lt;='Cohort Report'!$B$7,1,0)))</f>
        <v/>
      </c>
      <c r="I1078" s="20" t="str">
        <f aca="false">IF($E1078&lt;&gt;1,"",IF($F1078="",0,IF($G1078&lt;='Cohort Report'!$B$8,1,0)))</f>
        <v/>
      </c>
      <c r="J1078" s="21" t="str">
        <f aca="false">IF($E1078&lt;&gt;1,"",DATE(YEAR($D1078),MONTH($D1078),1))</f>
        <v/>
      </c>
      <c r="K1078" s="20" t="str">
        <f aca="false">IF($E1078&lt;&gt;1,"",IF($G1078="","",IF(AND($D1078&gt;='Cohort Report'!$B$5,$D1078&lt;='Cohort Report'!$B$6),$G1078,"")))</f>
        <v/>
      </c>
    </row>
    <row r="1079" customFormat="false" ht="15" hidden="false" customHeight="false" outlineLevel="0" collapsed="false">
      <c r="A1079" s="9"/>
      <c r="B1079" s="22"/>
      <c r="C1079" s="23"/>
      <c r="D1079" s="19" t="str">
        <f aca="false">IF($A1079="","",_xlfn.MINIFS($B:$B,$A:$A,$A1079))</f>
        <v/>
      </c>
      <c r="E1079" s="20" t="str">
        <f aca="false">IF($A1079="","",IF(AND($B1079=$D1079,COUNTIFS($A$2:$A1079,$A1079,$B$2:$B1079,$B1079)=1),1,0))</f>
        <v/>
      </c>
      <c r="F1079" s="19" t="str">
        <f aca="false">IF($E1079&lt;&gt;1,"",IF(COUNTIFS($A:$A,$A1079,$B:$B,"&gt;"&amp;$D1079)=0,"",_xlfn.MINIFS($B:$B,$A:$A,$A1079,$B:$B,"&gt;"&amp;$D1079)))</f>
        <v/>
      </c>
      <c r="G1079" s="20" t="str">
        <f aca="false">IF($F1079="","",$F1079-$D1079)</f>
        <v/>
      </c>
      <c r="H1079" s="20" t="str">
        <f aca="false">IF($E1079&lt;&gt;1,"",IF($F1079="",0,IF($G1079&lt;='Cohort Report'!$B$7,1,0)))</f>
        <v/>
      </c>
      <c r="I1079" s="20" t="str">
        <f aca="false">IF($E1079&lt;&gt;1,"",IF($F1079="",0,IF($G1079&lt;='Cohort Report'!$B$8,1,0)))</f>
        <v/>
      </c>
      <c r="J1079" s="21" t="str">
        <f aca="false">IF($E1079&lt;&gt;1,"",DATE(YEAR($D1079),MONTH($D1079),1))</f>
        <v/>
      </c>
      <c r="K1079" s="20" t="str">
        <f aca="false">IF($E1079&lt;&gt;1,"",IF($G1079="","",IF(AND($D1079&gt;='Cohort Report'!$B$5,$D1079&lt;='Cohort Report'!$B$6),$G1079,"")))</f>
        <v/>
      </c>
    </row>
    <row r="1080" customFormat="false" ht="15" hidden="false" customHeight="false" outlineLevel="0" collapsed="false">
      <c r="A1080" s="9"/>
      <c r="B1080" s="22"/>
      <c r="C1080" s="23"/>
      <c r="D1080" s="19" t="str">
        <f aca="false">IF($A1080="","",_xlfn.MINIFS($B:$B,$A:$A,$A1080))</f>
        <v/>
      </c>
      <c r="E1080" s="20" t="str">
        <f aca="false">IF($A1080="","",IF(AND($B1080=$D1080,COUNTIFS($A$2:$A1080,$A1080,$B$2:$B1080,$B1080)=1),1,0))</f>
        <v/>
      </c>
      <c r="F1080" s="19" t="str">
        <f aca="false">IF($E1080&lt;&gt;1,"",IF(COUNTIFS($A:$A,$A1080,$B:$B,"&gt;"&amp;$D1080)=0,"",_xlfn.MINIFS($B:$B,$A:$A,$A1080,$B:$B,"&gt;"&amp;$D1080)))</f>
        <v/>
      </c>
      <c r="G1080" s="20" t="str">
        <f aca="false">IF($F1080="","",$F1080-$D1080)</f>
        <v/>
      </c>
      <c r="H1080" s="20" t="str">
        <f aca="false">IF($E1080&lt;&gt;1,"",IF($F1080="",0,IF($G1080&lt;='Cohort Report'!$B$7,1,0)))</f>
        <v/>
      </c>
      <c r="I1080" s="20" t="str">
        <f aca="false">IF($E1080&lt;&gt;1,"",IF($F1080="",0,IF($G1080&lt;='Cohort Report'!$B$8,1,0)))</f>
        <v/>
      </c>
      <c r="J1080" s="21" t="str">
        <f aca="false">IF($E1080&lt;&gt;1,"",DATE(YEAR($D1080),MONTH($D1080),1))</f>
        <v/>
      </c>
      <c r="K1080" s="20" t="str">
        <f aca="false">IF($E1080&lt;&gt;1,"",IF($G1080="","",IF(AND($D1080&gt;='Cohort Report'!$B$5,$D1080&lt;='Cohort Report'!$B$6),$G1080,"")))</f>
        <v/>
      </c>
    </row>
    <row r="1081" customFormat="false" ht="15" hidden="false" customHeight="false" outlineLevel="0" collapsed="false">
      <c r="A1081" s="9"/>
      <c r="B1081" s="22"/>
      <c r="C1081" s="23"/>
      <c r="D1081" s="19" t="str">
        <f aca="false">IF($A1081="","",_xlfn.MINIFS($B:$B,$A:$A,$A1081))</f>
        <v/>
      </c>
      <c r="E1081" s="20" t="str">
        <f aca="false">IF($A1081="","",IF(AND($B1081=$D1081,COUNTIFS($A$2:$A1081,$A1081,$B$2:$B1081,$B1081)=1),1,0))</f>
        <v/>
      </c>
      <c r="F1081" s="19" t="str">
        <f aca="false">IF($E1081&lt;&gt;1,"",IF(COUNTIFS($A:$A,$A1081,$B:$B,"&gt;"&amp;$D1081)=0,"",_xlfn.MINIFS($B:$B,$A:$A,$A1081,$B:$B,"&gt;"&amp;$D1081)))</f>
        <v/>
      </c>
      <c r="G1081" s="20" t="str">
        <f aca="false">IF($F1081="","",$F1081-$D1081)</f>
        <v/>
      </c>
      <c r="H1081" s="20" t="str">
        <f aca="false">IF($E1081&lt;&gt;1,"",IF($F1081="",0,IF($G1081&lt;='Cohort Report'!$B$7,1,0)))</f>
        <v/>
      </c>
      <c r="I1081" s="20" t="str">
        <f aca="false">IF($E1081&lt;&gt;1,"",IF($F1081="",0,IF($G1081&lt;='Cohort Report'!$B$8,1,0)))</f>
        <v/>
      </c>
      <c r="J1081" s="21" t="str">
        <f aca="false">IF($E1081&lt;&gt;1,"",DATE(YEAR($D1081),MONTH($D1081),1))</f>
        <v/>
      </c>
      <c r="K1081" s="20" t="str">
        <f aca="false">IF($E1081&lt;&gt;1,"",IF($G1081="","",IF(AND($D1081&gt;='Cohort Report'!$B$5,$D1081&lt;='Cohort Report'!$B$6),$G1081,"")))</f>
        <v/>
      </c>
    </row>
    <row r="1082" customFormat="false" ht="15" hidden="false" customHeight="false" outlineLevel="0" collapsed="false">
      <c r="A1082" s="9"/>
      <c r="B1082" s="22"/>
      <c r="C1082" s="23"/>
      <c r="D1082" s="19" t="str">
        <f aca="false">IF($A1082="","",_xlfn.MINIFS($B:$B,$A:$A,$A1082))</f>
        <v/>
      </c>
      <c r="E1082" s="20" t="str">
        <f aca="false">IF($A1082="","",IF(AND($B1082=$D1082,COUNTIFS($A$2:$A1082,$A1082,$B$2:$B1082,$B1082)=1),1,0))</f>
        <v/>
      </c>
      <c r="F1082" s="19" t="str">
        <f aca="false">IF($E1082&lt;&gt;1,"",IF(COUNTIFS($A:$A,$A1082,$B:$B,"&gt;"&amp;$D1082)=0,"",_xlfn.MINIFS($B:$B,$A:$A,$A1082,$B:$B,"&gt;"&amp;$D1082)))</f>
        <v/>
      </c>
      <c r="G1082" s="20" t="str">
        <f aca="false">IF($F1082="","",$F1082-$D1082)</f>
        <v/>
      </c>
      <c r="H1082" s="20" t="str">
        <f aca="false">IF($E1082&lt;&gt;1,"",IF($F1082="",0,IF($G1082&lt;='Cohort Report'!$B$7,1,0)))</f>
        <v/>
      </c>
      <c r="I1082" s="20" t="str">
        <f aca="false">IF($E1082&lt;&gt;1,"",IF($F1082="",0,IF($G1082&lt;='Cohort Report'!$B$8,1,0)))</f>
        <v/>
      </c>
      <c r="J1082" s="21" t="str">
        <f aca="false">IF($E1082&lt;&gt;1,"",DATE(YEAR($D1082),MONTH($D1082),1))</f>
        <v/>
      </c>
      <c r="K1082" s="20" t="str">
        <f aca="false">IF($E1082&lt;&gt;1,"",IF($G1082="","",IF(AND($D1082&gt;='Cohort Report'!$B$5,$D1082&lt;='Cohort Report'!$B$6),$G1082,"")))</f>
        <v/>
      </c>
    </row>
    <row r="1083" customFormat="false" ht="15" hidden="false" customHeight="false" outlineLevel="0" collapsed="false">
      <c r="A1083" s="9"/>
      <c r="B1083" s="22"/>
      <c r="C1083" s="23"/>
      <c r="D1083" s="19" t="str">
        <f aca="false">IF($A1083="","",_xlfn.MINIFS($B:$B,$A:$A,$A1083))</f>
        <v/>
      </c>
      <c r="E1083" s="20" t="str">
        <f aca="false">IF($A1083="","",IF(AND($B1083=$D1083,COUNTIFS($A$2:$A1083,$A1083,$B$2:$B1083,$B1083)=1),1,0))</f>
        <v/>
      </c>
      <c r="F1083" s="19" t="str">
        <f aca="false">IF($E1083&lt;&gt;1,"",IF(COUNTIFS($A:$A,$A1083,$B:$B,"&gt;"&amp;$D1083)=0,"",_xlfn.MINIFS($B:$B,$A:$A,$A1083,$B:$B,"&gt;"&amp;$D1083)))</f>
        <v/>
      </c>
      <c r="G1083" s="20" t="str">
        <f aca="false">IF($F1083="","",$F1083-$D1083)</f>
        <v/>
      </c>
      <c r="H1083" s="20" t="str">
        <f aca="false">IF($E1083&lt;&gt;1,"",IF($F1083="",0,IF($G1083&lt;='Cohort Report'!$B$7,1,0)))</f>
        <v/>
      </c>
      <c r="I1083" s="20" t="str">
        <f aca="false">IF($E1083&lt;&gt;1,"",IF($F1083="",0,IF($G1083&lt;='Cohort Report'!$B$8,1,0)))</f>
        <v/>
      </c>
      <c r="J1083" s="21" t="str">
        <f aca="false">IF($E1083&lt;&gt;1,"",DATE(YEAR($D1083),MONTH($D1083),1))</f>
        <v/>
      </c>
      <c r="K1083" s="20" t="str">
        <f aca="false">IF($E1083&lt;&gt;1,"",IF($G1083="","",IF(AND($D1083&gt;='Cohort Report'!$B$5,$D1083&lt;='Cohort Report'!$B$6),$G1083,"")))</f>
        <v/>
      </c>
    </row>
    <row r="1084" customFormat="false" ht="15" hidden="false" customHeight="false" outlineLevel="0" collapsed="false">
      <c r="A1084" s="9"/>
      <c r="B1084" s="22"/>
      <c r="C1084" s="23"/>
      <c r="D1084" s="19" t="str">
        <f aca="false">IF($A1084="","",_xlfn.MINIFS($B:$B,$A:$A,$A1084))</f>
        <v/>
      </c>
      <c r="E1084" s="20" t="str">
        <f aca="false">IF($A1084="","",IF(AND($B1084=$D1084,COUNTIFS($A$2:$A1084,$A1084,$B$2:$B1084,$B1084)=1),1,0))</f>
        <v/>
      </c>
      <c r="F1084" s="19" t="str">
        <f aca="false">IF($E1084&lt;&gt;1,"",IF(COUNTIFS($A:$A,$A1084,$B:$B,"&gt;"&amp;$D1084)=0,"",_xlfn.MINIFS($B:$B,$A:$A,$A1084,$B:$B,"&gt;"&amp;$D1084)))</f>
        <v/>
      </c>
      <c r="G1084" s="20" t="str">
        <f aca="false">IF($F1084="","",$F1084-$D1084)</f>
        <v/>
      </c>
      <c r="H1084" s="20" t="str">
        <f aca="false">IF($E1084&lt;&gt;1,"",IF($F1084="",0,IF($G1084&lt;='Cohort Report'!$B$7,1,0)))</f>
        <v/>
      </c>
      <c r="I1084" s="20" t="str">
        <f aca="false">IF($E1084&lt;&gt;1,"",IF($F1084="",0,IF($G1084&lt;='Cohort Report'!$B$8,1,0)))</f>
        <v/>
      </c>
      <c r="J1084" s="21" t="str">
        <f aca="false">IF($E1084&lt;&gt;1,"",DATE(YEAR($D1084),MONTH($D1084),1))</f>
        <v/>
      </c>
      <c r="K1084" s="20" t="str">
        <f aca="false">IF($E1084&lt;&gt;1,"",IF($G1084="","",IF(AND($D1084&gt;='Cohort Report'!$B$5,$D1084&lt;='Cohort Report'!$B$6),$G1084,"")))</f>
        <v/>
      </c>
    </row>
    <row r="1085" customFormat="false" ht="15" hidden="false" customHeight="false" outlineLevel="0" collapsed="false">
      <c r="A1085" s="9"/>
      <c r="B1085" s="22"/>
      <c r="C1085" s="23"/>
      <c r="D1085" s="19" t="str">
        <f aca="false">IF($A1085="","",_xlfn.MINIFS($B:$B,$A:$A,$A1085))</f>
        <v/>
      </c>
      <c r="E1085" s="20" t="str">
        <f aca="false">IF($A1085="","",IF(AND($B1085=$D1085,COUNTIFS($A$2:$A1085,$A1085,$B$2:$B1085,$B1085)=1),1,0))</f>
        <v/>
      </c>
      <c r="F1085" s="19" t="str">
        <f aca="false">IF($E1085&lt;&gt;1,"",IF(COUNTIFS($A:$A,$A1085,$B:$B,"&gt;"&amp;$D1085)=0,"",_xlfn.MINIFS($B:$B,$A:$A,$A1085,$B:$B,"&gt;"&amp;$D1085)))</f>
        <v/>
      </c>
      <c r="G1085" s="20" t="str">
        <f aca="false">IF($F1085="","",$F1085-$D1085)</f>
        <v/>
      </c>
      <c r="H1085" s="20" t="str">
        <f aca="false">IF($E1085&lt;&gt;1,"",IF($F1085="",0,IF($G1085&lt;='Cohort Report'!$B$7,1,0)))</f>
        <v/>
      </c>
      <c r="I1085" s="20" t="str">
        <f aca="false">IF($E1085&lt;&gt;1,"",IF($F1085="",0,IF($G1085&lt;='Cohort Report'!$B$8,1,0)))</f>
        <v/>
      </c>
      <c r="J1085" s="21" t="str">
        <f aca="false">IF($E1085&lt;&gt;1,"",DATE(YEAR($D1085),MONTH($D1085),1))</f>
        <v/>
      </c>
      <c r="K1085" s="20" t="str">
        <f aca="false">IF($E1085&lt;&gt;1,"",IF($G1085="","",IF(AND($D1085&gt;='Cohort Report'!$B$5,$D1085&lt;='Cohort Report'!$B$6),$G1085,"")))</f>
        <v/>
      </c>
    </row>
    <row r="1086" customFormat="false" ht="15" hidden="false" customHeight="false" outlineLevel="0" collapsed="false">
      <c r="A1086" s="9"/>
      <c r="B1086" s="22"/>
      <c r="C1086" s="23"/>
      <c r="D1086" s="19" t="str">
        <f aca="false">IF($A1086="","",_xlfn.MINIFS($B:$B,$A:$A,$A1086))</f>
        <v/>
      </c>
      <c r="E1086" s="20" t="str">
        <f aca="false">IF($A1086="","",IF(AND($B1086=$D1086,COUNTIFS($A$2:$A1086,$A1086,$B$2:$B1086,$B1086)=1),1,0))</f>
        <v/>
      </c>
      <c r="F1086" s="19" t="str">
        <f aca="false">IF($E1086&lt;&gt;1,"",IF(COUNTIFS($A:$A,$A1086,$B:$B,"&gt;"&amp;$D1086)=0,"",_xlfn.MINIFS($B:$B,$A:$A,$A1086,$B:$B,"&gt;"&amp;$D1086)))</f>
        <v/>
      </c>
      <c r="G1086" s="20" t="str">
        <f aca="false">IF($F1086="","",$F1086-$D1086)</f>
        <v/>
      </c>
      <c r="H1086" s="20" t="str">
        <f aca="false">IF($E1086&lt;&gt;1,"",IF($F1086="",0,IF($G1086&lt;='Cohort Report'!$B$7,1,0)))</f>
        <v/>
      </c>
      <c r="I1086" s="20" t="str">
        <f aca="false">IF($E1086&lt;&gt;1,"",IF($F1086="",0,IF($G1086&lt;='Cohort Report'!$B$8,1,0)))</f>
        <v/>
      </c>
      <c r="J1086" s="21" t="str">
        <f aca="false">IF($E1086&lt;&gt;1,"",DATE(YEAR($D1086),MONTH($D1086),1))</f>
        <v/>
      </c>
      <c r="K1086" s="20" t="str">
        <f aca="false">IF($E1086&lt;&gt;1,"",IF($G1086="","",IF(AND($D1086&gt;='Cohort Report'!$B$5,$D1086&lt;='Cohort Report'!$B$6),$G1086,"")))</f>
        <v/>
      </c>
    </row>
    <row r="1087" customFormat="false" ht="15" hidden="false" customHeight="false" outlineLevel="0" collapsed="false">
      <c r="A1087" s="9"/>
      <c r="B1087" s="22"/>
      <c r="C1087" s="23"/>
      <c r="D1087" s="19" t="str">
        <f aca="false">IF($A1087="","",_xlfn.MINIFS($B:$B,$A:$A,$A1087))</f>
        <v/>
      </c>
      <c r="E1087" s="20" t="str">
        <f aca="false">IF($A1087="","",IF(AND($B1087=$D1087,COUNTIFS($A$2:$A1087,$A1087,$B$2:$B1087,$B1087)=1),1,0))</f>
        <v/>
      </c>
      <c r="F1087" s="19" t="str">
        <f aca="false">IF($E1087&lt;&gt;1,"",IF(COUNTIFS($A:$A,$A1087,$B:$B,"&gt;"&amp;$D1087)=0,"",_xlfn.MINIFS($B:$B,$A:$A,$A1087,$B:$B,"&gt;"&amp;$D1087)))</f>
        <v/>
      </c>
      <c r="G1087" s="20" t="str">
        <f aca="false">IF($F1087="","",$F1087-$D1087)</f>
        <v/>
      </c>
      <c r="H1087" s="20" t="str">
        <f aca="false">IF($E1087&lt;&gt;1,"",IF($F1087="",0,IF($G1087&lt;='Cohort Report'!$B$7,1,0)))</f>
        <v/>
      </c>
      <c r="I1087" s="20" t="str">
        <f aca="false">IF($E1087&lt;&gt;1,"",IF($F1087="",0,IF($G1087&lt;='Cohort Report'!$B$8,1,0)))</f>
        <v/>
      </c>
      <c r="J1087" s="21" t="str">
        <f aca="false">IF($E1087&lt;&gt;1,"",DATE(YEAR($D1087),MONTH($D1087),1))</f>
        <v/>
      </c>
      <c r="K1087" s="20" t="str">
        <f aca="false">IF($E1087&lt;&gt;1,"",IF($G1087="","",IF(AND($D1087&gt;='Cohort Report'!$B$5,$D1087&lt;='Cohort Report'!$B$6),$G1087,"")))</f>
        <v/>
      </c>
    </row>
    <row r="1088" customFormat="false" ht="15" hidden="false" customHeight="false" outlineLevel="0" collapsed="false">
      <c r="A1088" s="9"/>
      <c r="B1088" s="22"/>
      <c r="C1088" s="23"/>
      <c r="D1088" s="19" t="str">
        <f aca="false">IF($A1088="","",_xlfn.MINIFS($B:$B,$A:$A,$A1088))</f>
        <v/>
      </c>
      <c r="E1088" s="20" t="str">
        <f aca="false">IF($A1088="","",IF(AND($B1088=$D1088,COUNTIFS($A$2:$A1088,$A1088,$B$2:$B1088,$B1088)=1),1,0))</f>
        <v/>
      </c>
      <c r="F1088" s="19" t="str">
        <f aca="false">IF($E1088&lt;&gt;1,"",IF(COUNTIFS($A:$A,$A1088,$B:$B,"&gt;"&amp;$D1088)=0,"",_xlfn.MINIFS($B:$B,$A:$A,$A1088,$B:$B,"&gt;"&amp;$D1088)))</f>
        <v/>
      </c>
      <c r="G1088" s="20" t="str">
        <f aca="false">IF($F1088="","",$F1088-$D1088)</f>
        <v/>
      </c>
      <c r="H1088" s="20" t="str">
        <f aca="false">IF($E1088&lt;&gt;1,"",IF($F1088="",0,IF($G1088&lt;='Cohort Report'!$B$7,1,0)))</f>
        <v/>
      </c>
      <c r="I1088" s="20" t="str">
        <f aca="false">IF($E1088&lt;&gt;1,"",IF($F1088="",0,IF($G1088&lt;='Cohort Report'!$B$8,1,0)))</f>
        <v/>
      </c>
      <c r="J1088" s="21" t="str">
        <f aca="false">IF($E1088&lt;&gt;1,"",DATE(YEAR($D1088),MONTH($D1088),1))</f>
        <v/>
      </c>
      <c r="K1088" s="20" t="str">
        <f aca="false">IF($E1088&lt;&gt;1,"",IF($G1088="","",IF(AND($D1088&gt;='Cohort Report'!$B$5,$D1088&lt;='Cohort Report'!$B$6),$G1088,"")))</f>
        <v/>
      </c>
    </row>
    <row r="1089" customFormat="false" ht="15" hidden="false" customHeight="false" outlineLevel="0" collapsed="false">
      <c r="A1089" s="9"/>
      <c r="B1089" s="22"/>
      <c r="C1089" s="23"/>
      <c r="D1089" s="19" t="str">
        <f aca="false">IF($A1089="","",_xlfn.MINIFS($B:$B,$A:$A,$A1089))</f>
        <v/>
      </c>
      <c r="E1089" s="20" t="str">
        <f aca="false">IF($A1089="","",IF(AND($B1089=$D1089,COUNTIFS($A$2:$A1089,$A1089,$B$2:$B1089,$B1089)=1),1,0))</f>
        <v/>
      </c>
      <c r="F1089" s="19" t="str">
        <f aca="false">IF($E1089&lt;&gt;1,"",IF(COUNTIFS($A:$A,$A1089,$B:$B,"&gt;"&amp;$D1089)=0,"",_xlfn.MINIFS($B:$B,$A:$A,$A1089,$B:$B,"&gt;"&amp;$D1089)))</f>
        <v/>
      </c>
      <c r="G1089" s="20" t="str">
        <f aca="false">IF($F1089="","",$F1089-$D1089)</f>
        <v/>
      </c>
      <c r="H1089" s="20" t="str">
        <f aca="false">IF($E1089&lt;&gt;1,"",IF($F1089="",0,IF($G1089&lt;='Cohort Report'!$B$7,1,0)))</f>
        <v/>
      </c>
      <c r="I1089" s="20" t="str">
        <f aca="false">IF($E1089&lt;&gt;1,"",IF($F1089="",0,IF($G1089&lt;='Cohort Report'!$B$8,1,0)))</f>
        <v/>
      </c>
      <c r="J1089" s="21" t="str">
        <f aca="false">IF($E1089&lt;&gt;1,"",DATE(YEAR($D1089),MONTH($D1089),1))</f>
        <v/>
      </c>
      <c r="K1089" s="20" t="str">
        <f aca="false">IF($E1089&lt;&gt;1,"",IF($G1089="","",IF(AND($D1089&gt;='Cohort Report'!$B$5,$D1089&lt;='Cohort Report'!$B$6),$G1089,"")))</f>
        <v/>
      </c>
    </row>
    <row r="1090" customFormat="false" ht="15" hidden="false" customHeight="false" outlineLevel="0" collapsed="false">
      <c r="A1090" s="9"/>
      <c r="B1090" s="22"/>
      <c r="C1090" s="23"/>
      <c r="D1090" s="19" t="str">
        <f aca="false">IF($A1090="","",_xlfn.MINIFS($B:$B,$A:$A,$A1090))</f>
        <v/>
      </c>
      <c r="E1090" s="20" t="str">
        <f aca="false">IF($A1090="","",IF(AND($B1090=$D1090,COUNTIFS($A$2:$A1090,$A1090,$B$2:$B1090,$B1090)=1),1,0))</f>
        <v/>
      </c>
      <c r="F1090" s="19" t="str">
        <f aca="false">IF($E1090&lt;&gt;1,"",IF(COUNTIFS($A:$A,$A1090,$B:$B,"&gt;"&amp;$D1090)=0,"",_xlfn.MINIFS($B:$B,$A:$A,$A1090,$B:$B,"&gt;"&amp;$D1090)))</f>
        <v/>
      </c>
      <c r="G1090" s="20" t="str">
        <f aca="false">IF($F1090="","",$F1090-$D1090)</f>
        <v/>
      </c>
      <c r="H1090" s="20" t="str">
        <f aca="false">IF($E1090&lt;&gt;1,"",IF($F1090="",0,IF($G1090&lt;='Cohort Report'!$B$7,1,0)))</f>
        <v/>
      </c>
      <c r="I1090" s="20" t="str">
        <f aca="false">IF($E1090&lt;&gt;1,"",IF($F1090="",0,IF($G1090&lt;='Cohort Report'!$B$8,1,0)))</f>
        <v/>
      </c>
      <c r="J1090" s="21" t="str">
        <f aca="false">IF($E1090&lt;&gt;1,"",DATE(YEAR($D1090),MONTH($D1090),1))</f>
        <v/>
      </c>
      <c r="K1090" s="20" t="str">
        <f aca="false">IF($E1090&lt;&gt;1,"",IF($G1090="","",IF(AND($D1090&gt;='Cohort Report'!$B$5,$D1090&lt;='Cohort Report'!$B$6),$G1090,"")))</f>
        <v/>
      </c>
    </row>
    <row r="1091" customFormat="false" ht="15" hidden="false" customHeight="false" outlineLevel="0" collapsed="false">
      <c r="A1091" s="9"/>
      <c r="B1091" s="22"/>
      <c r="C1091" s="23"/>
      <c r="D1091" s="19" t="str">
        <f aca="false">IF($A1091="","",_xlfn.MINIFS($B:$B,$A:$A,$A1091))</f>
        <v/>
      </c>
      <c r="E1091" s="20" t="str">
        <f aca="false">IF($A1091="","",IF(AND($B1091=$D1091,COUNTIFS($A$2:$A1091,$A1091,$B$2:$B1091,$B1091)=1),1,0))</f>
        <v/>
      </c>
      <c r="F1091" s="19" t="str">
        <f aca="false">IF($E1091&lt;&gt;1,"",IF(COUNTIFS($A:$A,$A1091,$B:$B,"&gt;"&amp;$D1091)=0,"",_xlfn.MINIFS($B:$B,$A:$A,$A1091,$B:$B,"&gt;"&amp;$D1091)))</f>
        <v/>
      </c>
      <c r="G1091" s="20" t="str">
        <f aca="false">IF($F1091="","",$F1091-$D1091)</f>
        <v/>
      </c>
      <c r="H1091" s="20" t="str">
        <f aca="false">IF($E1091&lt;&gt;1,"",IF($F1091="",0,IF($G1091&lt;='Cohort Report'!$B$7,1,0)))</f>
        <v/>
      </c>
      <c r="I1091" s="20" t="str">
        <f aca="false">IF($E1091&lt;&gt;1,"",IF($F1091="",0,IF($G1091&lt;='Cohort Report'!$B$8,1,0)))</f>
        <v/>
      </c>
      <c r="J1091" s="21" t="str">
        <f aca="false">IF($E1091&lt;&gt;1,"",DATE(YEAR($D1091),MONTH($D1091),1))</f>
        <v/>
      </c>
      <c r="K1091" s="20" t="str">
        <f aca="false">IF($E1091&lt;&gt;1,"",IF($G1091="","",IF(AND($D1091&gt;='Cohort Report'!$B$5,$D1091&lt;='Cohort Report'!$B$6),$G1091,"")))</f>
        <v/>
      </c>
    </row>
    <row r="1092" customFormat="false" ht="15" hidden="false" customHeight="false" outlineLevel="0" collapsed="false">
      <c r="A1092" s="9"/>
      <c r="B1092" s="22"/>
      <c r="C1092" s="23"/>
      <c r="D1092" s="19" t="str">
        <f aca="false">IF($A1092="","",_xlfn.MINIFS($B:$B,$A:$A,$A1092))</f>
        <v/>
      </c>
      <c r="E1092" s="20" t="str">
        <f aca="false">IF($A1092="","",IF(AND($B1092=$D1092,COUNTIFS($A$2:$A1092,$A1092,$B$2:$B1092,$B1092)=1),1,0))</f>
        <v/>
      </c>
      <c r="F1092" s="19" t="str">
        <f aca="false">IF($E1092&lt;&gt;1,"",IF(COUNTIFS($A:$A,$A1092,$B:$B,"&gt;"&amp;$D1092)=0,"",_xlfn.MINIFS($B:$B,$A:$A,$A1092,$B:$B,"&gt;"&amp;$D1092)))</f>
        <v/>
      </c>
      <c r="G1092" s="20" t="str">
        <f aca="false">IF($F1092="","",$F1092-$D1092)</f>
        <v/>
      </c>
      <c r="H1092" s="20" t="str">
        <f aca="false">IF($E1092&lt;&gt;1,"",IF($F1092="",0,IF($G1092&lt;='Cohort Report'!$B$7,1,0)))</f>
        <v/>
      </c>
      <c r="I1092" s="20" t="str">
        <f aca="false">IF($E1092&lt;&gt;1,"",IF($F1092="",0,IF($G1092&lt;='Cohort Report'!$B$8,1,0)))</f>
        <v/>
      </c>
      <c r="J1092" s="21" t="str">
        <f aca="false">IF($E1092&lt;&gt;1,"",DATE(YEAR($D1092),MONTH($D1092),1))</f>
        <v/>
      </c>
      <c r="K1092" s="20" t="str">
        <f aca="false">IF($E1092&lt;&gt;1,"",IF($G1092="","",IF(AND($D1092&gt;='Cohort Report'!$B$5,$D1092&lt;='Cohort Report'!$B$6),$G1092,"")))</f>
        <v/>
      </c>
    </row>
    <row r="1093" customFormat="false" ht="15" hidden="false" customHeight="false" outlineLevel="0" collapsed="false">
      <c r="A1093" s="9"/>
      <c r="B1093" s="22"/>
      <c r="C1093" s="23"/>
      <c r="D1093" s="19" t="str">
        <f aca="false">IF($A1093="","",_xlfn.MINIFS($B:$B,$A:$A,$A1093))</f>
        <v/>
      </c>
      <c r="E1093" s="20" t="str">
        <f aca="false">IF($A1093="","",IF(AND($B1093=$D1093,COUNTIFS($A$2:$A1093,$A1093,$B$2:$B1093,$B1093)=1),1,0))</f>
        <v/>
      </c>
      <c r="F1093" s="19" t="str">
        <f aca="false">IF($E1093&lt;&gt;1,"",IF(COUNTIFS($A:$A,$A1093,$B:$B,"&gt;"&amp;$D1093)=0,"",_xlfn.MINIFS($B:$B,$A:$A,$A1093,$B:$B,"&gt;"&amp;$D1093)))</f>
        <v/>
      </c>
      <c r="G1093" s="20" t="str">
        <f aca="false">IF($F1093="","",$F1093-$D1093)</f>
        <v/>
      </c>
      <c r="H1093" s="20" t="str">
        <f aca="false">IF($E1093&lt;&gt;1,"",IF($F1093="",0,IF($G1093&lt;='Cohort Report'!$B$7,1,0)))</f>
        <v/>
      </c>
      <c r="I1093" s="20" t="str">
        <f aca="false">IF($E1093&lt;&gt;1,"",IF($F1093="",0,IF($G1093&lt;='Cohort Report'!$B$8,1,0)))</f>
        <v/>
      </c>
      <c r="J1093" s="21" t="str">
        <f aca="false">IF($E1093&lt;&gt;1,"",DATE(YEAR($D1093),MONTH($D1093),1))</f>
        <v/>
      </c>
      <c r="K1093" s="20" t="str">
        <f aca="false">IF($E1093&lt;&gt;1,"",IF($G1093="","",IF(AND($D1093&gt;='Cohort Report'!$B$5,$D1093&lt;='Cohort Report'!$B$6),$G1093,"")))</f>
        <v/>
      </c>
    </row>
    <row r="1094" customFormat="false" ht="15" hidden="false" customHeight="false" outlineLevel="0" collapsed="false">
      <c r="A1094" s="9"/>
      <c r="B1094" s="22"/>
      <c r="C1094" s="23"/>
      <c r="D1094" s="19" t="str">
        <f aca="false">IF($A1094="","",_xlfn.MINIFS($B:$B,$A:$A,$A1094))</f>
        <v/>
      </c>
      <c r="E1094" s="20" t="str">
        <f aca="false">IF($A1094="","",IF(AND($B1094=$D1094,COUNTIFS($A$2:$A1094,$A1094,$B$2:$B1094,$B1094)=1),1,0))</f>
        <v/>
      </c>
      <c r="F1094" s="19" t="str">
        <f aca="false">IF($E1094&lt;&gt;1,"",IF(COUNTIFS($A:$A,$A1094,$B:$B,"&gt;"&amp;$D1094)=0,"",_xlfn.MINIFS($B:$B,$A:$A,$A1094,$B:$B,"&gt;"&amp;$D1094)))</f>
        <v/>
      </c>
      <c r="G1094" s="20" t="str">
        <f aca="false">IF($F1094="","",$F1094-$D1094)</f>
        <v/>
      </c>
      <c r="H1094" s="20" t="str">
        <f aca="false">IF($E1094&lt;&gt;1,"",IF($F1094="",0,IF($G1094&lt;='Cohort Report'!$B$7,1,0)))</f>
        <v/>
      </c>
      <c r="I1094" s="20" t="str">
        <f aca="false">IF($E1094&lt;&gt;1,"",IF($F1094="",0,IF($G1094&lt;='Cohort Report'!$B$8,1,0)))</f>
        <v/>
      </c>
      <c r="J1094" s="21" t="str">
        <f aca="false">IF($E1094&lt;&gt;1,"",DATE(YEAR($D1094),MONTH($D1094),1))</f>
        <v/>
      </c>
      <c r="K1094" s="20" t="str">
        <f aca="false">IF($E1094&lt;&gt;1,"",IF($G1094="","",IF(AND($D1094&gt;='Cohort Report'!$B$5,$D1094&lt;='Cohort Report'!$B$6),$G1094,"")))</f>
        <v/>
      </c>
    </row>
    <row r="1095" customFormat="false" ht="15" hidden="false" customHeight="false" outlineLevel="0" collapsed="false">
      <c r="A1095" s="9"/>
      <c r="B1095" s="22"/>
      <c r="C1095" s="23"/>
      <c r="D1095" s="19" t="str">
        <f aca="false">IF($A1095="","",_xlfn.MINIFS($B:$B,$A:$A,$A1095))</f>
        <v/>
      </c>
      <c r="E1095" s="20" t="str">
        <f aca="false">IF($A1095="","",IF(AND($B1095=$D1095,COUNTIFS($A$2:$A1095,$A1095,$B$2:$B1095,$B1095)=1),1,0))</f>
        <v/>
      </c>
      <c r="F1095" s="19" t="str">
        <f aca="false">IF($E1095&lt;&gt;1,"",IF(COUNTIFS($A:$A,$A1095,$B:$B,"&gt;"&amp;$D1095)=0,"",_xlfn.MINIFS($B:$B,$A:$A,$A1095,$B:$B,"&gt;"&amp;$D1095)))</f>
        <v/>
      </c>
      <c r="G1095" s="20" t="str">
        <f aca="false">IF($F1095="","",$F1095-$D1095)</f>
        <v/>
      </c>
      <c r="H1095" s="20" t="str">
        <f aca="false">IF($E1095&lt;&gt;1,"",IF($F1095="",0,IF($G1095&lt;='Cohort Report'!$B$7,1,0)))</f>
        <v/>
      </c>
      <c r="I1095" s="20" t="str">
        <f aca="false">IF($E1095&lt;&gt;1,"",IF($F1095="",0,IF($G1095&lt;='Cohort Report'!$B$8,1,0)))</f>
        <v/>
      </c>
      <c r="J1095" s="21" t="str">
        <f aca="false">IF($E1095&lt;&gt;1,"",DATE(YEAR($D1095),MONTH($D1095),1))</f>
        <v/>
      </c>
      <c r="K1095" s="20" t="str">
        <f aca="false">IF($E1095&lt;&gt;1,"",IF($G1095="","",IF(AND($D1095&gt;='Cohort Report'!$B$5,$D1095&lt;='Cohort Report'!$B$6),$G1095,"")))</f>
        <v/>
      </c>
    </row>
    <row r="1096" customFormat="false" ht="15" hidden="false" customHeight="false" outlineLevel="0" collapsed="false">
      <c r="A1096" s="9"/>
      <c r="B1096" s="22"/>
      <c r="C1096" s="23"/>
      <c r="D1096" s="19" t="str">
        <f aca="false">IF($A1096="","",_xlfn.MINIFS($B:$B,$A:$A,$A1096))</f>
        <v/>
      </c>
      <c r="E1096" s="20" t="str">
        <f aca="false">IF($A1096="","",IF(AND($B1096=$D1096,COUNTIFS($A$2:$A1096,$A1096,$B$2:$B1096,$B1096)=1),1,0))</f>
        <v/>
      </c>
      <c r="F1096" s="19" t="str">
        <f aca="false">IF($E1096&lt;&gt;1,"",IF(COUNTIFS($A:$A,$A1096,$B:$B,"&gt;"&amp;$D1096)=0,"",_xlfn.MINIFS($B:$B,$A:$A,$A1096,$B:$B,"&gt;"&amp;$D1096)))</f>
        <v/>
      </c>
      <c r="G1096" s="20" t="str">
        <f aca="false">IF($F1096="","",$F1096-$D1096)</f>
        <v/>
      </c>
      <c r="H1096" s="20" t="str">
        <f aca="false">IF($E1096&lt;&gt;1,"",IF($F1096="",0,IF($G1096&lt;='Cohort Report'!$B$7,1,0)))</f>
        <v/>
      </c>
      <c r="I1096" s="20" t="str">
        <f aca="false">IF($E1096&lt;&gt;1,"",IF($F1096="",0,IF($G1096&lt;='Cohort Report'!$B$8,1,0)))</f>
        <v/>
      </c>
      <c r="J1096" s="21" t="str">
        <f aca="false">IF($E1096&lt;&gt;1,"",DATE(YEAR($D1096),MONTH($D1096),1))</f>
        <v/>
      </c>
      <c r="K1096" s="20" t="str">
        <f aca="false">IF($E1096&lt;&gt;1,"",IF($G1096="","",IF(AND($D1096&gt;='Cohort Report'!$B$5,$D1096&lt;='Cohort Report'!$B$6),$G1096,"")))</f>
        <v/>
      </c>
    </row>
    <row r="1097" customFormat="false" ht="15" hidden="false" customHeight="false" outlineLevel="0" collapsed="false">
      <c r="A1097" s="9"/>
      <c r="B1097" s="22"/>
      <c r="C1097" s="23"/>
      <c r="D1097" s="19" t="str">
        <f aca="false">IF($A1097="","",_xlfn.MINIFS($B:$B,$A:$A,$A1097))</f>
        <v/>
      </c>
      <c r="E1097" s="20" t="str">
        <f aca="false">IF($A1097="","",IF(AND($B1097=$D1097,COUNTIFS($A$2:$A1097,$A1097,$B$2:$B1097,$B1097)=1),1,0))</f>
        <v/>
      </c>
      <c r="F1097" s="19" t="str">
        <f aca="false">IF($E1097&lt;&gt;1,"",IF(COUNTIFS($A:$A,$A1097,$B:$B,"&gt;"&amp;$D1097)=0,"",_xlfn.MINIFS($B:$B,$A:$A,$A1097,$B:$B,"&gt;"&amp;$D1097)))</f>
        <v/>
      </c>
      <c r="G1097" s="20" t="str">
        <f aca="false">IF($F1097="","",$F1097-$D1097)</f>
        <v/>
      </c>
      <c r="H1097" s="20" t="str">
        <f aca="false">IF($E1097&lt;&gt;1,"",IF($F1097="",0,IF($G1097&lt;='Cohort Report'!$B$7,1,0)))</f>
        <v/>
      </c>
      <c r="I1097" s="20" t="str">
        <f aca="false">IF($E1097&lt;&gt;1,"",IF($F1097="",0,IF($G1097&lt;='Cohort Report'!$B$8,1,0)))</f>
        <v/>
      </c>
      <c r="J1097" s="21" t="str">
        <f aca="false">IF($E1097&lt;&gt;1,"",DATE(YEAR($D1097),MONTH($D1097),1))</f>
        <v/>
      </c>
      <c r="K1097" s="20" t="str">
        <f aca="false">IF($E1097&lt;&gt;1,"",IF($G1097="","",IF(AND($D1097&gt;='Cohort Report'!$B$5,$D1097&lt;='Cohort Report'!$B$6),$G1097,"")))</f>
        <v/>
      </c>
    </row>
    <row r="1098" customFormat="false" ht="15" hidden="false" customHeight="false" outlineLevel="0" collapsed="false">
      <c r="A1098" s="9"/>
      <c r="B1098" s="22"/>
      <c r="C1098" s="23"/>
      <c r="D1098" s="19" t="str">
        <f aca="false">IF($A1098="","",_xlfn.MINIFS($B:$B,$A:$A,$A1098))</f>
        <v/>
      </c>
      <c r="E1098" s="20" t="str">
        <f aca="false">IF($A1098="","",IF(AND($B1098=$D1098,COUNTIFS($A$2:$A1098,$A1098,$B$2:$B1098,$B1098)=1),1,0))</f>
        <v/>
      </c>
      <c r="F1098" s="19" t="str">
        <f aca="false">IF($E1098&lt;&gt;1,"",IF(COUNTIFS($A:$A,$A1098,$B:$B,"&gt;"&amp;$D1098)=0,"",_xlfn.MINIFS($B:$B,$A:$A,$A1098,$B:$B,"&gt;"&amp;$D1098)))</f>
        <v/>
      </c>
      <c r="G1098" s="20" t="str">
        <f aca="false">IF($F1098="","",$F1098-$D1098)</f>
        <v/>
      </c>
      <c r="H1098" s="20" t="str">
        <f aca="false">IF($E1098&lt;&gt;1,"",IF($F1098="",0,IF($G1098&lt;='Cohort Report'!$B$7,1,0)))</f>
        <v/>
      </c>
      <c r="I1098" s="20" t="str">
        <f aca="false">IF($E1098&lt;&gt;1,"",IF($F1098="",0,IF($G1098&lt;='Cohort Report'!$B$8,1,0)))</f>
        <v/>
      </c>
      <c r="J1098" s="21" t="str">
        <f aca="false">IF($E1098&lt;&gt;1,"",DATE(YEAR($D1098),MONTH($D1098),1))</f>
        <v/>
      </c>
      <c r="K1098" s="20" t="str">
        <f aca="false">IF($E1098&lt;&gt;1,"",IF($G1098="","",IF(AND($D1098&gt;='Cohort Report'!$B$5,$D1098&lt;='Cohort Report'!$B$6),$G1098,"")))</f>
        <v/>
      </c>
    </row>
    <row r="1099" customFormat="false" ht="15" hidden="false" customHeight="false" outlineLevel="0" collapsed="false">
      <c r="A1099" s="9"/>
      <c r="B1099" s="22"/>
      <c r="C1099" s="23"/>
      <c r="D1099" s="19" t="str">
        <f aca="false">IF($A1099="","",_xlfn.MINIFS($B:$B,$A:$A,$A1099))</f>
        <v/>
      </c>
      <c r="E1099" s="20" t="str">
        <f aca="false">IF($A1099="","",IF(AND($B1099=$D1099,COUNTIFS($A$2:$A1099,$A1099,$B$2:$B1099,$B1099)=1),1,0))</f>
        <v/>
      </c>
      <c r="F1099" s="19" t="str">
        <f aca="false">IF($E1099&lt;&gt;1,"",IF(COUNTIFS($A:$A,$A1099,$B:$B,"&gt;"&amp;$D1099)=0,"",_xlfn.MINIFS($B:$B,$A:$A,$A1099,$B:$B,"&gt;"&amp;$D1099)))</f>
        <v/>
      </c>
      <c r="G1099" s="20" t="str">
        <f aca="false">IF($F1099="","",$F1099-$D1099)</f>
        <v/>
      </c>
      <c r="H1099" s="20" t="str">
        <f aca="false">IF($E1099&lt;&gt;1,"",IF($F1099="",0,IF($G1099&lt;='Cohort Report'!$B$7,1,0)))</f>
        <v/>
      </c>
      <c r="I1099" s="20" t="str">
        <f aca="false">IF($E1099&lt;&gt;1,"",IF($F1099="",0,IF($G1099&lt;='Cohort Report'!$B$8,1,0)))</f>
        <v/>
      </c>
      <c r="J1099" s="21" t="str">
        <f aca="false">IF($E1099&lt;&gt;1,"",DATE(YEAR($D1099),MONTH($D1099),1))</f>
        <v/>
      </c>
      <c r="K1099" s="20" t="str">
        <f aca="false">IF($E1099&lt;&gt;1,"",IF($G1099="","",IF(AND($D1099&gt;='Cohort Report'!$B$5,$D1099&lt;='Cohort Report'!$B$6),$G1099,"")))</f>
        <v/>
      </c>
    </row>
    <row r="1100" customFormat="false" ht="15" hidden="false" customHeight="false" outlineLevel="0" collapsed="false">
      <c r="A1100" s="9"/>
      <c r="B1100" s="22"/>
      <c r="C1100" s="23"/>
      <c r="D1100" s="19" t="str">
        <f aca="false">IF($A1100="","",_xlfn.MINIFS($B:$B,$A:$A,$A1100))</f>
        <v/>
      </c>
      <c r="E1100" s="20" t="str">
        <f aca="false">IF($A1100="","",IF(AND($B1100=$D1100,COUNTIFS($A$2:$A1100,$A1100,$B$2:$B1100,$B1100)=1),1,0))</f>
        <v/>
      </c>
      <c r="F1100" s="19" t="str">
        <f aca="false">IF($E1100&lt;&gt;1,"",IF(COUNTIFS($A:$A,$A1100,$B:$B,"&gt;"&amp;$D1100)=0,"",_xlfn.MINIFS($B:$B,$A:$A,$A1100,$B:$B,"&gt;"&amp;$D1100)))</f>
        <v/>
      </c>
      <c r="G1100" s="20" t="str">
        <f aca="false">IF($F1100="","",$F1100-$D1100)</f>
        <v/>
      </c>
      <c r="H1100" s="20" t="str">
        <f aca="false">IF($E1100&lt;&gt;1,"",IF($F1100="",0,IF($G1100&lt;='Cohort Report'!$B$7,1,0)))</f>
        <v/>
      </c>
      <c r="I1100" s="20" t="str">
        <f aca="false">IF($E1100&lt;&gt;1,"",IF($F1100="",0,IF($G1100&lt;='Cohort Report'!$B$8,1,0)))</f>
        <v/>
      </c>
      <c r="J1100" s="21" t="str">
        <f aca="false">IF($E1100&lt;&gt;1,"",DATE(YEAR($D1100),MONTH($D1100),1))</f>
        <v/>
      </c>
      <c r="K1100" s="20" t="str">
        <f aca="false">IF($E1100&lt;&gt;1,"",IF($G1100="","",IF(AND($D1100&gt;='Cohort Report'!$B$5,$D1100&lt;='Cohort Report'!$B$6),$G1100,"")))</f>
        <v/>
      </c>
    </row>
    <row r="1101" customFormat="false" ht="15" hidden="false" customHeight="false" outlineLevel="0" collapsed="false">
      <c r="A1101" s="9"/>
      <c r="B1101" s="22"/>
      <c r="C1101" s="23"/>
      <c r="D1101" s="19" t="str">
        <f aca="false">IF($A1101="","",_xlfn.MINIFS($B:$B,$A:$A,$A1101))</f>
        <v/>
      </c>
      <c r="E1101" s="20" t="str">
        <f aca="false">IF($A1101="","",IF(AND($B1101=$D1101,COUNTIFS($A$2:$A1101,$A1101,$B$2:$B1101,$B1101)=1),1,0))</f>
        <v/>
      </c>
      <c r="F1101" s="19" t="str">
        <f aca="false">IF($E1101&lt;&gt;1,"",IF(COUNTIFS($A:$A,$A1101,$B:$B,"&gt;"&amp;$D1101)=0,"",_xlfn.MINIFS($B:$B,$A:$A,$A1101,$B:$B,"&gt;"&amp;$D1101)))</f>
        <v/>
      </c>
      <c r="G1101" s="20" t="str">
        <f aca="false">IF($F1101="","",$F1101-$D1101)</f>
        <v/>
      </c>
      <c r="H1101" s="20" t="str">
        <f aca="false">IF($E1101&lt;&gt;1,"",IF($F1101="",0,IF($G1101&lt;='Cohort Report'!$B$7,1,0)))</f>
        <v/>
      </c>
      <c r="I1101" s="20" t="str">
        <f aca="false">IF($E1101&lt;&gt;1,"",IF($F1101="",0,IF($G1101&lt;='Cohort Report'!$B$8,1,0)))</f>
        <v/>
      </c>
      <c r="J1101" s="21" t="str">
        <f aca="false">IF($E1101&lt;&gt;1,"",DATE(YEAR($D1101),MONTH($D1101),1))</f>
        <v/>
      </c>
      <c r="K1101" s="20" t="str">
        <f aca="false">IF($E1101&lt;&gt;1,"",IF($G1101="","",IF(AND($D1101&gt;='Cohort Report'!$B$5,$D1101&lt;='Cohort Report'!$B$6),$G1101,"")))</f>
        <v/>
      </c>
    </row>
    <row r="1102" customFormat="false" ht="15" hidden="false" customHeight="false" outlineLevel="0" collapsed="false">
      <c r="A1102" s="9"/>
      <c r="B1102" s="22"/>
      <c r="C1102" s="23"/>
      <c r="D1102" s="19" t="str">
        <f aca="false">IF($A1102="","",_xlfn.MINIFS($B:$B,$A:$A,$A1102))</f>
        <v/>
      </c>
      <c r="E1102" s="20" t="str">
        <f aca="false">IF($A1102="","",IF(AND($B1102=$D1102,COUNTIFS($A$2:$A1102,$A1102,$B$2:$B1102,$B1102)=1),1,0))</f>
        <v/>
      </c>
      <c r="F1102" s="19" t="str">
        <f aca="false">IF($E1102&lt;&gt;1,"",IF(COUNTIFS($A:$A,$A1102,$B:$B,"&gt;"&amp;$D1102)=0,"",_xlfn.MINIFS($B:$B,$A:$A,$A1102,$B:$B,"&gt;"&amp;$D1102)))</f>
        <v/>
      </c>
      <c r="G1102" s="20" t="str">
        <f aca="false">IF($F1102="","",$F1102-$D1102)</f>
        <v/>
      </c>
      <c r="H1102" s="20" t="str">
        <f aca="false">IF($E1102&lt;&gt;1,"",IF($F1102="",0,IF($G1102&lt;='Cohort Report'!$B$7,1,0)))</f>
        <v/>
      </c>
      <c r="I1102" s="20" t="str">
        <f aca="false">IF($E1102&lt;&gt;1,"",IF($F1102="",0,IF($G1102&lt;='Cohort Report'!$B$8,1,0)))</f>
        <v/>
      </c>
      <c r="J1102" s="21" t="str">
        <f aca="false">IF($E1102&lt;&gt;1,"",DATE(YEAR($D1102),MONTH($D1102),1))</f>
        <v/>
      </c>
      <c r="K1102" s="20" t="str">
        <f aca="false">IF($E1102&lt;&gt;1,"",IF($G1102="","",IF(AND($D1102&gt;='Cohort Report'!$B$5,$D1102&lt;='Cohort Report'!$B$6),$G1102,"")))</f>
        <v/>
      </c>
    </row>
    <row r="1103" customFormat="false" ht="15" hidden="false" customHeight="false" outlineLevel="0" collapsed="false">
      <c r="A1103" s="9"/>
      <c r="B1103" s="22"/>
      <c r="C1103" s="23"/>
      <c r="D1103" s="19" t="str">
        <f aca="false">IF($A1103="","",_xlfn.MINIFS($B:$B,$A:$A,$A1103))</f>
        <v/>
      </c>
      <c r="E1103" s="20" t="str">
        <f aca="false">IF($A1103="","",IF(AND($B1103=$D1103,COUNTIFS($A$2:$A1103,$A1103,$B$2:$B1103,$B1103)=1),1,0))</f>
        <v/>
      </c>
      <c r="F1103" s="19" t="str">
        <f aca="false">IF($E1103&lt;&gt;1,"",IF(COUNTIFS($A:$A,$A1103,$B:$B,"&gt;"&amp;$D1103)=0,"",_xlfn.MINIFS($B:$B,$A:$A,$A1103,$B:$B,"&gt;"&amp;$D1103)))</f>
        <v/>
      </c>
      <c r="G1103" s="20" t="str">
        <f aca="false">IF($F1103="","",$F1103-$D1103)</f>
        <v/>
      </c>
      <c r="H1103" s="20" t="str">
        <f aca="false">IF($E1103&lt;&gt;1,"",IF($F1103="",0,IF($G1103&lt;='Cohort Report'!$B$7,1,0)))</f>
        <v/>
      </c>
      <c r="I1103" s="20" t="str">
        <f aca="false">IF($E1103&lt;&gt;1,"",IF($F1103="",0,IF($G1103&lt;='Cohort Report'!$B$8,1,0)))</f>
        <v/>
      </c>
      <c r="J1103" s="21" t="str">
        <f aca="false">IF($E1103&lt;&gt;1,"",DATE(YEAR($D1103),MONTH($D1103),1))</f>
        <v/>
      </c>
      <c r="K1103" s="20" t="str">
        <f aca="false">IF($E1103&lt;&gt;1,"",IF($G1103="","",IF(AND($D1103&gt;='Cohort Report'!$B$5,$D1103&lt;='Cohort Report'!$B$6),$G1103,"")))</f>
        <v/>
      </c>
    </row>
    <row r="1104" customFormat="false" ht="15" hidden="false" customHeight="false" outlineLevel="0" collapsed="false">
      <c r="A1104" s="9"/>
      <c r="B1104" s="22"/>
      <c r="C1104" s="23"/>
      <c r="D1104" s="19" t="str">
        <f aca="false">IF($A1104="","",_xlfn.MINIFS($B:$B,$A:$A,$A1104))</f>
        <v/>
      </c>
      <c r="E1104" s="20" t="str">
        <f aca="false">IF($A1104="","",IF(AND($B1104=$D1104,COUNTIFS($A$2:$A1104,$A1104,$B$2:$B1104,$B1104)=1),1,0))</f>
        <v/>
      </c>
      <c r="F1104" s="19" t="str">
        <f aca="false">IF($E1104&lt;&gt;1,"",IF(COUNTIFS($A:$A,$A1104,$B:$B,"&gt;"&amp;$D1104)=0,"",_xlfn.MINIFS($B:$B,$A:$A,$A1104,$B:$B,"&gt;"&amp;$D1104)))</f>
        <v/>
      </c>
      <c r="G1104" s="20" t="str">
        <f aca="false">IF($F1104="","",$F1104-$D1104)</f>
        <v/>
      </c>
      <c r="H1104" s="20" t="str">
        <f aca="false">IF($E1104&lt;&gt;1,"",IF($F1104="",0,IF($G1104&lt;='Cohort Report'!$B$7,1,0)))</f>
        <v/>
      </c>
      <c r="I1104" s="20" t="str">
        <f aca="false">IF($E1104&lt;&gt;1,"",IF($F1104="",0,IF($G1104&lt;='Cohort Report'!$B$8,1,0)))</f>
        <v/>
      </c>
      <c r="J1104" s="21" t="str">
        <f aca="false">IF($E1104&lt;&gt;1,"",DATE(YEAR($D1104),MONTH($D1104),1))</f>
        <v/>
      </c>
      <c r="K1104" s="20" t="str">
        <f aca="false">IF($E1104&lt;&gt;1,"",IF($G1104="","",IF(AND($D1104&gt;='Cohort Report'!$B$5,$D1104&lt;='Cohort Report'!$B$6),$G1104,"")))</f>
        <v/>
      </c>
    </row>
    <row r="1105" customFormat="false" ht="15" hidden="false" customHeight="false" outlineLevel="0" collapsed="false">
      <c r="A1105" s="9"/>
      <c r="B1105" s="22"/>
      <c r="C1105" s="23"/>
      <c r="D1105" s="19" t="str">
        <f aca="false">IF($A1105="","",_xlfn.MINIFS($B:$B,$A:$A,$A1105))</f>
        <v/>
      </c>
      <c r="E1105" s="20" t="str">
        <f aca="false">IF($A1105="","",IF(AND($B1105=$D1105,COUNTIFS($A$2:$A1105,$A1105,$B$2:$B1105,$B1105)=1),1,0))</f>
        <v/>
      </c>
      <c r="F1105" s="19" t="str">
        <f aca="false">IF($E1105&lt;&gt;1,"",IF(COUNTIFS($A:$A,$A1105,$B:$B,"&gt;"&amp;$D1105)=0,"",_xlfn.MINIFS($B:$B,$A:$A,$A1105,$B:$B,"&gt;"&amp;$D1105)))</f>
        <v/>
      </c>
      <c r="G1105" s="20" t="str">
        <f aca="false">IF($F1105="","",$F1105-$D1105)</f>
        <v/>
      </c>
      <c r="H1105" s="20" t="str">
        <f aca="false">IF($E1105&lt;&gt;1,"",IF($F1105="",0,IF($G1105&lt;='Cohort Report'!$B$7,1,0)))</f>
        <v/>
      </c>
      <c r="I1105" s="20" t="str">
        <f aca="false">IF($E1105&lt;&gt;1,"",IF($F1105="",0,IF($G1105&lt;='Cohort Report'!$B$8,1,0)))</f>
        <v/>
      </c>
      <c r="J1105" s="21" t="str">
        <f aca="false">IF($E1105&lt;&gt;1,"",DATE(YEAR($D1105),MONTH($D1105),1))</f>
        <v/>
      </c>
      <c r="K1105" s="20" t="str">
        <f aca="false">IF($E1105&lt;&gt;1,"",IF($G1105="","",IF(AND($D1105&gt;='Cohort Report'!$B$5,$D1105&lt;='Cohort Report'!$B$6),$G1105,"")))</f>
        <v/>
      </c>
    </row>
    <row r="1106" customFormat="false" ht="15" hidden="false" customHeight="false" outlineLevel="0" collapsed="false">
      <c r="A1106" s="9"/>
      <c r="B1106" s="22"/>
      <c r="C1106" s="23"/>
      <c r="D1106" s="19" t="str">
        <f aca="false">IF($A1106="","",_xlfn.MINIFS($B:$B,$A:$A,$A1106))</f>
        <v/>
      </c>
      <c r="E1106" s="20" t="str">
        <f aca="false">IF($A1106="","",IF(AND($B1106=$D1106,COUNTIFS($A$2:$A1106,$A1106,$B$2:$B1106,$B1106)=1),1,0))</f>
        <v/>
      </c>
      <c r="F1106" s="19" t="str">
        <f aca="false">IF($E1106&lt;&gt;1,"",IF(COUNTIFS($A:$A,$A1106,$B:$B,"&gt;"&amp;$D1106)=0,"",_xlfn.MINIFS($B:$B,$A:$A,$A1106,$B:$B,"&gt;"&amp;$D1106)))</f>
        <v/>
      </c>
      <c r="G1106" s="20" t="str">
        <f aca="false">IF($F1106="","",$F1106-$D1106)</f>
        <v/>
      </c>
      <c r="H1106" s="20" t="str">
        <f aca="false">IF($E1106&lt;&gt;1,"",IF($F1106="",0,IF($G1106&lt;='Cohort Report'!$B$7,1,0)))</f>
        <v/>
      </c>
      <c r="I1106" s="20" t="str">
        <f aca="false">IF($E1106&lt;&gt;1,"",IF($F1106="",0,IF($G1106&lt;='Cohort Report'!$B$8,1,0)))</f>
        <v/>
      </c>
      <c r="J1106" s="21" t="str">
        <f aca="false">IF($E1106&lt;&gt;1,"",DATE(YEAR($D1106),MONTH($D1106),1))</f>
        <v/>
      </c>
      <c r="K1106" s="20" t="str">
        <f aca="false">IF($E1106&lt;&gt;1,"",IF($G1106="","",IF(AND($D1106&gt;='Cohort Report'!$B$5,$D1106&lt;='Cohort Report'!$B$6),$G1106,"")))</f>
        <v/>
      </c>
    </row>
    <row r="1107" customFormat="false" ht="15" hidden="false" customHeight="false" outlineLevel="0" collapsed="false">
      <c r="A1107" s="9"/>
      <c r="B1107" s="22"/>
      <c r="C1107" s="23"/>
      <c r="D1107" s="19" t="str">
        <f aca="false">IF($A1107="","",_xlfn.MINIFS($B:$B,$A:$A,$A1107))</f>
        <v/>
      </c>
      <c r="E1107" s="20" t="str">
        <f aca="false">IF($A1107="","",IF(AND($B1107=$D1107,COUNTIFS($A$2:$A1107,$A1107,$B$2:$B1107,$B1107)=1),1,0))</f>
        <v/>
      </c>
      <c r="F1107" s="19" t="str">
        <f aca="false">IF($E1107&lt;&gt;1,"",IF(COUNTIFS($A:$A,$A1107,$B:$B,"&gt;"&amp;$D1107)=0,"",_xlfn.MINIFS($B:$B,$A:$A,$A1107,$B:$B,"&gt;"&amp;$D1107)))</f>
        <v/>
      </c>
      <c r="G1107" s="20" t="str">
        <f aca="false">IF($F1107="","",$F1107-$D1107)</f>
        <v/>
      </c>
      <c r="H1107" s="20" t="str">
        <f aca="false">IF($E1107&lt;&gt;1,"",IF($F1107="",0,IF($G1107&lt;='Cohort Report'!$B$7,1,0)))</f>
        <v/>
      </c>
      <c r="I1107" s="20" t="str">
        <f aca="false">IF($E1107&lt;&gt;1,"",IF($F1107="",0,IF($G1107&lt;='Cohort Report'!$B$8,1,0)))</f>
        <v/>
      </c>
      <c r="J1107" s="21" t="str">
        <f aca="false">IF($E1107&lt;&gt;1,"",DATE(YEAR($D1107),MONTH($D1107),1))</f>
        <v/>
      </c>
      <c r="K1107" s="20" t="str">
        <f aca="false">IF($E1107&lt;&gt;1,"",IF($G1107="","",IF(AND($D1107&gt;='Cohort Report'!$B$5,$D1107&lt;='Cohort Report'!$B$6),$G1107,"")))</f>
        <v/>
      </c>
    </row>
    <row r="1108" customFormat="false" ht="15" hidden="false" customHeight="false" outlineLevel="0" collapsed="false">
      <c r="A1108" s="9"/>
      <c r="B1108" s="22"/>
      <c r="C1108" s="23"/>
      <c r="D1108" s="19" t="str">
        <f aca="false">IF($A1108="","",_xlfn.MINIFS($B:$B,$A:$A,$A1108))</f>
        <v/>
      </c>
      <c r="E1108" s="20" t="str">
        <f aca="false">IF($A1108="","",IF(AND($B1108=$D1108,COUNTIFS($A$2:$A1108,$A1108,$B$2:$B1108,$B1108)=1),1,0))</f>
        <v/>
      </c>
      <c r="F1108" s="19" t="str">
        <f aca="false">IF($E1108&lt;&gt;1,"",IF(COUNTIFS($A:$A,$A1108,$B:$B,"&gt;"&amp;$D1108)=0,"",_xlfn.MINIFS($B:$B,$A:$A,$A1108,$B:$B,"&gt;"&amp;$D1108)))</f>
        <v/>
      </c>
      <c r="G1108" s="20" t="str">
        <f aca="false">IF($F1108="","",$F1108-$D1108)</f>
        <v/>
      </c>
      <c r="H1108" s="20" t="str">
        <f aca="false">IF($E1108&lt;&gt;1,"",IF($F1108="",0,IF($G1108&lt;='Cohort Report'!$B$7,1,0)))</f>
        <v/>
      </c>
      <c r="I1108" s="20" t="str">
        <f aca="false">IF($E1108&lt;&gt;1,"",IF($F1108="",0,IF($G1108&lt;='Cohort Report'!$B$8,1,0)))</f>
        <v/>
      </c>
      <c r="J1108" s="21" t="str">
        <f aca="false">IF($E1108&lt;&gt;1,"",DATE(YEAR($D1108),MONTH($D1108),1))</f>
        <v/>
      </c>
      <c r="K1108" s="20" t="str">
        <f aca="false">IF($E1108&lt;&gt;1,"",IF($G1108="","",IF(AND($D1108&gt;='Cohort Report'!$B$5,$D1108&lt;='Cohort Report'!$B$6),$G1108,"")))</f>
        <v/>
      </c>
    </row>
    <row r="1109" customFormat="false" ht="15" hidden="false" customHeight="false" outlineLevel="0" collapsed="false">
      <c r="A1109" s="9"/>
      <c r="B1109" s="22"/>
      <c r="C1109" s="23"/>
      <c r="D1109" s="19" t="str">
        <f aca="false">IF($A1109="","",_xlfn.MINIFS($B:$B,$A:$A,$A1109))</f>
        <v/>
      </c>
      <c r="E1109" s="20" t="str">
        <f aca="false">IF($A1109="","",IF(AND($B1109=$D1109,COUNTIFS($A$2:$A1109,$A1109,$B$2:$B1109,$B1109)=1),1,0))</f>
        <v/>
      </c>
      <c r="F1109" s="19" t="str">
        <f aca="false">IF($E1109&lt;&gt;1,"",IF(COUNTIFS($A:$A,$A1109,$B:$B,"&gt;"&amp;$D1109)=0,"",_xlfn.MINIFS($B:$B,$A:$A,$A1109,$B:$B,"&gt;"&amp;$D1109)))</f>
        <v/>
      </c>
      <c r="G1109" s="20" t="str">
        <f aca="false">IF($F1109="","",$F1109-$D1109)</f>
        <v/>
      </c>
      <c r="H1109" s="20" t="str">
        <f aca="false">IF($E1109&lt;&gt;1,"",IF($F1109="",0,IF($G1109&lt;='Cohort Report'!$B$7,1,0)))</f>
        <v/>
      </c>
      <c r="I1109" s="20" t="str">
        <f aca="false">IF($E1109&lt;&gt;1,"",IF($F1109="",0,IF($G1109&lt;='Cohort Report'!$B$8,1,0)))</f>
        <v/>
      </c>
      <c r="J1109" s="21" t="str">
        <f aca="false">IF($E1109&lt;&gt;1,"",DATE(YEAR($D1109),MONTH($D1109),1))</f>
        <v/>
      </c>
      <c r="K1109" s="20" t="str">
        <f aca="false">IF($E1109&lt;&gt;1,"",IF($G1109="","",IF(AND($D1109&gt;='Cohort Report'!$B$5,$D1109&lt;='Cohort Report'!$B$6),$G1109,"")))</f>
        <v/>
      </c>
    </row>
    <row r="1110" customFormat="false" ht="15" hidden="false" customHeight="false" outlineLevel="0" collapsed="false">
      <c r="A1110" s="9"/>
      <c r="B1110" s="22"/>
      <c r="C1110" s="23"/>
      <c r="D1110" s="19" t="str">
        <f aca="false">IF($A1110="","",_xlfn.MINIFS($B:$B,$A:$A,$A1110))</f>
        <v/>
      </c>
      <c r="E1110" s="20" t="str">
        <f aca="false">IF($A1110="","",IF(AND($B1110=$D1110,COUNTIFS($A$2:$A1110,$A1110,$B$2:$B1110,$B1110)=1),1,0))</f>
        <v/>
      </c>
      <c r="F1110" s="19" t="str">
        <f aca="false">IF($E1110&lt;&gt;1,"",IF(COUNTIFS($A:$A,$A1110,$B:$B,"&gt;"&amp;$D1110)=0,"",_xlfn.MINIFS($B:$B,$A:$A,$A1110,$B:$B,"&gt;"&amp;$D1110)))</f>
        <v/>
      </c>
      <c r="G1110" s="20" t="str">
        <f aca="false">IF($F1110="","",$F1110-$D1110)</f>
        <v/>
      </c>
      <c r="H1110" s="20" t="str">
        <f aca="false">IF($E1110&lt;&gt;1,"",IF($F1110="",0,IF($G1110&lt;='Cohort Report'!$B$7,1,0)))</f>
        <v/>
      </c>
      <c r="I1110" s="20" t="str">
        <f aca="false">IF($E1110&lt;&gt;1,"",IF($F1110="",0,IF($G1110&lt;='Cohort Report'!$B$8,1,0)))</f>
        <v/>
      </c>
      <c r="J1110" s="21" t="str">
        <f aca="false">IF($E1110&lt;&gt;1,"",DATE(YEAR($D1110),MONTH($D1110),1))</f>
        <v/>
      </c>
      <c r="K1110" s="20" t="str">
        <f aca="false">IF($E1110&lt;&gt;1,"",IF($G1110="","",IF(AND($D1110&gt;='Cohort Report'!$B$5,$D1110&lt;='Cohort Report'!$B$6),$G1110,"")))</f>
        <v/>
      </c>
    </row>
    <row r="1111" customFormat="false" ht="15" hidden="false" customHeight="false" outlineLevel="0" collapsed="false">
      <c r="A1111" s="9"/>
      <c r="B1111" s="22"/>
      <c r="C1111" s="23"/>
      <c r="D1111" s="19" t="str">
        <f aca="false">IF($A1111="","",_xlfn.MINIFS($B:$B,$A:$A,$A1111))</f>
        <v/>
      </c>
      <c r="E1111" s="20" t="str">
        <f aca="false">IF($A1111="","",IF(AND($B1111=$D1111,COUNTIFS($A$2:$A1111,$A1111,$B$2:$B1111,$B1111)=1),1,0))</f>
        <v/>
      </c>
      <c r="F1111" s="19" t="str">
        <f aca="false">IF($E1111&lt;&gt;1,"",IF(COUNTIFS($A:$A,$A1111,$B:$B,"&gt;"&amp;$D1111)=0,"",_xlfn.MINIFS($B:$B,$A:$A,$A1111,$B:$B,"&gt;"&amp;$D1111)))</f>
        <v/>
      </c>
      <c r="G1111" s="20" t="str">
        <f aca="false">IF($F1111="","",$F1111-$D1111)</f>
        <v/>
      </c>
      <c r="H1111" s="20" t="str">
        <f aca="false">IF($E1111&lt;&gt;1,"",IF($F1111="",0,IF($G1111&lt;='Cohort Report'!$B$7,1,0)))</f>
        <v/>
      </c>
      <c r="I1111" s="20" t="str">
        <f aca="false">IF($E1111&lt;&gt;1,"",IF($F1111="",0,IF($G1111&lt;='Cohort Report'!$B$8,1,0)))</f>
        <v/>
      </c>
      <c r="J1111" s="21" t="str">
        <f aca="false">IF($E1111&lt;&gt;1,"",DATE(YEAR($D1111),MONTH($D1111),1))</f>
        <v/>
      </c>
      <c r="K1111" s="20" t="str">
        <f aca="false">IF($E1111&lt;&gt;1,"",IF($G1111="","",IF(AND($D1111&gt;='Cohort Report'!$B$5,$D1111&lt;='Cohort Report'!$B$6),$G1111,"")))</f>
        <v/>
      </c>
    </row>
    <row r="1112" customFormat="false" ht="15" hidden="false" customHeight="false" outlineLevel="0" collapsed="false">
      <c r="A1112" s="9"/>
      <c r="B1112" s="22"/>
      <c r="C1112" s="23"/>
      <c r="D1112" s="19" t="str">
        <f aca="false">IF($A1112="","",_xlfn.MINIFS($B:$B,$A:$A,$A1112))</f>
        <v/>
      </c>
      <c r="E1112" s="20" t="str">
        <f aca="false">IF($A1112="","",IF(AND($B1112=$D1112,COUNTIFS($A$2:$A1112,$A1112,$B$2:$B1112,$B1112)=1),1,0))</f>
        <v/>
      </c>
      <c r="F1112" s="19" t="str">
        <f aca="false">IF($E1112&lt;&gt;1,"",IF(COUNTIFS($A:$A,$A1112,$B:$B,"&gt;"&amp;$D1112)=0,"",_xlfn.MINIFS($B:$B,$A:$A,$A1112,$B:$B,"&gt;"&amp;$D1112)))</f>
        <v/>
      </c>
      <c r="G1112" s="20" t="str">
        <f aca="false">IF($F1112="","",$F1112-$D1112)</f>
        <v/>
      </c>
      <c r="H1112" s="20" t="str">
        <f aca="false">IF($E1112&lt;&gt;1,"",IF($F1112="",0,IF($G1112&lt;='Cohort Report'!$B$7,1,0)))</f>
        <v/>
      </c>
      <c r="I1112" s="20" t="str">
        <f aca="false">IF($E1112&lt;&gt;1,"",IF($F1112="",0,IF($G1112&lt;='Cohort Report'!$B$8,1,0)))</f>
        <v/>
      </c>
      <c r="J1112" s="21" t="str">
        <f aca="false">IF($E1112&lt;&gt;1,"",DATE(YEAR($D1112),MONTH($D1112),1))</f>
        <v/>
      </c>
      <c r="K1112" s="20" t="str">
        <f aca="false">IF($E1112&lt;&gt;1,"",IF($G1112="","",IF(AND($D1112&gt;='Cohort Report'!$B$5,$D1112&lt;='Cohort Report'!$B$6),$G1112,"")))</f>
        <v/>
      </c>
    </row>
    <row r="1113" customFormat="false" ht="15" hidden="false" customHeight="false" outlineLevel="0" collapsed="false">
      <c r="A1113" s="9"/>
      <c r="B1113" s="22"/>
      <c r="C1113" s="23"/>
      <c r="D1113" s="19" t="str">
        <f aca="false">IF($A1113="","",_xlfn.MINIFS($B:$B,$A:$A,$A1113))</f>
        <v/>
      </c>
      <c r="E1113" s="20" t="str">
        <f aca="false">IF($A1113="","",IF(AND($B1113=$D1113,COUNTIFS($A$2:$A1113,$A1113,$B$2:$B1113,$B1113)=1),1,0))</f>
        <v/>
      </c>
      <c r="F1113" s="19" t="str">
        <f aca="false">IF($E1113&lt;&gt;1,"",IF(COUNTIFS($A:$A,$A1113,$B:$B,"&gt;"&amp;$D1113)=0,"",_xlfn.MINIFS($B:$B,$A:$A,$A1113,$B:$B,"&gt;"&amp;$D1113)))</f>
        <v/>
      </c>
      <c r="G1113" s="20" t="str">
        <f aca="false">IF($F1113="","",$F1113-$D1113)</f>
        <v/>
      </c>
      <c r="H1113" s="20" t="str">
        <f aca="false">IF($E1113&lt;&gt;1,"",IF($F1113="",0,IF($G1113&lt;='Cohort Report'!$B$7,1,0)))</f>
        <v/>
      </c>
      <c r="I1113" s="20" t="str">
        <f aca="false">IF($E1113&lt;&gt;1,"",IF($F1113="",0,IF($G1113&lt;='Cohort Report'!$B$8,1,0)))</f>
        <v/>
      </c>
      <c r="J1113" s="21" t="str">
        <f aca="false">IF($E1113&lt;&gt;1,"",DATE(YEAR($D1113),MONTH($D1113),1))</f>
        <v/>
      </c>
      <c r="K1113" s="20" t="str">
        <f aca="false">IF($E1113&lt;&gt;1,"",IF($G1113="","",IF(AND($D1113&gt;='Cohort Report'!$B$5,$D1113&lt;='Cohort Report'!$B$6),$G1113,"")))</f>
        <v/>
      </c>
    </row>
    <row r="1114" customFormat="false" ht="15" hidden="false" customHeight="false" outlineLevel="0" collapsed="false">
      <c r="A1114" s="9"/>
      <c r="B1114" s="22"/>
      <c r="C1114" s="23"/>
      <c r="D1114" s="19" t="str">
        <f aca="false">IF($A1114="","",_xlfn.MINIFS($B:$B,$A:$A,$A1114))</f>
        <v/>
      </c>
      <c r="E1114" s="20" t="str">
        <f aca="false">IF($A1114="","",IF(AND($B1114=$D1114,COUNTIFS($A$2:$A1114,$A1114,$B$2:$B1114,$B1114)=1),1,0))</f>
        <v/>
      </c>
      <c r="F1114" s="19" t="str">
        <f aca="false">IF($E1114&lt;&gt;1,"",IF(COUNTIFS($A:$A,$A1114,$B:$B,"&gt;"&amp;$D1114)=0,"",_xlfn.MINIFS($B:$B,$A:$A,$A1114,$B:$B,"&gt;"&amp;$D1114)))</f>
        <v/>
      </c>
      <c r="G1114" s="20" t="str">
        <f aca="false">IF($F1114="","",$F1114-$D1114)</f>
        <v/>
      </c>
      <c r="H1114" s="20" t="str">
        <f aca="false">IF($E1114&lt;&gt;1,"",IF($F1114="",0,IF($G1114&lt;='Cohort Report'!$B$7,1,0)))</f>
        <v/>
      </c>
      <c r="I1114" s="20" t="str">
        <f aca="false">IF($E1114&lt;&gt;1,"",IF($F1114="",0,IF($G1114&lt;='Cohort Report'!$B$8,1,0)))</f>
        <v/>
      </c>
      <c r="J1114" s="21" t="str">
        <f aca="false">IF($E1114&lt;&gt;1,"",DATE(YEAR($D1114),MONTH($D1114),1))</f>
        <v/>
      </c>
      <c r="K1114" s="20" t="str">
        <f aca="false">IF($E1114&lt;&gt;1,"",IF($G1114="","",IF(AND($D1114&gt;='Cohort Report'!$B$5,$D1114&lt;='Cohort Report'!$B$6),$G1114,"")))</f>
        <v/>
      </c>
    </row>
    <row r="1115" customFormat="false" ht="15" hidden="false" customHeight="false" outlineLevel="0" collapsed="false">
      <c r="A1115" s="9"/>
      <c r="B1115" s="22"/>
      <c r="C1115" s="23"/>
      <c r="D1115" s="19" t="str">
        <f aca="false">IF($A1115="","",_xlfn.MINIFS($B:$B,$A:$A,$A1115))</f>
        <v/>
      </c>
      <c r="E1115" s="20" t="str">
        <f aca="false">IF($A1115="","",IF(AND($B1115=$D1115,COUNTIFS($A$2:$A1115,$A1115,$B$2:$B1115,$B1115)=1),1,0))</f>
        <v/>
      </c>
      <c r="F1115" s="19" t="str">
        <f aca="false">IF($E1115&lt;&gt;1,"",IF(COUNTIFS($A:$A,$A1115,$B:$B,"&gt;"&amp;$D1115)=0,"",_xlfn.MINIFS($B:$B,$A:$A,$A1115,$B:$B,"&gt;"&amp;$D1115)))</f>
        <v/>
      </c>
      <c r="G1115" s="20" t="str">
        <f aca="false">IF($F1115="","",$F1115-$D1115)</f>
        <v/>
      </c>
      <c r="H1115" s="20" t="str">
        <f aca="false">IF($E1115&lt;&gt;1,"",IF($F1115="",0,IF($G1115&lt;='Cohort Report'!$B$7,1,0)))</f>
        <v/>
      </c>
      <c r="I1115" s="20" t="str">
        <f aca="false">IF($E1115&lt;&gt;1,"",IF($F1115="",0,IF($G1115&lt;='Cohort Report'!$B$8,1,0)))</f>
        <v/>
      </c>
      <c r="J1115" s="21" t="str">
        <f aca="false">IF($E1115&lt;&gt;1,"",DATE(YEAR($D1115),MONTH($D1115),1))</f>
        <v/>
      </c>
      <c r="K1115" s="20" t="str">
        <f aca="false">IF($E1115&lt;&gt;1,"",IF($G1115="","",IF(AND($D1115&gt;='Cohort Report'!$B$5,$D1115&lt;='Cohort Report'!$B$6),$G1115,"")))</f>
        <v/>
      </c>
    </row>
    <row r="1116" customFormat="false" ht="15" hidden="false" customHeight="false" outlineLevel="0" collapsed="false">
      <c r="A1116" s="9"/>
      <c r="B1116" s="22"/>
      <c r="C1116" s="23"/>
      <c r="D1116" s="19" t="str">
        <f aca="false">IF($A1116="","",_xlfn.MINIFS($B:$B,$A:$A,$A1116))</f>
        <v/>
      </c>
      <c r="E1116" s="20" t="str">
        <f aca="false">IF($A1116="","",IF(AND($B1116=$D1116,COUNTIFS($A$2:$A1116,$A1116,$B$2:$B1116,$B1116)=1),1,0))</f>
        <v/>
      </c>
      <c r="F1116" s="19" t="str">
        <f aca="false">IF($E1116&lt;&gt;1,"",IF(COUNTIFS($A:$A,$A1116,$B:$B,"&gt;"&amp;$D1116)=0,"",_xlfn.MINIFS($B:$B,$A:$A,$A1116,$B:$B,"&gt;"&amp;$D1116)))</f>
        <v/>
      </c>
      <c r="G1116" s="20" t="str">
        <f aca="false">IF($F1116="","",$F1116-$D1116)</f>
        <v/>
      </c>
      <c r="H1116" s="20" t="str">
        <f aca="false">IF($E1116&lt;&gt;1,"",IF($F1116="",0,IF($G1116&lt;='Cohort Report'!$B$7,1,0)))</f>
        <v/>
      </c>
      <c r="I1116" s="20" t="str">
        <f aca="false">IF($E1116&lt;&gt;1,"",IF($F1116="",0,IF($G1116&lt;='Cohort Report'!$B$8,1,0)))</f>
        <v/>
      </c>
      <c r="J1116" s="21" t="str">
        <f aca="false">IF($E1116&lt;&gt;1,"",DATE(YEAR($D1116),MONTH($D1116),1))</f>
        <v/>
      </c>
      <c r="K1116" s="20" t="str">
        <f aca="false">IF($E1116&lt;&gt;1,"",IF($G1116="","",IF(AND($D1116&gt;='Cohort Report'!$B$5,$D1116&lt;='Cohort Report'!$B$6),$G1116,"")))</f>
        <v/>
      </c>
    </row>
    <row r="1117" customFormat="false" ht="15" hidden="false" customHeight="false" outlineLevel="0" collapsed="false">
      <c r="A1117" s="9"/>
      <c r="B1117" s="22"/>
      <c r="C1117" s="23"/>
      <c r="D1117" s="19" t="str">
        <f aca="false">IF($A1117="","",_xlfn.MINIFS($B:$B,$A:$A,$A1117))</f>
        <v/>
      </c>
      <c r="E1117" s="20" t="str">
        <f aca="false">IF($A1117="","",IF(AND($B1117=$D1117,COUNTIFS($A$2:$A1117,$A1117,$B$2:$B1117,$B1117)=1),1,0))</f>
        <v/>
      </c>
      <c r="F1117" s="19" t="str">
        <f aca="false">IF($E1117&lt;&gt;1,"",IF(COUNTIFS($A:$A,$A1117,$B:$B,"&gt;"&amp;$D1117)=0,"",_xlfn.MINIFS($B:$B,$A:$A,$A1117,$B:$B,"&gt;"&amp;$D1117)))</f>
        <v/>
      </c>
      <c r="G1117" s="20" t="str">
        <f aca="false">IF($F1117="","",$F1117-$D1117)</f>
        <v/>
      </c>
      <c r="H1117" s="20" t="str">
        <f aca="false">IF($E1117&lt;&gt;1,"",IF($F1117="",0,IF($G1117&lt;='Cohort Report'!$B$7,1,0)))</f>
        <v/>
      </c>
      <c r="I1117" s="20" t="str">
        <f aca="false">IF($E1117&lt;&gt;1,"",IF($F1117="",0,IF($G1117&lt;='Cohort Report'!$B$8,1,0)))</f>
        <v/>
      </c>
      <c r="J1117" s="21" t="str">
        <f aca="false">IF($E1117&lt;&gt;1,"",DATE(YEAR($D1117),MONTH($D1117),1))</f>
        <v/>
      </c>
      <c r="K1117" s="20" t="str">
        <f aca="false">IF($E1117&lt;&gt;1,"",IF($G1117="","",IF(AND($D1117&gt;='Cohort Report'!$B$5,$D1117&lt;='Cohort Report'!$B$6),$G1117,"")))</f>
        <v/>
      </c>
    </row>
    <row r="1118" customFormat="false" ht="15" hidden="false" customHeight="false" outlineLevel="0" collapsed="false">
      <c r="A1118" s="9"/>
      <c r="B1118" s="22"/>
      <c r="C1118" s="23"/>
      <c r="D1118" s="19" t="str">
        <f aca="false">IF($A1118="","",_xlfn.MINIFS($B:$B,$A:$A,$A1118))</f>
        <v/>
      </c>
      <c r="E1118" s="20" t="str">
        <f aca="false">IF($A1118="","",IF(AND($B1118=$D1118,COUNTIFS($A$2:$A1118,$A1118,$B$2:$B1118,$B1118)=1),1,0))</f>
        <v/>
      </c>
      <c r="F1118" s="19" t="str">
        <f aca="false">IF($E1118&lt;&gt;1,"",IF(COUNTIFS($A:$A,$A1118,$B:$B,"&gt;"&amp;$D1118)=0,"",_xlfn.MINIFS($B:$B,$A:$A,$A1118,$B:$B,"&gt;"&amp;$D1118)))</f>
        <v/>
      </c>
      <c r="G1118" s="20" t="str">
        <f aca="false">IF($F1118="","",$F1118-$D1118)</f>
        <v/>
      </c>
      <c r="H1118" s="20" t="str">
        <f aca="false">IF($E1118&lt;&gt;1,"",IF($F1118="",0,IF($G1118&lt;='Cohort Report'!$B$7,1,0)))</f>
        <v/>
      </c>
      <c r="I1118" s="20" t="str">
        <f aca="false">IF($E1118&lt;&gt;1,"",IF($F1118="",0,IF($G1118&lt;='Cohort Report'!$B$8,1,0)))</f>
        <v/>
      </c>
      <c r="J1118" s="21" t="str">
        <f aca="false">IF($E1118&lt;&gt;1,"",DATE(YEAR($D1118),MONTH($D1118),1))</f>
        <v/>
      </c>
      <c r="K1118" s="20" t="str">
        <f aca="false">IF($E1118&lt;&gt;1,"",IF($G1118="","",IF(AND($D1118&gt;='Cohort Report'!$B$5,$D1118&lt;='Cohort Report'!$B$6),$G1118,"")))</f>
        <v/>
      </c>
    </row>
    <row r="1119" customFormat="false" ht="15" hidden="false" customHeight="false" outlineLevel="0" collapsed="false">
      <c r="A1119" s="9"/>
      <c r="B1119" s="22"/>
      <c r="C1119" s="23"/>
      <c r="D1119" s="19" t="str">
        <f aca="false">IF($A1119="","",_xlfn.MINIFS($B:$B,$A:$A,$A1119))</f>
        <v/>
      </c>
      <c r="E1119" s="20" t="str">
        <f aca="false">IF($A1119="","",IF(AND($B1119=$D1119,COUNTIFS($A$2:$A1119,$A1119,$B$2:$B1119,$B1119)=1),1,0))</f>
        <v/>
      </c>
      <c r="F1119" s="19" t="str">
        <f aca="false">IF($E1119&lt;&gt;1,"",IF(COUNTIFS($A:$A,$A1119,$B:$B,"&gt;"&amp;$D1119)=0,"",_xlfn.MINIFS($B:$B,$A:$A,$A1119,$B:$B,"&gt;"&amp;$D1119)))</f>
        <v/>
      </c>
      <c r="G1119" s="20" t="str">
        <f aca="false">IF($F1119="","",$F1119-$D1119)</f>
        <v/>
      </c>
      <c r="H1119" s="20" t="str">
        <f aca="false">IF($E1119&lt;&gt;1,"",IF($F1119="",0,IF($G1119&lt;='Cohort Report'!$B$7,1,0)))</f>
        <v/>
      </c>
      <c r="I1119" s="20" t="str">
        <f aca="false">IF($E1119&lt;&gt;1,"",IF($F1119="",0,IF($G1119&lt;='Cohort Report'!$B$8,1,0)))</f>
        <v/>
      </c>
      <c r="J1119" s="21" t="str">
        <f aca="false">IF($E1119&lt;&gt;1,"",DATE(YEAR($D1119),MONTH($D1119),1))</f>
        <v/>
      </c>
      <c r="K1119" s="20" t="str">
        <f aca="false">IF($E1119&lt;&gt;1,"",IF($G1119="","",IF(AND($D1119&gt;='Cohort Report'!$B$5,$D1119&lt;='Cohort Report'!$B$6),$G1119,"")))</f>
        <v/>
      </c>
    </row>
    <row r="1120" customFormat="false" ht="15" hidden="false" customHeight="false" outlineLevel="0" collapsed="false">
      <c r="A1120" s="9"/>
      <c r="B1120" s="22"/>
      <c r="C1120" s="23"/>
      <c r="D1120" s="19" t="str">
        <f aca="false">IF($A1120="","",_xlfn.MINIFS($B:$B,$A:$A,$A1120))</f>
        <v/>
      </c>
      <c r="E1120" s="20" t="str">
        <f aca="false">IF($A1120="","",IF(AND($B1120=$D1120,COUNTIFS($A$2:$A1120,$A1120,$B$2:$B1120,$B1120)=1),1,0))</f>
        <v/>
      </c>
      <c r="F1120" s="19" t="str">
        <f aca="false">IF($E1120&lt;&gt;1,"",IF(COUNTIFS($A:$A,$A1120,$B:$B,"&gt;"&amp;$D1120)=0,"",_xlfn.MINIFS($B:$B,$A:$A,$A1120,$B:$B,"&gt;"&amp;$D1120)))</f>
        <v/>
      </c>
      <c r="G1120" s="20" t="str">
        <f aca="false">IF($F1120="","",$F1120-$D1120)</f>
        <v/>
      </c>
      <c r="H1120" s="20" t="str">
        <f aca="false">IF($E1120&lt;&gt;1,"",IF($F1120="",0,IF($G1120&lt;='Cohort Report'!$B$7,1,0)))</f>
        <v/>
      </c>
      <c r="I1120" s="20" t="str">
        <f aca="false">IF($E1120&lt;&gt;1,"",IF($F1120="",0,IF($G1120&lt;='Cohort Report'!$B$8,1,0)))</f>
        <v/>
      </c>
      <c r="J1120" s="21" t="str">
        <f aca="false">IF($E1120&lt;&gt;1,"",DATE(YEAR($D1120),MONTH($D1120),1))</f>
        <v/>
      </c>
      <c r="K1120" s="20" t="str">
        <f aca="false">IF($E1120&lt;&gt;1,"",IF($G1120="","",IF(AND($D1120&gt;='Cohort Report'!$B$5,$D1120&lt;='Cohort Report'!$B$6),$G1120,"")))</f>
        <v/>
      </c>
    </row>
    <row r="1121" customFormat="false" ht="15" hidden="false" customHeight="false" outlineLevel="0" collapsed="false">
      <c r="A1121" s="9"/>
      <c r="B1121" s="22"/>
      <c r="C1121" s="23"/>
      <c r="D1121" s="19" t="str">
        <f aca="false">IF($A1121="","",_xlfn.MINIFS($B:$B,$A:$A,$A1121))</f>
        <v/>
      </c>
      <c r="E1121" s="20" t="str">
        <f aca="false">IF($A1121="","",IF(AND($B1121=$D1121,COUNTIFS($A$2:$A1121,$A1121,$B$2:$B1121,$B1121)=1),1,0))</f>
        <v/>
      </c>
      <c r="F1121" s="19" t="str">
        <f aca="false">IF($E1121&lt;&gt;1,"",IF(COUNTIFS($A:$A,$A1121,$B:$B,"&gt;"&amp;$D1121)=0,"",_xlfn.MINIFS($B:$B,$A:$A,$A1121,$B:$B,"&gt;"&amp;$D1121)))</f>
        <v/>
      </c>
      <c r="G1121" s="20" t="str">
        <f aca="false">IF($F1121="","",$F1121-$D1121)</f>
        <v/>
      </c>
      <c r="H1121" s="20" t="str">
        <f aca="false">IF($E1121&lt;&gt;1,"",IF($F1121="",0,IF($G1121&lt;='Cohort Report'!$B$7,1,0)))</f>
        <v/>
      </c>
      <c r="I1121" s="20" t="str">
        <f aca="false">IF($E1121&lt;&gt;1,"",IF($F1121="",0,IF($G1121&lt;='Cohort Report'!$B$8,1,0)))</f>
        <v/>
      </c>
      <c r="J1121" s="21" t="str">
        <f aca="false">IF($E1121&lt;&gt;1,"",DATE(YEAR($D1121),MONTH($D1121),1))</f>
        <v/>
      </c>
      <c r="K1121" s="20" t="str">
        <f aca="false">IF($E1121&lt;&gt;1,"",IF($G1121="","",IF(AND($D1121&gt;='Cohort Report'!$B$5,$D1121&lt;='Cohort Report'!$B$6),$G1121,"")))</f>
        <v/>
      </c>
    </row>
    <row r="1122" customFormat="false" ht="15" hidden="false" customHeight="false" outlineLevel="0" collapsed="false">
      <c r="A1122" s="9"/>
      <c r="B1122" s="22"/>
      <c r="C1122" s="23"/>
      <c r="D1122" s="19" t="str">
        <f aca="false">IF($A1122="","",_xlfn.MINIFS($B:$B,$A:$A,$A1122))</f>
        <v/>
      </c>
      <c r="E1122" s="20" t="str">
        <f aca="false">IF($A1122="","",IF(AND($B1122=$D1122,COUNTIFS($A$2:$A1122,$A1122,$B$2:$B1122,$B1122)=1),1,0))</f>
        <v/>
      </c>
      <c r="F1122" s="19" t="str">
        <f aca="false">IF($E1122&lt;&gt;1,"",IF(COUNTIFS($A:$A,$A1122,$B:$B,"&gt;"&amp;$D1122)=0,"",_xlfn.MINIFS($B:$B,$A:$A,$A1122,$B:$B,"&gt;"&amp;$D1122)))</f>
        <v/>
      </c>
      <c r="G1122" s="20" t="str">
        <f aca="false">IF($F1122="","",$F1122-$D1122)</f>
        <v/>
      </c>
      <c r="H1122" s="20" t="str">
        <f aca="false">IF($E1122&lt;&gt;1,"",IF($F1122="",0,IF($G1122&lt;='Cohort Report'!$B$7,1,0)))</f>
        <v/>
      </c>
      <c r="I1122" s="20" t="str">
        <f aca="false">IF($E1122&lt;&gt;1,"",IF($F1122="",0,IF($G1122&lt;='Cohort Report'!$B$8,1,0)))</f>
        <v/>
      </c>
      <c r="J1122" s="21" t="str">
        <f aca="false">IF($E1122&lt;&gt;1,"",DATE(YEAR($D1122),MONTH($D1122),1))</f>
        <v/>
      </c>
      <c r="K1122" s="20" t="str">
        <f aca="false">IF($E1122&lt;&gt;1,"",IF($G1122="","",IF(AND($D1122&gt;='Cohort Report'!$B$5,$D1122&lt;='Cohort Report'!$B$6),$G1122,"")))</f>
        <v/>
      </c>
    </row>
    <row r="1123" customFormat="false" ht="15" hidden="false" customHeight="false" outlineLevel="0" collapsed="false">
      <c r="A1123" s="9"/>
      <c r="B1123" s="22"/>
      <c r="C1123" s="23"/>
      <c r="D1123" s="19" t="str">
        <f aca="false">IF($A1123="","",_xlfn.MINIFS($B:$B,$A:$A,$A1123))</f>
        <v/>
      </c>
      <c r="E1123" s="20" t="str">
        <f aca="false">IF($A1123="","",IF(AND($B1123=$D1123,COUNTIFS($A$2:$A1123,$A1123,$B$2:$B1123,$B1123)=1),1,0))</f>
        <v/>
      </c>
      <c r="F1123" s="19" t="str">
        <f aca="false">IF($E1123&lt;&gt;1,"",IF(COUNTIFS($A:$A,$A1123,$B:$B,"&gt;"&amp;$D1123)=0,"",_xlfn.MINIFS($B:$B,$A:$A,$A1123,$B:$B,"&gt;"&amp;$D1123)))</f>
        <v/>
      </c>
      <c r="G1123" s="20" t="str">
        <f aca="false">IF($F1123="","",$F1123-$D1123)</f>
        <v/>
      </c>
      <c r="H1123" s="20" t="str">
        <f aca="false">IF($E1123&lt;&gt;1,"",IF($F1123="",0,IF($G1123&lt;='Cohort Report'!$B$7,1,0)))</f>
        <v/>
      </c>
      <c r="I1123" s="20" t="str">
        <f aca="false">IF($E1123&lt;&gt;1,"",IF($F1123="",0,IF($G1123&lt;='Cohort Report'!$B$8,1,0)))</f>
        <v/>
      </c>
      <c r="J1123" s="21" t="str">
        <f aca="false">IF($E1123&lt;&gt;1,"",DATE(YEAR($D1123),MONTH($D1123),1))</f>
        <v/>
      </c>
      <c r="K1123" s="20" t="str">
        <f aca="false">IF($E1123&lt;&gt;1,"",IF($G1123="","",IF(AND($D1123&gt;='Cohort Report'!$B$5,$D1123&lt;='Cohort Report'!$B$6),$G1123,"")))</f>
        <v/>
      </c>
    </row>
    <row r="1124" customFormat="false" ht="15" hidden="false" customHeight="false" outlineLevel="0" collapsed="false">
      <c r="A1124" s="9"/>
      <c r="B1124" s="22"/>
      <c r="C1124" s="23"/>
      <c r="D1124" s="19" t="str">
        <f aca="false">IF($A1124="","",_xlfn.MINIFS($B:$B,$A:$A,$A1124))</f>
        <v/>
      </c>
      <c r="E1124" s="20" t="str">
        <f aca="false">IF($A1124="","",IF(AND($B1124=$D1124,COUNTIFS($A$2:$A1124,$A1124,$B$2:$B1124,$B1124)=1),1,0))</f>
        <v/>
      </c>
      <c r="F1124" s="19" t="str">
        <f aca="false">IF($E1124&lt;&gt;1,"",IF(COUNTIFS($A:$A,$A1124,$B:$B,"&gt;"&amp;$D1124)=0,"",_xlfn.MINIFS($B:$B,$A:$A,$A1124,$B:$B,"&gt;"&amp;$D1124)))</f>
        <v/>
      </c>
      <c r="G1124" s="20" t="str">
        <f aca="false">IF($F1124="","",$F1124-$D1124)</f>
        <v/>
      </c>
      <c r="H1124" s="20" t="str">
        <f aca="false">IF($E1124&lt;&gt;1,"",IF($F1124="",0,IF($G1124&lt;='Cohort Report'!$B$7,1,0)))</f>
        <v/>
      </c>
      <c r="I1124" s="20" t="str">
        <f aca="false">IF($E1124&lt;&gt;1,"",IF($F1124="",0,IF($G1124&lt;='Cohort Report'!$B$8,1,0)))</f>
        <v/>
      </c>
      <c r="J1124" s="21" t="str">
        <f aca="false">IF($E1124&lt;&gt;1,"",DATE(YEAR($D1124),MONTH($D1124),1))</f>
        <v/>
      </c>
      <c r="K1124" s="20" t="str">
        <f aca="false">IF($E1124&lt;&gt;1,"",IF($G1124="","",IF(AND($D1124&gt;='Cohort Report'!$B$5,$D1124&lt;='Cohort Report'!$B$6),$G1124,"")))</f>
        <v/>
      </c>
    </row>
    <row r="1125" customFormat="false" ht="15" hidden="false" customHeight="false" outlineLevel="0" collapsed="false">
      <c r="A1125" s="9"/>
      <c r="B1125" s="22"/>
      <c r="C1125" s="23"/>
      <c r="D1125" s="19" t="str">
        <f aca="false">IF($A1125="","",_xlfn.MINIFS($B:$B,$A:$A,$A1125))</f>
        <v/>
      </c>
      <c r="E1125" s="20" t="str">
        <f aca="false">IF($A1125="","",IF(AND($B1125=$D1125,COUNTIFS($A$2:$A1125,$A1125,$B$2:$B1125,$B1125)=1),1,0))</f>
        <v/>
      </c>
      <c r="F1125" s="19" t="str">
        <f aca="false">IF($E1125&lt;&gt;1,"",IF(COUNTIFS($A:$A,$A1125,$B:$B,"&gt;"&amp;$D1125)=0,"",_xlfn.MINIFS($B:$B,$A:$A,$A1125,$B:$B,"&gt;"&amp;$D1125)))</f>
        <v/>
      </c>
      <c r="G1125" s="20" t="str">
        <f aca="false">IF($F1125="","",$F1125-$D1125)</f>
        <v/>
      </c>
      <c r="H1125" s="20" t="str">
        <f aca="false">IF($E1125&lt;&gt;1,"",IF($F1125="",0,IF($G1125&lt;='Cohort Report'!$B$7,1,0)))</f>
        <v/>
      </c>
      <c r="I1125" s="20" t="str">
        <f aca="false">IF($E1125&lt;&gt;1,"",IF($F1125="",0,IF($G1125&lt;='Cohort Report'!$B$8,1,0)))</f>
        <v/>
      </c>
      <c r="J1125" s="21" t="str">
        <f aca="false">IF($E1125&lt;&gt;1,"",DATE(YEAR($D1125),MONTH($D1125),1))</f>
        <v/>
      </c>
      <c r="K1125" s="20" t="str">
        <f aca="false">IF($E1125&lt;&gt;1,"",IF($G1125="","",IF(AND($D1125&gt;='Cohort Report'!$B$5,$D1125&lt;='Cohort Report'!$B$6),$G1125,"")))</f>
        <v/>
      </c>
    </row>
    <row r="1126" customFormat="false" ht="15" hidden="false" customHeight="false" outlineLevel="0" collapsed="false">
      <c r="A1126" s="9"/>
      <c r="B1126" s="22"/>
      <c r="C1126" s="23"/>
      <c r="D1126" s="19" t="str">
        <f aca="false">IF($A1126="","",_xlfn.MINIFS($B:$B,$A:$A,$A1126))</f>
        <v/>
      </c>
      <c r="E1126" s="20" t="str">
        <f aca="false">IF($A1126="","",IF(AND($B1126=$D1126,COUNTIFS($A$2:$A1126,$A1126,$B$2:$B1126,$B1126)=1),1,0))</f>
        <v/>
      </c>
      <c r="F1126" s="19" t="str">
        <f aca="false">IF($E1126&lt;&gt;1,"",IF(COUNTIFS($A:$A,$A1126,$B:$B,"&gt;"&amp;$D1126)=0,"",_xlfn.MINIFS($B:$B,$A:$A,$A1126,$B:$B,"&gt;"&amp;$D1126)))</f>
        <v/>
      </c>
      <c r="G1126" s="20" t="str">
        <f aca="false">IF($F1126="","",$F1126-$D1126)</f>
        <v/>
      </c>
      <c r="H1126" s="20" t="str">
        <f aca="false">IF($E1126&lt;&gt;1,"",IF($F1126="",0,IF($G1126&lt;='Cohort Report'!$B$7,1,0)))</f>
        <v/>
      </c>
      <c r="I1126" s="20" t="str">
        <f aca="false">IF($E1126&lt;&gt;1,"",IF($F1126="",0,IF($G1126&lt;='Cohort Report'!$B$8,1,0)))</f>
        <v/>
      </c>
      <c r="J1126" s="21" t="str">
        <f aca="false">IF($E1126&lt;&gt;1,"",DATE(YEAR($D1126),MONTH($D1126),1))</f>
        <v/>
      </c>
      <c r="K1126" s="20" t="str">
        <f aca="false">IF($E1126&lt;&gt;1,"",IF($G1126="","",IF(AND($D1126&gt;='Cohort Report'!$B$5,$D1126&lt;='Cohort Report'!$B$6),$G1126,"")))</f>
        <v/>
      </c>
    </row>
    <row r="1127" customFormat="false" ht="15" hidden="false" customHeight="false" outlineLevel="0" collapsed="false">
      <c r="A1127" s="9"/>
      <c r="B1127" s="22"/>
      <c r="C1127" s="23"/>
      <c r="D1127" s="19" t="str">
        <f aca="false">IF($A1127="","",_xlfn.MINIFS($B:$B,$A:$A,$A1127))</f>
        <v/>
      </c>
      <c r="E1127" s="20" t="str">
        <f aca="false">IF($A1127="","",IF(AND($B1127=$D1127,COUNTIFS($A$2:$A1127,$A1127,$B$2:$B1127,$B1127)=1),1,0))</f>
        <v/>
      </c>
      <c r="F1127" s="19" t="str">
        <f aca="false">IF($E1127&lt;&gt;1,"",IF(COUNTIFS($A:$A,$A1127,$B:$B,"&gt;"&amp;$D1127)=0,"",_xlfn.MINIFS($B:$B,$A:$A,$A1127,$B:$B,"&gt;"&amp;$D1127)))</f>
        <v/>
      </c>
      <c r="G1127" s="20" t="str">
        <f aca="false">IF($F1127="","",$F1127-$D1127)</f>
        <v/>
      </c>
      <c r="H1127" s="20" t="str">
        <f aca="false">IF($E1127&lt;&gt;1,"",IF($F1127="",0,IF($G1127&lt;='Cohort Report'!$B$7,1,0)))</f>
        <v/>
      </c>
      <c r="I1127" s="20" t="str">
        <f aca="false">IF($E1127&lt;&gt;1,"",IF($F1127="",0,IF($G1127&lt;='Cohort Report'!$B$8,1,0)))</f>
        <v/>
      </c>
      <c r="J1127" s="21" t="str">
        <f aca="false">IF($E1127&lt;&gt;1,"",DATE(YEAR($D1127),MONTH($D1127),1))</f>
        <v/>
      </c>
      <c r="K1127" s="20" t="str">
        <f aca="false">IF($E1127&lt;&gt;1,"",IF($G1127="","",IF(AND($D1127&gt;='Cohort Report'!$B$5,$D1127&lt;='Cohort Report'!$B$6),$G1127,"")))</f>
        <v/>
      </c>
    </row>
    <row r="1128" customFormat="false" ht="15" hidden="false" customHeight="false" outlineLevel="0" collapsed="false">
      <c r="A1128" s="9"/>
      <c r="B1128" s="22"/>
      <c r="C1128" s="23"/>
      <c r="D1128" s="19" t="str">
        <f aca="false">IF($A1128="","",_xlfn.MINIFS($B:$B,$A:$A,$A1128))</f>
        <v/>
      </c>
      <c r="E1128" s="20" t="str">
        <f aca="false">IF($A1128="","",IF(AND($B1128=$D1128,COUNTIFS($A$2:$A1128,$A1128,$B$2:$B1128,$B1128)=1),1,0))</f>
        <v/>
      </c>
      <c r="F1128" s="19" t="str">
        <f aca="false">IF($E1128&lt;&gt;1,"",IF(COUNTIFS($A:$A,$A1128,$B:$B,"&gt;"&amp;$D1128)=0,"",_xlfn.MINIFS($B:$B,$A:$A,$A1128,$B:$B,"&gt;"&amp;$D1128)))</f>
        <v/>
      </c>
      <c r="G1128" s="20" t="str">
        <f aca="false">IF($F1128="","",$F1128-$D1128)</f>
        <v/>
      </c>
      <c r="H1128" s="20" t="str">
        <f aca="false">IF($E1128&lt;&gt;1,"",IF($F1128="",0,IF($G1128&lt;='Cohort Report'!$B$7,1,0)))</f>
        <v/>
      </c>
      <c r="I1128" s="20" t="str">
        <f aca="false">IF($E1128&lt;&gt;1,"",IF($F1128="",0,IF($G1128&lt;='Cohort Report'!$B$8,1,0)))</f>
        <v/>
      </c>
      <c r="J1128" s="21" t="str">
        <f aca="false">IF($E1128&lt;&gt;1,"",DATE(YEAR($D1128),MONTH($D1128),1))</f>
        <v/>
      </c>
      <c r="K1128" s="20" t="str">
        <f aca="false">IF($E1128&lt;&gt;1,"",IF($G1128="","",IF(AND($D1128&gt;='Cohort Report'!$B$5,$D1128&lt;='Cohort Report'!$B$6),$G1128,"")))</f>
        <v/>
      </c>
    </row>
    <row r="1129" customFormat="false" ht="15" hidden="false" customHeight="false" outlineLevel="0" collapsed="false">
      <c r="A1129" s="9"/>
      <c r="B1129" s="22"/>
      <c r="C1129" s="23"/>
      <c r="D1129" s="19" t="str">
        <f aca="false">IF($A1129="","",_xlfn.MINIFS($B:$B,$A:$A,$A1129))</f>
        <v/>
      </c>
      <c r="E1129" s="20" t="str">
        <f aca="false">IF($A1129="","",IF(AND($B1129=$D1129,COUNTIFS($A$2:$A1129,$A1129,$B$2:$B1129,$B1129)=1),1,0))</f>
        <v/>
      </c>
      <c r="F1129" s="19" t="str">
        <f aca="false">IF($E1129&lt;&gt;1,"",IF(COUNTIFS($A:$A,$A1129,$B:$B,"&gt;"&amp;$D1129)=0,"",_xlfn.MINIFS($B:$B,$A:$A,$A1129,$B:$B,"&gt;"&amp;$D1129)))</f>
        <v/>
      </c>
      <c r="G1129" s="20" t="str">
        <f aca="false">IF($F1129="","",$F1129-$D1129)</f>
        <v/>
      </c>
      <c r="H1129" s="20" t="str">
        <f aca="false">IF($E1129&lt;&gt;1,"",IF($F1129="",0,IF($G1129&lt;='Cohort Report'!$B$7,1,0)))</f>
        <v/>
      </c>
      <c r="I1129" s="20" t="str">
        <f aca="false">IF($E1129&lt;&gt;1,"",IF($F1129="",0,IF($G1129&lt;='Cohort Report'!$B$8,1,0)))</f>
        <v/>
      </c>
      <c r="J1129" s="21" t="str">
        <f aca="false">IF($E1129&lt;&gt;1,"",DATE(YEAR($D1129),MONTH($D1129),1))</f>
        <v/>
      </c>
      <c r="K1129" s="20" t="str">
        <f aca="false">IF($E1129&lt;&gt;1,"",IF($G1129="","",IF(AND($D1129&gt;='Cohort Report'!$B$5,$D1129&lt;='Cohort Report'!$B$6),$G1129,"")))</f>
        <v/>
      </c>
    </row>
    <row r="1130" customFormat="false" ht="15" hidden="false" customHeight="false" outlineLevel="0" collapsed="false">
      <c r="A1130" s="9"/>
      <c r="B1130" s="22"/>
      <c r="C1130" s="23"/>
      <c r="D1130" s="19" t="str">
        <f aca="false">IF($A1130="","",_xlfn.MINIFS($B:$B,$A:$A,$A1130))</f>
        <v/>
      </c>
      <c r="E1130" s="20" t="str">
        <f aca="false">IF($A1130="","",IF(AND($B1130=$D1130,COUNTIFS($A$2:$A1130,$A1130,$B$2:$B1130,$B1130)=1),1,0))</f>
        <v/>
      </c>
      <c r="F1130" s="19" t="str">
        <f aca="false">IF($E1130&lt;&gt;1,"",IF(COUNTIFS($A:$A,$A1130,$B:$B,"&gt;"&amp;$D1130)=0,"",_xlfn.MINIFS($B:$B,$A:$A,$A1130,$B:$B,"&gt;"&amp;$D1130)))</f>
        <v/>
      </c>
      <c r="G1130" s="20" t="str">
        <f aca="false">IF($F1130="","",$F1130-$D1130)</f>
        <v/>
      </c>
      <c r="H1130" s="20" t="str">
        <f aca="false">IF($E1130&lt;&gt;1,"",IF($F1130="",0,IF($G1130&lt;='Cohort Report'!$B$7,1,0)))</f>
        <v/>
      </c>
      <c r="I1130" s="20" t="str">
        <f aca="false">IF($E1130&lt;&gt;1,"",IF($F1130="",0,IF($G1130&lt;='Cohort Report'!$B$8,1,0)))</f>
        <v/>
      </c>
      <c r="J1130" s="21" t="str">
        <f aca="false">IF($E1130&lt;&gt;1,"",DATE(YEAR($D1130),MONTH($D1130),1))</f>
        <v/>
      </c>
      <c r="K1130" s="20" t="str">
        <f aca="false">IF($E1130&lt;&gt;1,"",IF($G1130="","",IF(AND($D1130&gt;='Cohort Report'!$B$5,$D1130&lt;='Cohort Report'!$B$6),$G1130,"")))</f>
        <v/>
      </c>
    </row>
    <row r="1131" customFormat="false" ht="15" hidden="false" customHeight="false" outlineLevel="0" collapsed="false">
      <c r="A1131" s="9"/>
      <c r="B1131" s="22"/>
      <c r="C1131" s="23"/>
      <c r="D1131" s="19" t="str">
        <f aca="false">IF($A1131="","",_xlfn.MINIFS($B:$B,$A:$A,$A1131))</f>
        <v/>
      </c>
      <c r="E1131" s="20" t="str">
        <f aca="false">IF($A1131="","",IF(AND($B1131=$D1131,COUNTIFS($A$2:$A1131,$A1131,$B$2:$B1131,$B1131)=1),1,0))</f>
        <v/>
      </c>
      <c r="F1131" s="19" t="str">
        <f aca="false">IF($E1131&lt;&gt;1,"",IF(COUNTIFS($A:$A,$A1131,$B:$B,"&gt;"&amp;$D1131)=0,"",_xlfn.MINIFS($B:$B,$A:$A,$A1131,$B:$B,"&gt;"&amp;$D1131)))</f>
        <v/>
      </c>
      <c r="G1131" s="20" t="str">
        <f aca="false">IF($F1131="","",$F1131-$D1131)</f>
        <v/>
      </c>
      <c r="H1131" s="20" t="str">
        <f aca="false">IF($E1131&lt;&gt;1,"",IF($F1131="",0,IF($G1131&lt;='Cohort Report'!$B$7,1,0)))</f>
        <v/>
      </c>
      <c r="I1131" s="20" t="str">
        <f aca="false">IF($E1131&lt;&gt;1,"",IF($F1131="",0,IF($G1131&lt;='Cohort Report'!$B$8,1,0)))</f>
        <v/>
      </c>
      <c r="J1131" s="21" t="str">
        <f aca="false">IF($E1131&lt;&gt;1,"",DATE(YEAR($D1131),MONTH($D1131),1))</f>
        <v/>
      </c>
      <c r="K1131" s="20" t="str">
        <f aca="false">IF($E1131&lt;&gt;1,"",IF($G1131="","",IF(AND($D1131&gt;='Cohort Report'!$B$5,$D1131&lt;='Cohort Report'!$B$6),$G1131,"")))</f>
        <v/>
      </c>
    </row>
    <row r="1132" customFormat="false" ht="15" hidden="false" customHeight="false" outlineLevel="0" collapsed="false">
      <c r="A1132" s="9"/>
      <c r="B1132" s="22"/>
      <c r="C1132" s="23"/>
      <c r="D1132" s="19" t="str">
        <f aca="false">IF($A1132="","",_xlfn.MINIFS($B:$B,$A:$A,$A1132))</f>
        <v/>
      </c>
      <c r="E1132" s="20" t="str">
        <f aca="false">IF($A1132="","",IF(AND($B1132=$D1132,COUNTIFS($A$2:$A1132,$A1132,$B$2:$B1132,$B1132)=1),1,0))</f>
        <v/>
      </c>
      <c r="F1132" s="19" t="str">
        <f aca="false">IF($E1132&lt;&gt;1,"",IF(COUNTIFS($A:$A,$A1132,$B:$B,"&gt;"&amp;$D1132)=0,"",_xlfn.MINIFS($B:$B,$A:$A,$A1132,$B:$B,"&gt;"&amp;$D1132)))</f>
        <v/>
      </c>
      <c r="G1132" s="20" t="str">
        <f aca="false">IF($F1132="","",$F1132-$D1132)</f>
        <v/>
      </c>
      <c r="H1132" s="20" t="str">
        <f aca="false">IF($E1132&lt;&gt;1,"",IF($F1132="",0,IF($G1132&lt;='Cohort Report'!$B$7,1,0)))</f>
        <v/>
      </c>
      <c r="I1132" s="20" t="str">
        <f aca="false">IF($E1132&lt;&gt;1,"",IF($F1132="",0,IF($G1132&lt;='Cohort Report'!$B$8,1,0)))</f>
        <v/>
      </c>
      <c r="J1132" s="21" t="str">
        <f aca="false">IF($E1132&lt;&gt;1,"",DATE(YEAR($D1132),MONTH($D1132),1))</f>
        <v/>
      </c>
      <c r="K1132" s="20" t="str">
        <f aca="false">IF($E1132&lt;&gt;1,"",IF($G1132="","",IF(AND($D1132&gt;='Cohort Report'!$B$5,$D1132&lt;='Cohort Report'!$B$6),$G1132,"")))</f>
        <v/>
      </c>
    </row>
    <row r="1133" customFormat="false" ht="15" hidden="false" customHeight="false" outlineLevel="0" collapsed="false">
      <c r="A1133" s="9"/>
      <c r="B1133" s="22"/>
      <c r="C1133" s="23"/>
      <c r="D1133" s="19" t="str">
        <f aca="false">IF($A1133="","",_xlfn.MINIFS($B:$B,$A:$A,$A1133))</f>
        <v/>
      </c>
      <c r="E1133" s="20" t="str">
        <f aca="false">IF($A1133="","",IF(AND($B1133=$D1133,COUNTIFS($A$2:$A1133,$A1133,$B$2:$B1133,$B1133)=1),1,0))</f>
        <v/>
      </c>
      <c r="F1133" s="19" t="str">
        <f aca="false">IF($E1133&lt;&gt;1,"",IF(COUNTIFS($A:$A,$A1133,$B:$B,"&gt;"&amp;$D1133)=0,"",_xlfn.MINIFS($B:$B,$A:$A,$A1133,$B:$B,"&gt;"&amp;$D1133)))</f>
        <v/>
      </c>
      <c r="G1133" s="20" t="str">
        <f aca="false">IF($F1133="","",$F1133-$D1133)</f>
        <v/>
      </c>
      <c r="H1133" s="20" t="str">
        <f aca="false">IF($E1133&lt;&gt;1,"",IF($F1133="",0,IF($G1133&lt;='Cohort Report'!$B$7,1,0)))</f>
        <v/>
      </c>
      <c r="I1133" s="20" t="str">
        <f aca="false">IF($E1133&lt;&gt;1,"",IF($F1133="",0,IF($G1133&lt;='Cohort Report'!$B$8,1,0)))</f>
        <v/>
      </c>
      <c r="J1133" s="21" t="str">
        <f aca="false">IF($E1133&lt;&gt;1,"",DATE(YEAR($D1133),MONTH($D1133),1))</f>
        <v/>
      </c>
      <c r="K1133" s="20" t="str">
        <f aca="false">IF($E1133&lt;&gt;1,"",IF($G1133="","",IF(AND($D1133&gt;='Cohort Report'!$B$5,$D1133&lt;='Cohort Report'!$B$6),$G1133,"")))</f>
        <v/>
      </c>
    </row>
    <row r="1134" customFormat="false" ht="15" hidden="false" customHeight="false" outlineLevel="0" collapsed="false">
      <c r="A1134" s="9"/>
      <c r="B1134" s="22"/>
      <c r="C1134" s="23"/>
      <c r="D1134" s="19" t="str">
        <f aca="false">IF($A1134="","",_xlfn.MINIFS($B:$B,$A:$A,$A1134))</f>
        <v/>
      </c>
      <c r="E1134" s="20" t="str">
        <f aca="false">IF($A1134="","",IF(AND($B1134=$D1134,COUNTIFS($A$2:$A1134,$A1134,$B$2:$B1134,$B1134)=1),1,0))</f>
        <v/>
      </c>
      <c r="F1134" s="19" t="str">
        <f aca="false">IF($E1134&lt;&gt;1,"",IF(COUNTIFS($A:$A,$A1134,$B:$B,"&gt;"&amp;$D1134)=0,"",_xlfn.MINIFS($B:$B,$A:$A,$A1134,$B:$B,"&gt;"&amp;$D1134)))</f>
        <v/>
      </c>
      <c r="G1134" s="20" t="str">
        <f aca="false">IF($F1134="","",$F1134-$D1134)</f>
        <v/>
      </c>
      <c r="H1134" s="20" t="str">
        <f aca="false">IF($E1134&lt;&gt;1,"",IF($F1134="",0,IF($G1134&lt;='Cohort Report'!$B$7,1,0)))</f>
        <v/>
      </c>
      <c r="I1134" s="20" t="str">
        <f aca="false">IF($E1134&lt;&gt;1,"",IF($F1134="",0,IF($G1134&lt;='Cohort Report'!$B$8,1,0)))</f>
        <v/>
      </c>
      <c r="J1134" s="21" t="str">
        <f aca="false">IF($E1134&lt;&gt;1,"",DATE(YEAR($D1134),MONTH($D1134),1))</f>
        <v/>
      </c>
      <c r="K1134" s="20" t="str">
        <f aca="false">IF($E1134&lt;&gt;1,"",IF($G1134="","",IF(AND($D1134&gt;='Cohort Report'!$B$5,$D1134&lt;='Cohort Report'!$B$6),$G1134,"")))</f>
        <v/>
      </c>
    </row>
    <row r="1135" customFormat="false" ht="15" hidden="false" customHeight="false" outlineLevel="0" collapsed="false">
      <c r="A1135" s="9"/>
      <c r="B1135" s="22"/>
      <c r="C1135" s="23"/>
      <c r="D1135" s="19" t="str">
        <f aca="false">IF($A1135="","",_xlfn.MINIFS($B:$B,$A:$A,$A1135))</f>
        <v/>
      </c>
      <c r="E1135" s="20" t="str">
        <f aca="false">IF($A1135="","",IF(AND($B1135=$D1135,COUNTIFS($A$2:$A1135,$A1135,$B$2:$B1135,$B1135)=1),1,0))</f>
        <v/>
      </c>
      <c r="F1135" s="19" t="str">
        <f aca="false">IF($E1135&lt;&gt;1,"",IF(COUNTIFS($A:$A,$A1135,$B:$B,"&gt;"&amp;$D1135)=0,"",_xlfn.MINIFS($B:$B,$A:$A,$A1135,$B:$B,"&gt;"&amp;$D1135)))</f>
        <v/>
      </c>
      <c r="G1135" s="20" t="str">
        <f aca="false">IF($F1135="","",$F1135-$D1135)</f>
        <v/>
      </c>
      <c r="H1135" s="20" t="str">
        <f aca="false">IF($E1135&lt;&gt;1,"",IF($F1135="",0,IF($G1135&lt;='Cohort Report'!$B$7,1,0)))</f>
        <v/>
      </c>
      <c r="I1135" s="20" t="str">
        <f aca="false">IF($E1135&lt;&gt;1,"",IF($F1135="",0,IF($G1135&lt;='Cohort Report'!$B$8,1,0)))</f>
        <v/>
      </c>
      <c r="J1135" s="21" t="str">
        <f aca="false">IF($E1135&lt;&gt;1,"",DATE(YEAR($D1135),MONTH($D1135),1))</f>
        <v/>
      </c>
      <c r="K1135" s="20" t="str">
        <f aca="false">IF($E1135&lt;&gt;1,"",IF($G1135="","",IF(AND($D1135&gt;='Cohort Report'!$B$5,$D1135&lt;='Cohort Report'!$B$6),$G1135,"")))</f>
        <v/>
      </c>
    </row>
    <row r="1136" customFormat="false" ht="15" hidden="false" customHeight="false" outlineLevel="0" collapsed="false">
      <c r="A1136" s="9"/>
      <c r="B1136" s="22"/>
      <c r="C1136" s="23"/>
      <c r="D1136" s="19" t="str">
        <f aca="false">IF($A1136="","",_xlfn.MINIFS($B:$B,$A:$A,$A1136))</f>
        <v/>
      </c>
      <c r="E1136" s="20" t="str">
        <f aca="false">IF($A1136="","",IF(AND($B1136=$D1136,COUNTIFS($A$2:$A1136,$A1136,$B$2:$B1136,$B1136)=1),1,0))</f>
        <v/>
      </c>
      <c r="F1136" s="19" t="str">
        <f aca="false">IF($E1136&lt;&gt;1,"",IF(COUNTIFS($A:$A,$A1136,$B:$B,"&gt;"&amp;$D1136)=0,"",_xlfn.MINIFS($B:$B,$A:$A,$A1136,$B:$B,"&gt;"&amp;$D1136)))</f>
        <v/>
      </c>
      <c r="G1136" s="20" t="str">
        <f aca="false">IF($F1136="","",$F1136-$D1136)</f>
        <v/>
      </c>
      <c r="H1136" s="20" t="str">
        <f aca="false">IF($E1136&lt;&gt;1,"",IF($F1136="",0,IF($G1136&lt;='Cohort Report'!$B$7,1,0)))</f>
        <v/>
      </c>
      <c r="I1136" s="20" t="str">
        <f aca="false">IF($E1136&lt;&gt;1,"",IF($F1136="",0,IF($G1136&lt;='Cohort Report'!$B$8,1,0)))</f>
        <v/>
      </c>
      <c r="J1136" s="21" t="str">
        <f aca="false">IF($E1136&lt;&gt;1,"",DATE(YEAR($D1136),MONTH($D1136),1))</f>
        <v/>
      </c>
      <c r="K1136" s="20" t="str">
        <f aca="false">IF($E1136&lt;&gt;1,"",IF($G1136="","",IF(AND($D1136&gt;='Cohort Report'!$B$5,$D1136&lt;='Cohort Report'!$B$6),$G1136,"")))</f>
        <v/>
      </c>
    </row>
    <row r="1137" customFormat="false" ht="15" hidden="false" customHeight="false" outlineLevel="0" collapsed="false">
      <c r="A1137" s="9"/>
      <c r="B1137" s="22"/>
      <c r="C1137" s="23"/>
      <c r="D1137" s="19" t="str">
        <f aca="false">IF($A1137="","",_xlfn.MINIFS($B:$B,$A:$A,$A1137))</f>
        <v/>
      </c>
      <c r="E1137" s="20" t="str">
        <f aca="false">IF($A1137="","",IF(AND($B1137=$D1137,COUNTIFS($A$2:$A1137,$A1137,$B$2:$B1137,$B1137)=1),1,0))</f>
        <v/>
      </c>
      <c r="F1137" s="19" t="str">
        <f aca="false">IF($E1137&lt;&gt;1,"",IF(COUNTIFS($A:$A,$A1137,$B:$B,"&gt;"&amp;$D1137)=0,"",_xlfn.MINIFS($B:$B,$A:$A,$A1137,$B:$B,"&gt;"&amp;$D1137)))</f>
        <v/>
      </c>
      <c r="G1137" s="20" t="str">
        <f aca="false">IF($F1137="","",$F1137-$D1137)</f>
        <v/>
      </c>
      <c r="H1137" s="20" t="str">
        <f aca="false">IF($E1137&lt;&gt;1,"",IF($F1137="",0,IF($G1137&lt;='Cohort Report'!$B$7,1,0)))</f>
        <v/>
      </c>
      <c r="I1137" s="20" t="str">
        <f aca="false">IF($E1137&lt;&gt;1,"",IF($F1137="",0,IF($G1137&lt;='Cohort Report'!$B$8,1,0)))</f>
        <v/>
      </c>
      <c r="J1137" s="21" t="str">
        <f aca="false">IF($E1137&lt;&gt;1,"",DATE(YEAR($D1137),MONTH($D1137),1))</f>
        <v/>
      </c>
      <c r="K1137" s="20" t="str">
        <f aca="false">IF($E1137&lt;&gt;1,"",IF($G1137="","",IF(AND($D1137&gt;='Cohort Report'!$B$5,$D1137&lt;='Cohort Report'!$B$6),$G1137,"")))</f>
        <v/>
      </c>
    </row>
    <row r="1138" customFormat="false" ht="15" hidden="false" customHeight="false" outlineLevel="0" collapsed="false">
      <c r="A1138" s="9"/>
      <c r="B1138" s="22"/>
      <c r="C1138" s="23"/>
      <c r="D1138" s="19" t="str">
        <f aca="false">IF($A1138="","",_xlfn.MINIFS($B:$B,$A:$A,$A1138))</f>
        <v/>
      </c>
      <c r="E1138" s="20" t="str">
        <f aca="false">IF($A1138="","",IF(AND($B1138=$D1138,COUNTIFS($A$2:$A1138,$A1138,$B$2:$B1138,$B1138)=1),1,0))</f>
        <v/>
      </c>
      <c r="F1138" s="19" t="str">
        <f aca="false">IF($E1138&lt;&gt;1,"",IF(COUNTIFS($A:$A,$A1138,$B:$B,"&gt;"&amp;$D1138)=0,"",_xlfn.MINIFS($B:$B,$A:$A,$A1138,$B:$B,"&gt;"&amp;$D1138)))</f>
        <v/>
      </c>
      <c r="G1138" s="20" t="str">
        <f aca="false">IF($F1138="","",$F1138-$D1138)</f>
        <v/>
      </c>
      <c r="H1138" s="20" t="str">
        <f aca="false">IF($E1138&lt;&gt;1,"",IF($F1138="",0,IF($G1138&lt;='Cohort Report'!$B$7,1,0)))</f>
        <v/>
      </c>
      <c r="I1138" s="20" t="str">
        <f aca="false">IF($E1138&lt;&gt;1,"",IF($F1138="",0,IF($G1138&lt;='Cohort Report'!$B$8,1,0)))</f>
        <v/>
      </c>
      <c r="J1138" s="21" t="str">
        <f aca="false">IF($E1138&lt;&gt;1,"",DATE(YEAR($D1138),MONTH($D1138),1))</f>
        <v/>
      </c>
      <c r="K1138" s="20" t="str">
        <f aca="false">IF($E1138&lt;&gt;1,"",IF($G1138="","",IF(AND($D1138&gt;='Cohort Report'!$B$5,$D1138&lt;='Cohort Report'!$B$6),$G1138,"")))</f>
        <v/>
      </c>
    </row>
    <row r="1139" customFormat="false" ht="15" hidden="false" customHeight="false" outlineLevel="0" collapsed="false">
      <c r="A1139" s="9"/>
      <c r="B1139" s="22"/>
      <c r="C1139" s="23"/>
      <c r="D1139" s="19" t="str">
        <f aca="false">IF($A1139="","",_xlfn.MINIFS($B:$B,$A:$A,$A1139))</f>
        <v/>
      </c>
      <c r="E1139" s="20" t="str">
        <f aca="false">IF($A1139="","",IF(AND($B1139=$D1139,COUNTIFS($A$2:$A1139,$A1139,$B$2:$B1139,$B1139)=1),1,0))</f>
        <v/>
      </c>
      <c r="F1139" s="19" t="str">
        <f aca="false">IF($E1139&lt;&gt;1,"",IF(COUNTIFS($A:$A,$A1139,$B:$B,"&gt;"&amp;$D1139)=0,"",_xlfn.MINIFS($B:$B,$A:$A,$A1139,$B:$B,"&gt;"&amp;$D1139)))</f>
        <v/>
      </c>
      <c r="G1139" s="20" t="str">
        <f aca="false">IF($F1139="","",$F1139-$D1139)</f>
        <v/>
      </c>
      <c r="H1139" s="20" t="str">
        <f aca="false">IF($E1139&lt;&gt;1,"",IF($F1139="",0,IF($G1139&lt;='Cohort Report'!$B$7,1,0)))</f>
        <v/>
      </c>
      <c r="I1139" s="20" t="str">
        <f aca="false">IF($E1139&lt;&gt;1,"",IF($F1139="",0,IF($G1139&lt;='Cohort Report'!$B$8,1,0)))</f>
        <v/>
      </c>
      <c r="J1139" s="21" t="str">
        <f aca="false">IF($E1139&lt;&gt;1,"",DATE(YEAR($D1139),MONTH($D1139),1))</f>
        <v/>
      </c>
      <c r="K1139" s="20" t="str">
        <f aca="false">IF($E1139&lt;&gt;1,"",IF($G1139="","",IF(AND($D1139&gt;='Cohort Report'!$B$5,$D1139&lt;='Cohort Report'!$B$6),$G1139,"")))</f>
        <v/>
      </c>
    </row>
    <row r="1140" customFormat="false" ht="15" hidden="false" customHeight="false" outlineLevel="0" collapsed="false">
      <c r="A1140" s="9"/>
      <c r="B1140" s="22"/>
      <c r="C1140" s="23"/>
      <c r="D1140" s="19" t="str">
        <f aca="false">IF($A1140="","",_xlfn.MINIFS($B:$B,$A:$A,$A1140))</f>
        <v/>
      </c>
      <c r="E1140" s="20" t="str">
        <f aca="false">IF($A1140="","",IF(AND($B1140=$D1140,COUNTIFS($A$2:$A1140,$A1140,$B$2:$B1140,$B1140)=1),1,0))</f>
        <v/>
      </c>
      <c r="F1140" s="19" t="str">
        <f aca="false">IF($E1140&lt;&gt;1,"",IF(COUNTIFS($A:$A,$A1140,$B:$B,"&gt;"&amp;$D1140)=0,"",_xlfn.MINIFS($B:$B,$A:$A,$A1140,$B:$B,"&gt;"&amp;$D1140)))</f>
        <v/>
      </c>
      <c r="G1140" s="20" t="str">
        <f aca="false">IF($F1140="","",$F1140-$D1140)</f>
        <v/>
      </c>
      <c r="H1140" s="20" t="str">
        <f aca="false">IF($E1140&lt;&gt;1,"",IF($F1140="",0,IF($G1140&lt;='Cohort Report'!$B$7,1,0)))</f>
        <v/>
      </c>
      <c r="I1140" s="20" t="str">
        <f aca="false">IF($E1140&lt;&gt;1,"",IF($F1140="",0,IF($G1140&lt;='Cohort Report'!$B$8,1,0)))</f>
        <v/>
      </c>
      <c r="J1140" s="21" t="str">
        <f aca="false">IF($E1140&lt;&gt;1,"",DATE(YEAR($D1140),MONTH($D1140),1))</f>
        <v/>
      </c>
      <c r="K1140" s="20" t="str">
        <f aca="false">IF($E1140&lt;&gt;1,"",IF($G1140="","",IF(AND($D1140&gt;='Cohort Report'!$B$5,$D1140&lt;='Cohort Report'!$B$6),$G1140,"")))</f>
        <v/>
      </c>
    </row>
    <row r="1141" customFormat="false" ht="15" hidden="false" customHeight="false" outlineLevel="0" collapsed="false">
      <c r="A1141" s="9"/>
      <c r="B1141" s="22"/>
      <c r="C1141" s="23"/>
      <c r="D1141" s="19" t="str">
        <f aca="false">IF($A1141="","",_xlfn.MINIFS($B:$B,$A:$A,$A1141))</f>
        <v/>
      </c>
      <c r="E1141" s="20" t="str">
        <f aca="false">IF($A1141="","",IF(AND($B1141=$D1141,COUNTIFS($A$2:$A1141,$A1141,$B$2:$B1141,$B1141)=1),1,0))</f>
        <v/>
      </c>
      <c r="F1141" s="19" t="str">
        <f aca="false">IF($E1141&lt;&gt;1,"",IF(COUNTIFS($A:$A,$A1141,$B:$B,"&gt;"&amp;$D1141)=0,"",_xlfn.MINIFS($B:$B,$A:$A,$A1141,$B:$B,"&gt;"&amp;$D1141)))</f>
        <v/>
      </c>
      <c r="G1141" s="20" t="str">
        <f aca="false">IF($F1141="","",$F1141-$D1141)</f>
        <v/>
      </c>
      <c r="H1141" s="20" t="str">
        <f aca="false">IF($E1141&lt;&gt;1,"",IF($F1141="",0,IF($G1141&lt;='Cohort Report'!$B$7,1,0)))</f>
        <v/>
      </c>
      <c r="I1141" s="20" t="str">
        <f aca="false">IF($E1141&lt;&gt;1,"",IF($F1141="",0,IF($G1141&lt;='Cohort Report'!$B$8,1,0)))</f>
        <v/>
      </c>
      <c r="J1141" s="21" t="str">
        <f aca="false">IF($E1141&lt;&gt;1,"",DATE(YEAR($D1141),MONTH($D1141),1))</f>
        <v/>
      </c>
      <c r="K1141" s="20" t="str">
        <f aca="false">IF($E1141&lt;&gt;1,"",IF($G1141="","",IF(AND($D1141&gt;='Cohort Report'!$B$5,$D1141&lt;='Cohort Report'!$B$6),$G1141,"")))</f>
        <v/>
      </c>
    </row>
    <row r="1142" customFormat="false" ht="15" hidden="false" customHeight="false" outlineLevel="0" collapsed="false">
      <c r="A1142" s="9"/>
      <c r="B1142" s="22"/>
      <c r="C1142" s="23"/>
      <c r="D1142" s="19" t="str">
        <f aca="false">IF($A1142="","",_xlfn.MINIFS($B:$B,$A:$A,$A1142))</f>
        <v/>
      </c>
      <c r="E1142" s="20" t="str">
        <f aca="false">IF($A1142="","",IF(AND($B1142=$D1142,COUNTIFS($A$2:$A1142,$A1142,$B$2:$B1142,$B1142)=1),1,0))</f>
        <v/>
      </c>
      <c r="F1142" s="19" t="str">
        <f aca="false">IF($E1142&lt;&gt;1,"",IF(COUNTIFS($A:$A,$A1142,$B:$B,"&gt;"&amp;$D1142)=0,"",_xlfn.MINIFS($B:$B,$A:$A,$A1142,$B:$B,"&gt;"&amp;$D1142)))</f>
        <v/>
      </c>
      <c r="G1142" s="20" t="str">
        <f aca="false">IF($F1142="","",$F1142-$D1142)</f>
        <v/>
      </c>
      <c r="H1142" s="20" t="str">
        <f aca="false">IF($E1142&lt;&gt;1,"",IF($F1142="",0,IF($G1142&lt;='Cohort Report'!$B$7,1,0)))</f>
        <v/>
      </c>
      <c r="I1142" s="20" t="str">
        <f aca="false">IF($E1142&lt;&gt;1,"",IF($F1142="",0,IF($G1142&lt;='Cohort Report'!$B$8,1,0)))</f>
        <v/>
      </c>
      <c r="J1142" s="21" t="str">
        <f aca="false">IF($E1142&lt;&gt;1,"",DATE(YEAR($D1142),MONTH($D1142),1))</f>
        <v/>
      </c>
      <c r="K1142" s="20" t="str">
        <f aca="false">IF($E1142&lt;&gt;1,"",IF($G1142="","",IF(AND($D1142&gt;='Cohort Report'!$B$5,$D1142&lt;='Cohort Report'!$B$6),$G1142,"")))</f>
        <v/>
      </c>
    </row>
    <row r="1143" customFormat="false" ht="15" hidden="false" customHeight="false" outlineLevel="0" collapsed="false">
      <c r="A1143" s="9"/>
      <c r="B1143" s="22"/>
      <c r="C1143" s="23"/>
      <c r="D1143" s="19" t="str">
        <f aca="false">IF($A1143="","",_xlfn.MINIFS($B:$B,$A:$A,$A1143))</f>
        <v/>
      </c>
      <c r="E1143" s="20" t="str">
        <f aca="false">IF($A1143="","",IF(AND($B1143=$D1143,COUNTIFS($A$2:$A1143,$A1143,$B$2:$B1143,$B1143)=1),1,0))</f>
        <v/>
      </c>
      <c r="F1143" s="19" t="str">
        <f aca="false">IF($E1143&lt;&gt;1,"",IF(COUNTIFS($A:$A,$A1143,$B:$B,"&gt;"&amp;$D1143)=0,"",_xlfn.MINIFS($B:$B,$A:$A,$A1143,$B:$B,"&gt;"&amp;$D1143)))</f>
        <v/>
      </c>
      <c r="G1143" s="20" t="str">
        <f aca="false">IF($F1143="","",$F1143-$D1143)</f>
        <v/>
      </c>
      <c r="H1143" s="20" t="str">
        <f aca="false">IF($E1143&lt;&gt;1,"",IF($F1143="",0,IF($G1143&lt;='Cohort Report'!$B$7,1,0)))</f>
        <v/>
      </c>
      <c r="I1143" s="20" t="str">
        <f aca="false">IF($E1143&lt;&gt;1,"",IF($F1143="",0,IF($G1143&lt;='Cohort Report'!$B$8,1,0)))</f>
        <v/>
      </c>
      <c r="J1143" s="21" t="str">
        <f aca="false">IF($E1143&lt;&gt;1,"",DATE(YEAR($D1143),MONTH($D1143),1))</f>
        <v/>
      </c>
      <c r="K1143" s="20" t="str">
        <f aca="false">IF($E1143&lt;&gt;1,"",IF($G1143="","",IF(AND($D1143&gt;='Cohort Report'!$B$5,$D1143&lt;='Cohort Report'!$B$6),$G1143,"")))</f>
        <v/>
      </c>
    </row>
    <row r="1144" customFormat="false" ht="15" hidden="false" customHeight="false" outlineLevel="0" collapsed="false">
      <c r="A1144" s="9"/>
      <c r="B1144" s="22"/>
      <c r="C1144" s="23"/>
      <c r="D1144" s="19" t="str">
        <f aca="false">IF($A1144="","",_xlfn.MINIFS($B:$B,$A:$A,$A1144))</f>
        <v/>
      </c>
      <c r="E1144" s="20" t="str">
        <f aca="false">IF($A1144="","",IF(AND($B1144=$D1144,COUNTIFS($A$2:$A1144,$A1144,$B$2:$B1144,$B1144)=1),1,0))</f>
        <v/>
      </c>
      <c r="F1144" s="19" t="str">
        <f aca="false">IF($E1144&lt;&gt;1,"",IF(COUNTIFS($A:$A,$A1144,$B:$B,"&gt;"&amp;$D1144)=0,"",_xlfn.MINIFS($B:$B,$A:$A,$A1144,$B:$B,"&gt;"&amp;$D1144)))</f>
        <v/>
      </c>
      <c r="G1144" s="20" t="str">
        <f aca="false">IF($F1144="","",$F1144-$D1144)</f>
        <v/>
      </c>
      <c r="H1144" s="20" t="str">
        <f aca="false">IF($E1144&lt;&gt;1,"",IF($F1144="",0,IF($G1144&lt;='Cohort Report'!$B$7,1,0)))</f>
        <v/>
      </c>
      <c r="I1144" s="20" t="str">
        <f aca="false">IF($E1144&lt;&gt;1,"",IF($F1144="",0,IF($G1144&lt;='Cohort Report'!$B$8,1,0)))</f>
        <v/>
      </c>
      <c r="J1144" s="21" t="str">
        <f aca="false">IF($E1144&lt;&gt;1,"",DATE(YEAR($D1144),MONTH($D1144),1))</f>
        <v/>
      </c>
      <c r="K1144" s="20" t="str">
        <f aca="false">IF($E1144&lt;&gt;1,"",IF($G1144="","",IF(AND($D1144&gt;='Cohort Report'!$B$5,$D1144&lt;='Cohort Report'!$B$6),$G1144,"")))</f>
        <v/>
      </c>
    </row>
    <row r="1145" customFormat="false" ht="15" hidden="false" customHeight="false" outlineLevel="0" collapsed="false">
      <c r="A1145" s="9"/>
      <c r="B1145" s="22"/>
      <c r="C1145" s="23"/>
      <c r="D1145" s="19" t="str">
        <f aca="false">IF($A1145="","",_xlfn.MINIFS($B:$B,$A:$A,$A1145))</f>
        <v/>
      </c>
      <c r="E1145" s="20" t="str">
        <f aca="false">IF($A1145="","",IF(AND($B1145=$D1145,COUNTIFS($A$2:$A1145,$A1145,$B$2:$B1145,$B1145)=1),1,0))</f>
        <v/>
      </c>
      <c r="F1145" s="19" t="str">
        <f aca="false">IF($E1145&lt;&gt;1,"",IF(COUNTIFS($A:$A,$A1145,$B:$B,"&gt;"&amp;$D1145)=0,"",_xlfn.MINIFS($B:$B,$A:$A,$A1145,$B:$B,"&gt;"&amp;$D1145)))</f>
        <v/>
      </c>
      <c r="G1145" s="20" t="str">
        <f aca="false">IF($F1145="","",$F1145-$D1145)</f>
        <v/>
      </c>
      <c r="H1145" s="20" t="str">
        <f aca="false">IF($E1145&lt;&gt;1,"",IF($F1145="",0,IF($G1145&lt;='Cohort Report'!$B$7,1,0)))</f>
        <v/>
      </c>
      <c r="I1145" s="20" t="str">
        <f aca="false">IF($E1145&lt;&gt;1,"",IF($F1145="",0,IF($G1145&lt;='Cohort Report'!$B$8,1,0)))</f>
        <v/>
      </c>
      <c r="J1145" s="21" t="str">
        <f aca="false">IF($E1145&lt;&gt;1,"",DATE(YEAR($D1145),MONTH($D1145),1))</f>
        <v/>
      </c>
      <c r="K1145" s="20" t="str">
        <f aca="false">IF($E1145&lt;&gt;1,"",IF($G1145="","",IF(AND($D1145&gt;='Cohort Report'!$B$5,$D1145&lt;='Cohort Report'!$B$6),$G1145,"")))</f>
        <v/>
      </c>
    </row>
    <row r="1146" customFormat="false" ht="15" hidden="false" customHeight="false" outlineLevel="0" collapsed="false">
      <c r="A1146" s="9"/>
      <c r="B1146" s="22"/>
      <c r="C1146" s="23"/>
      <c r="D1146" s="19" t="str">
        <f aca="false">IF($A1146="","",_xlfn.MINIFS($B:$B,$A:$A,$A1146))</f>
        <v/>
      </c>
      <c r="E1146" s="20" t="str">
        <f aca="false">IF($A1146="","",IF(AND($B1146=$D1146,COUNTIFS($A$2:$A1146,$A1146,$B$2:$B1146,$B1146)=1),1,0))</f>
        <v/>
      </c>
      <c r="F1146" s="19" t="str">
        <f aca="false">IF($E1146&lt;&gt;1,"",IF(COUNTIFS($A:$A,$A1146,$B:$B,"&gt;"&amp;$D1146)=0,"",_xlfn.MINIFS($B:$B,$A:$A,$A1146,$B:$B,"&gt;"&amp;$D1146)))</f>
        <v/>
      </c>
      <c r="G1146" s="20" t="str">
        <f aca="false">IF($F1146="","",$F1146-$D1146)</f>
        <v/>
      </c>
      <c r="H1146" s="20" t="str">
        <f aca="false">IF($E1146&lt;&gt;1,"",IF($F1146="",0,IF($G1146&lt;='Cohort Report'!$B$7,1,0)))</f>
        <v/>
      </c>
      <c r="I1146" s="20" t="str">
        <f aca="false">IF($E1146&lt;&gt;1,"",IF($F1146="",0,IF($G1146&lt;='Cohort Report'!$B$8,1,0)))</f>
        <v/>
      </c>
      <c r="J1146" s="21" t="str">
        <f aca="false">IF($E1146&lt;&gt;1,"",DATE(YEAR($D1146),MONTH($D1146),1))</f>
        <v/>
      </c>
      <c r="K1146" s="20" t="str">
        <f aca="false">IF($E1146&lt;&gt;1,"",IF($G1146="","",IF(AND($D1146&gt;='Cohort Report'!$B$5,$D1146&lt;='Cohort Report'!$B$6),$G1146,"")))</f>
        <v/>
      </c>
    </row>
    <row r="1147" customFormat="false" ht="15" hidden="false" customHeight="false" outlineLevel="0" collapsed="false">
      <c r="A1147" s="9"/>
      <c r="B1147" s="22"/>
      <c r="C1147" s="23"/>
      <c r="D1147" s="19" t="str">
        <f aca="false">IF($A1147="","",_xlfn.MINIFS($B:$B,$A:$A,$A1147))</f>
        <v/>
      </c>
      <c r="E1147" s="20" t="str">
        <f aca="false">IF($A1147="","",IF(AND($B1147=$D1147,COUNTIFS($A$2:$A1147,$A1147,$B$2:$B1147,$B1147)=1),1,0))</f>
        <v/>
      </c>
      <c r="F1147" s="19" t="str">
        <f aca="false">IF($E1147&lt;&gt;1,"",IF(COUNTIFS($A:$A,$A1147,$B:$B,"&gt;"&amp;$D1147)=0,"",_xlfn.MINIFS($B:$B,$A:$A,$A1147,$B:$B,"&gt;"&amp;$D1147)))</f>
        <v/>
      </c>
      <c r="G1147" s="20" t="str">
        <f aca="false">IF($F1147="","",$F1147-$D1147)</f>
        <v/>
      </c>
      <c r="H1147" s="20" t="str">
        <f aca="false">IF($E1147&lt;&gt;1,"",IF($F1147="",0,IF($G1147&lt;='Cohort Report'!$B$7,1,0)))</f>
        <v/>
      </c>
      <c r="I1147" s="20" t="str">
        <f aca="false">IF($E1147&lt;&gt;1,"",IF($F1147="",0,IF($G1147&lt;='Cohort Report'!$B$8,1,0)))</f>
        <v/>
      </c>
      <c r="J1147" s="21" t="str">
        <f aca="false">IF($E1147&lt;&gt;1,"",DATE(YEAR($D1147),MONTH($D1147),1))</f>
        <v/>
      </c>
      <c r="K1147" s="20" t="str">
        <f aca="false">IF($E1147&lt;&gt;1,"",IF($G1147="","",IF(AND($D1147&gt;='Cohort Report'!$B$5,$D1147&lt;='Cohort Report'!$B$6),$G1147,"")))</f>
        <v/>
      </c>
    </row>
    <row r="1148" customFormat="false" ht="15" hidden="false" customHeight="false" outlineLevel="0" collapsed="false">
      <c r="A1148" s="9"/>
      <c r="B1148" s="22"/>
      <c r="C1148" s="23"/>
      <c r="D1148" s="19" t="str">
        <f aca="false">IF($A1148="","",_xlfn.MINIFS($B:$B,$A:$A,$A1148))</f>
        <v/>
      </c>
      <c r="E1148" s="20" t="str">
        <f aca="false">IF($A1148="","",IF(AND($B1148=$D1148,COUNTIFS($A$2:$A1148,$A1148,$B$2:$B1148,$B1148)=1),1,0))</f>
        <v/>
      </c>
      <c r="F1148" s="19" t="str">
        <f aca="false">IF($E1148&lt;&gt;1,"",IF(COUNTIFS($A:$A,$A1148,$B:$B,"&gt;"&amp;$D1148)=0,"",_xlfn.MINIFS($B:$B,$A:$A,$A1148,$B:$B,"&gt;"&amp;$D1148)))</f>
        <v/>
      </c>
      <c r="G1148" s="20" t="str">
        <f aca="false">IF($F1148="","",$F1148-$D1148)</f>
        <v/>
      </c>
      <c r="H1148" s="20" t="str">
        <f aca="false">IF($E1148&lt;&gt;1,"",IF($F1148="",0,IF($G1148&lt;='Cohort Report'!$B$7,1,0)))</f>
        <v/>
      </c>
      <c r="I1148" s="20" t="str">
        <f aca="false">IF($E1148&lt;&gt;1,"",IF($F1148="",0,IF($G1148&lt;='Cohort Report'!$B$8,1,0)))</f>
        <v/>
      </c>
      <c r="J1148" s="21" t="str">
        <f aca="false">IF($E1148&lt;&gt;1,"",DATE(YEAR($D1148),MONTH($D1148),1))</f>
        <v/>
      </c>
      <c r="K1148" s="20" t="str">
        <f aca="false">IF($E1148&lt;&gt;1,"",IF($G1148="","",IF(AND($D1148&gt;='Cohort Report'!$B$5,$D1148&lt;='Cohort Report'!$B$6),$G1148,"")))</f>
        <v/>
      </c>
    </row>
    <row r="1149" customFormat="false" ht="15" hidden="false" customHeight="false" outlineLevel="0" collapsed="false">
      <c r="A1149" s="9"/>
      <c r="B1149" s="22"/>
      <c r="C1149" s="23"/>
      <c r="D1149" s="19" t="str">
        <f aca="false">IF($A1149="","",_xlfn.MINIFS($B:$B,$A:$A,$A1149))</f>
        <v/>
      </c>
      <c r="E1149" s="20" t="str">
        <f aca="false">IF($A1149="","",IF(AND($B1149=$D1149,COUNTIFS($A$2:$A1149,$A1149,$B$2:$B1149,$B1149)=1),1,0))</f>
        <v/>
      </c>
      <c r="F1149" s="19" t="str">
        <f aca="false">IF($E1149&lt;&gt;1,"",IF(COUNTIFS($A:$A,$A1149,$B:$B,"&gt;"&amp;$D1149)=0,"",_xlfn.MINIFS($B:$B,$A:$A,$A1149,$B:$B,"&gt;"&amp;$D1149)))</f>
        <v/>
      </c>
      <c r="G1149" s="20" t="str">
        <f aca="false">IF($F1149="","",$F1149-$D1149)</f>
        <v/>
      </c>
      <c r="H1149" s="20" t="str">
        <f aca="false">IF($E1149&lt;&gt;1,"",IF($F1149="",0,IF($G1149&lt;='Cohort Report'!$B$7,1,0)))</f>
        <v/>
      </c>
      <c r="I1149" s="20" t="str">
        <f aca="false">IF($E1149&lt;&gt;1,"",IF($F1149="",0,IF($G1149&lt;='Cohort Report'!$B$8,1,0)))</f>
        <v/>
      </c>
      <c r="J1149" s="21" t="str">
        <f aca="false">IF($E1149&lt;&gt;1,"",DATE(YEAR($D1149),MONTH($D1149),1))</f>
        <v/>
      </c>
      <c r="K1149" s="20" t="str">
        <f aca="false">IF($E1149&lt;&gt;1,"",IF($G1149="","",IF(AND($D1149&gt;='Cohort Report'!$B$5,$D1149&lt;='Cohort Report'!$B$6),$G1149,"")))</f>
        <v/>
      </c>
    </row>
    <row r="1150" customFormat="false" ht="15" hidden="false" customHeight="false" outlineLevel="0" collapsed="false">
      <c r="A1150" s="9"/>
      <c r="B1150" s="22"/>
      <c r="C1150" s="23"/>
      <c r="D1150" s="19" t="str">
        <f aca="false">IF($A1150="","",_xlfn.MINIFS($B:$B,$A:$A,$A1150))</f>
        <v/>
      </c>
      <c r="E1150" s="20" t="str">
        <f aca="false">IF($A1150="","",IF(AND($B1150=$D1150,COUNTIFS($A$2:$A1150,$A1150,$B$2:$B1150,$B1150)=1),1,0))</f>
        <v/>
      </c>
      <c r="F1150" s="19" t="str">
        <f aca="false">IF($E1150&lt;&gt;1,"",IF(COUNTIFS($A:$A,$A1150,$B:$B,"&gt;"&amp;$D1150)=0,"",_xlfn.MINIFS($B:$B,$A:$A,$A1150,$B:$B,"&gt;"&amp;$D1150)))</f>
        <v/>
      </c>
      <c r="G1150" s="20" t="str">
        <f aca="false">IF($F1150="","",$F1150-$D1150)</f>
        <v/>
      </c>
      <c r="H1150" s="20" t="str">
        <f aca="false">IF($E1150&lt;&gt;1,"",IF($F1150="",0,IF($G1150&lt;='Cohort Report'!$B$7,1,0)))</f>
        <v/>
      </c>
      <c r="I1150" s="20" t="str">
        <f aca="false">IF($E1150&lt;&gt;1,"",IF($F1150="",0,IF($G1150&lt;='Cohort Report'!$B$8,1,0)))</f>
        <v/>
      </c>
      <c r="J1150" s="21" t="str">
        <f aca="false">IF($E1150&lt;&gt;1,"",DATE(YEAR($D1150),MONTH($D1150),1))</f>
        <v/>
      </c>
      <c r="K1150" s="20" t="str">
        <f aca="false">IF($E1150&lt;&gt;1,"",IF($G1150="","",IF(AND($D1150&gt;='Cohort Report'!$B$5,$D1150&lt;='Cohort Report'!$B$6),$G1150,"")))</f>
        <v/>
      </c>
    </row>
    <row r="1151" customFormat="false" ht="15" hidden="false" customHeight="false" outlineLevel="0" collapsed="false">
      <c r="A1151" s="9"/>
      <c r="B1151" s="22"/>
      <c r="C1151" s="23"/>
      <c r="D1151" s="19" t="str">
        <f aca="false">IF($A1151="","",_xlfn.MINIFS($B:$B,$A:$A,$A1151))</f>
        <v/>
      </c>
      <c r="E1151" s="20" t="str">
        <f aca="false">IF($A1151="","",IF(AND($B1151=$D1151,COUNTIFS($A$2:$A1151,$A1151,$B$2:$B1151,$B1151)=1),1,0))</f>
        <v/>
      </c>
      <c r="F1151" s="19" t="str">
        <f aca="false">IF($E1151&lt;&gt;1,"",IF(COUNTIFS($A:$A,$A1151,$B:$B,"&gt;"&amp;$D1151)=0,"",_xlfn.MINIFS($B:$B,$A:$A,$A1151,$B:$B,"&gt;"&amp;$D1151)))</f>
        <v/>
      </c>
      <c r="G1151" s="20" t="str">
        <f aca="false">IF($F1151="","",$F1151-$D1151)</f>
        <v/>
      </c>
      <c r="H1151" s="20" t="str">
        <f aca="false">IF($E1151&lt;&gt;1,"",IF($F1151="",0,IF($G1151&lt;='Cohort Report'!$B$7,1,0)))</f>
        <v/>
      </c>
      <c r="I1151" s="20" t="str">
        <f aca="false">IF($E1151&lt;&gt;1,"",IF($F1151="",0,IF($G1151&lt;='Cohort Report'!$B$8,1,0)))</f>
        <v/>
      </c>
      <c r="J1151" s="21" t="str">
        <f aca="false">IF($E1151&lt;&gt;1,"",DATE(YEAR($D1151),MONTH($D1151),1))</f>
        <v/>
      </c>
      <c r="K1151" s="20" t="str">
        <f aca="false">IF($E1151&lt;&gt;1,"",IF($G1151="","",IF(AND($D1151&gt;='Cohort Report'!$B$5,$D1151&lt;='Cohort Report'!$B$6),$G1151,"")))</f>
        <v/>
      </c>
    </row>
    <row r="1152" customFormat="false" ht="15" hidden="false" customHeight="false" outlineLevel="0" collapsed="false">
      <c r="A1152" s="9"/>
      <c r="B1152" s="22"/>
      <c r="C1152" s="23"/>
      <c r="D1152" s="19" t="str">
        <f aca="false">IF($A1152="","",_xlfn.MINIFS($B:$B,$A:$A,$A1152))</f>
        <v/>
      </c>
      <c r="E1152" s="20" t="str">
        <f aca="false">IF($A1152="","",IF(AND($B1152=$D1152,COUNTIFS($A$2:$A1152,$A1152,$B$2:$B1152,$B1152)=1),1,0))</f>
        <v/>
      </c>
      <c r="F1152" s="19" t="str">
        <f aca="false">IF($E1152&lt;&gt;1,"",IF(COUNTIFS($A:$A,$A1152,$B:$B,"&gt;"&amp;$D1152)=0,"",_xlfn.MINIFS($B:$B,$A:$A,$A1152,$B:$B,"&gt;"&amp;$D1152)))</f>
        <v/>
      </c>
      <c r="G1152" s="20" t="str">
        <f aca="false">IF($F1152="","",$F1152-$D1152)</f>
        <v/>
      </c>
      <c r="H1152" s="20" t="str">
        <f aca="false">IF($E1152&lt;&gt;1,"",IF($F1152="",0,IF($G1152&lt;='Cohort Report'!$B$7,1,0)))</f>
        <v/>
      </c>
      <c r="I1152" s="20" t="str">
        <f aca="false">IF($E1152&lt;&gt;1,"",IF($F1152="",0,IF($G1152&lt;='Cohort Report'!$B$8,1,0)))</f>
        <v/>
      </c>
      <c r="J1152" s="21" t="str">
        <f aca="false">IF($E1152&lt;&gt;1,"",DATE(YEAR($D1152),MONTH($D1152),1))</f>
        <v/>
      </c>
      <c r="K1152" s="20" t="str">
        <f aca="false">IF($E1152&lt;&gt;1,"",IF($G1152="","",IF(AND($D1152&gt;='Cohort Report'!$B$5,$D1152&lt;='Cohort Report'!$B$6),$G1152,"")))</f>
        <v/>
      </c>
    </row>
    <row r="1153" customFormat="false" ht="15" hidden="false" customHeight="false" outlineLevel="0" collapsed="false">
      <c r="A1153" s="9"/>
      <c r="B1153" s="22"/>
      <c r="C1153" s="23"/>
      <c r="D1153" s="19" t="str">
        <f aca="false">IF($A1153="","",_xlfn.MINIFS($B:$B,$A:$A,$A1153))</f>
        <v/>
      </c>
      <c r="E1153" s="20" t="str">
        <f aca="false">IF($A1153="","",IF(AND($B1153=$D1153,COUNTIFS($A$2:$A1153,$A1153,$B$2:$B1153,$B1153)=1),1,0))</f>
        <v/>
      </c>
      <c r="F1153" s="19" t="str">
        <f aca="false">IF($E1153&lt;&gt;1,"",IF(COUNTIFS($A:$A,$A1153,$B:$B,"&gt;"&amp;$D1153)=0,"",_xlfn.MINIFS($B:$B,$A:$A,$A1153,$B:$B,"&gt;"&amp;$D1153)))</f>
        <v/>
      </c>
      <c r="G1153" s="20" t="str">
        <f aca="false">IF($F1153="","",$F1153-$D1153)</f>
        <v/>
      </c>
      <c r="H1153" s="20" t="str">
        <f aca="false">IF($E1153&lt;&gt;1,"",IF($F1153="",0,IF($G1153&lt;='Cohort Report'!$B$7,1,0)))</f>
        <v/>
      </c>
      <c r="I1153" s="20" t="str">
        <f aca="false">IF($E1153&lt;&gt;1,"",IF($F1153="",0,IF($G1153&lt;='Cohort Report'!$B$8,1,0)))</f>
        <v/>
      </c>
      <c r="J1153" s="21" t="str">
        <f aca="false">IF($E1153&lt;&gt;1,"",DATE(YEAR($D1153),MONTH($D1153),1))</f>
        <v/>
      </c>
      <c r="K1153" s="20" t="str">
        <f aca="false">IF($E1153&lt;&gt;1,"",IF($G1153="","",IF(AND($D1153&gt;='Cohort Report'!$B$5,$D1153&lt;='Cohort Report'!$B$6),$G1153,"")))</f>
        <v/>
      </c>
    </row>
    <row r="1154" customFormat="false" ht="15" hidden="false" customHeight="false" outlineLevel="0" collapsed="false">
      <c r="A1154" s="9"/>
      <c r="B1154" s="22"/>
      <c r="C1154" s="23"/>
      <c r="D1154" s="19" t="str">
        <f aca="false">IF($A1154="","",_xlfn.MINIFS($B:$B,$A:$A,$A1154))</f>
        <v/>
      </c>
      <c r="E1154" s="20" t="str">
        <f aca="false">IF($A1154="","",IF(AND($B1154=$D1154,COUNTIFS($A$2:$A1154,$A1154,$B$2:$B1154,$B1154)=1),1,0))</f>
        <v/>
      </c>
      <c r="F1154" s="19" t="str">
        <f aca="false">IF($E1154&lt;&gt;1,"",IF(COUNTIFS($A:$A,$A1154,$B:$B,"&gt;"&amp;$D1154)=0,"",_xlfn.MINIFS($B:$B,$A:$A,$A1154,$B:$B,"&gt;"&amp;$D1154)))</f>
        <v/>
      </c>
      <c r="G1154" s="20" t="str">
        <f aca="false">IF($F1154="","",$F1154-$D1154)</f>
        <v/>
      </c>
      <c r="H1154" s="20" t="str">
        <f aca="false">IF($E1154&lt;&gt;1,"",IF($F1154="",0,IF($G1154&lt;='Cohort Report'!$B$7,1,0)))</f>
        <v/>
      </c>
      <c r="I1154" s="20" t="str">
        <f aca="false">IF($E1154&lt;&gt;1,"",IF($F1154="",0,IF($G1154&lt;='Cohort Report'!$B$8,1,0)))</f>
        <v/>
      </c>
      <c r="J1154" s="21" t="str">
        <f aca="false">IF($E1154&lt;&gt;1,"",DATE(YEAR($D1154),MONTH($D1154),1))</f>
        <v/>
      </c>
      <c r="K1154" s="20" t="str">
        <f aca="false">IF($E1154&lt;&gt;1,"",IF($G1154="","",IF(AND($D1154&gt;='Cohort Report'!$B$5,$D1154&lt;='Cohort Report'!$B$6),$G1154,"")))</f>
        <v/>
      </c>
    </row>
    <row r="1155" customFormat="false" ht="15" hidden="false" customHeight="false" outlineLevel="0" collapsed="false">
      <c r="A1155" s="9"/>
      <c r="B1155" s="22"/>
      <c r="C1155" s="23"/>
      <c r="D1155" s="19" t="str">
        <f aca="false">IF($A1155="","",_xlfn.MINIFS($B:$B,$A:$A,$A1155))</f>
        <v/>
      </c>
      <c r="E1155" s="20" t="str">
        <f aca="false">IF($A1155="","",IF(AND($B1155=$D1155,COUNTIFS($A$2:$A1155,$A1155,$B$2:$B1155,$B1155)=1),1,0))</f>
        <v/>
      </c>
      <c r="F1155" s="19" t="str">
        <f aca="false">IF($E1155&lt;&gt;1,"",IF(COUNTIFS($A:$A,$A1155,$B:$B,"&gt;"&amp;$D1155)=0,"",_xlfn.MINIFS($B:$B,$A:$A,$A1155,$B:$B,"&gt;"&amp;$D1155)))</f>
        <v/>
      </c>
      <c r="G1155" s="20" t="str">
        <f aca="false">IF($F1155="","",$F1155-$D1155)</f>
        <v/>
      </c>
      <c r="H1155" s="20" t="str">
        <f aca="false">IF($E1155&lt;&gt;1,"",IF($F1155="",0,IF($G1155&lt;='Cohort Report'!$B$7,1,0)))</f>
        <v/>
      </c>
      <c r="I1155" s="20" t="str">
        <f aca="false">IF($E1155&lt;&gt;1,"",IF($F1155="",0,IF($G1155&lt;='Cohort Report'!$B$8,1,0)))</f>
        <v/>
      </c>
      <c r="J1155" s="21" t="str">
        <f aca="false">IF($E1155&lt;&gt;1,"",DATE(YEAR($D1155),MONTH($D1155),1))</f>
        <v/>
      </c>
      <c r="K1155" s="20" t="str">
        <f aca="false">IF($E1155&lt;&gt;1,"",IF($G1155="","",IF(AND($D1155&gt;='Cohort Report'!$B$5,$D1155&lt;='Cohort Report'!$B$6),$G1155,"")))</f>
        <v/>
      </c>
    </row>
    <row r="1156" customFormat="false" ht="15" hidden="false" customHeight="false" outlineLevel="0" collapsed="false">
      <c r="A1156" s="9"/>
      <c r="B1156" s="22"/>
      <c r="C1156" s="23"/>
      <c r="D1156" s="19" t="str">
        <f aca="false">IF($A1156="","",_xlfn.MINIFS($B:$B,$A:$A,$A1156))</f>
        <v/>
      </c>
      <c r="E1156" s="20" t="str">
        <f aca="false">IF($A1156="","",IF(AND($B1156=$D1156,COUNTIFS($A$2:$A1156,$A1156,$B$2:$B1156,$B1156)=1),1,0))</f>
        <v/>
      </c>
      <c r="F1156" s="19" t="str">
        <f aca="false">IF($E1156&lt;&gt;1,"",IF(COUNTIFS($A:$A,$A1156,$B:$B,"&gt;"&amp;$D1156)=0,"",_xlfn.MINIFS($B:$B,$A:$A,$A1156,$B:$B,"&gt;"&amp;$D1156)))</f>
        <v/>
      </c>
      <c r="G1156" s="20" t="str">
        <f aca="false">IF($F1156="","",$F1156-$D1156)</f>
        <v/>
      </c>
      <c r="H1156" s="20" t="str">
        <f aca="false">IF($E1156&lt;&gt;1,"",IF($F1156="",0,IF($G1156&lt;='Cohort Report'!$B$7,1,0)))</f>
        <v/>
      </c>
      <c r="I1156" s="20" t="str">
        <f aca="false">IF($E1156&lt;&gt;1,"",IF($F1156="",0,IF($G1156&lt;='Cohort Report'!$B$8,1,0)))</f>
        <v/>
      </c>
      <c r="J1156" s="21" t="str">
        <f aca="false">IF($E1156&lt;&gt;1,"",DATE(YEAR($D1156),MONTH($D1156),1))</f>
        <v/>
      </c>
      <c r="K1156" s="20" t="str">
        <f aca="false">IF($E1156&lt;&gt;1,"",IF($G1156="","",IF(AND($D1156&gt;='Cohort Report'!$B$5,$D1156&lt;='Cohort Report'!$B$6),$G1156,"")))</f>
        <v/>
      </c>
    </row>
    <row r="1157" customFormat="false" ht="15" hidden="false" customHeight="false" outlineLevel="0" collapsed="false">
      <c r="A1157" s="9"/>
      <c r="B1157" s="22"/>
      <c r="C1157" s="23"/>
      <c r="D1157" s="19" t="str">
        <f aca="false">IF($A1157="","",_xlfn.MINIFS($B:$B,$A:$A,$A1157))</f>
        <v/>
      </c>
      <c r="E1157" s="20" t="str">
        <f aca="false">IF($A1157="","",IF(AND($B1157=$D1157,COUNTIFS($A$2:$A1157,$A1157,$B$2:$B1157,$B1157)=1),1,0))</f>
        <v/>
      </c>
      <c r="F1157" s="19" t="str">
        <f aca="false">IF($E1157&lt;&gt;1,"",IF(COUNTIFS($A:$A,$A1157,$B:$B,"&gt;"&amp;$D1157)=0,"",_xlfn.MINIFS($B:$B,$A:$A,$A1157,$B:$B,"&gt;"&amp;$D1157)))</f>
        <v/>
      </c>
      <c r="G1157" s="20" t="str">
        <f aca="false">IF($F1157="","",$F1157-$D1157)</f>
        <v/>
      </c>
      <c r="H1157" s="20" t="str">
        <f aca="false">IF($E1157&lt;&gt;1,"",IF($F1157="",0,IF($G1157&lt;='Cohort Report'!$B$7,1,0)))</f>
        <v/>
      </c>
      <c r="I1157" s="20" t="str">
        <f aca="false">IF($E1157&lt;&gt;1,"",IF($F1157="",0,IF($G1157&lt;='Cohort Report'!$B$8,1,0)))</f>
        <v/>
      </c>
      <c r="J1157" s="21" t="str">
        <f aca="false">IF($E1157&lt;&gt;1,"",DATE(YEAR($D1157),MONTH($D1157),1))</f>
        <v/>
      </c>
      <c r="K1157" s="20" t="str">
        <f aca="false">IF($E1157&lt;&gt;1,"",IF($G1157="","",IF(AND($D1157&gt;='Cohort Report'!$B$5,$D1157&lt;='Cohort Report'!$B$6),$G1157,"")))</f>
        <v/>
      </c>
    </row>
    <row r="1158" customFormat="false" ht="15" hidden="false" customHeight="false" outlineLevel="0" collapsed="false">
      <c r="A1158" s="9"/>
      <c r="B1158" s="22"/>
      <c r="C1158" s="23"/>
      <c r="D1158" s="19" t="str">
        <f aca="false">IF($A1158="","",_xlfn.MINIFS($B:$B,$A:$A,$A1158))</f>
        <v/>
      </c>
      <c r="E1158" s="20" t="str">
        <f aca="false">IF($A1158="","",IF(AND($B1158=$D1158,COUNTIFS($A$2:$A1158,$A1158,$B$2:$B1158,$B1158)=1),1,0))</f>
        <v/>
      </c>
      <c r="F1158" s="19" t="str">
        <f aca="false">IF($E1158&lt;&gt;1,"",IF(COUNTIFS($A:$A,$A1158,$B:$B,"&gt;"&amp;$D1158)=0,"",_xlfn.MINIFS($B:$B,$A:$A,$A1158,$B:$B,"&gt;"&amp;$D1158)))</f>
        <v/>
      </c>
      <c r="G1158" s="20" t="str">
        <f aca="false">IF($F1158="","",$F1158-$D1158)</f>
        <v/>
      </c>
      <c r="H1158" s="20" t="str">
        <f aca="false">IF($E1158&lt;&gt;1,"",IF($F1158="",0,IF($G1158&lt;='Cohort Report'!$B$7,1,0)))</f>
        <v/>
      </c>
      <c r="I1158" s="20" t="str">
        <f aca="false">IF($E1158&lt;&gt;1,"",IF($F1158="",0,IF($G1158&lt;='Cohort Report'!$B$8,1,0)))</f>
        <v/>
      </c>
      <c r="J1158" s="21" t="str">
        <f aca="false">IF($E1158&lt;&gt;1,"",DATE(YEAR($D1158),MONTH($D1158),1))</f>
        <v/>
      </c>
      <c r="K1158" s="20" t="str">
        <f aca="false">IF($E1158&lt;&gt;1,"",IF($G1158="","",IF(AND($D1158&gt;='Cohort Report'!$B$5,$D1158&lt;='Cohort Report'!$B$6),$G1158,"")))</f>
        <v/>
      </c>
    </row>
    <row r="1159" customFormat="false" ht="15" hidden="false" customHeight="false" outlineLevel="0" collapsed="false">
      <c r="A1159" s="9"/>
      <c r="B1159" s="22"/>
      <c r="C1159" s="23"/>
      <c r="D1159" s="19" t="str">
        <f aca="false">IF($A1159="","",_xlfn.MINIFS($B:$B,$A:$A,$A1159))</f>
        <v/>
      </c>
      <c r="E1159" s="20" t="str">
        <f aca="false">IF($A1159="","",IF(AND($B1159=$D1159,COUNTIFS($A$2:$A1159,$A1159,$B$2:$B1159,$B1159)=1),1,0))</f>
        <v/>
      </c>
      <c r="F1159" s="19" t="str">
        <f aca="false">IF($E1159&lt;&gt;1,"",IF(COUNTIFS($A:$A,$A1159,$B:$B,"&gt;"&amp;$D1159)=0,"",_xlfn.MINIFS($B:$B,$A:$A,$A1159,$B:$B,"&gt;"&amp;$D1159)))</f>
        <v/>
      </c>
      <c r="G1159" s="20" t="str">
        <f aca="false">IF($F1159="","",$F1159-$D1159)</f>
        <v/>
      </c>
      <c r="H1159" s="20" t="str">
        <f aca="false">IF($E1159&lt;&gt;1,"",IF($F1159="",0,IF($G1159&lt;='Cohort Report'!$B$7,1,0)))</f>
        <v/>
      </c>
      <c r="I1159" s="20" t="str">
        <f aca="false">IF($E1159&lt;&gt;1,"",IF($F1159="",0,IF($G1159&lt;='Cohort Report'!$B$8,1,0)))</f>
        <v/>
      </c>
      <c r="J1159" s="21" t="str">
        <f aca="false">IF($E1159&lt;&gt;1,"",DATE(YEAR($D1159),MONTH($D1159),1))</f>
        <v/>
      </c>
      <c r="K1159" s="20" t="str">
        <f aca="false">IF($E1159&lt;&gt;1,"",IF($G1159="","",IF(AND($D1159&gt;='Cohort Report'!$B$5,$D1159&lt;='Cohort Report'!$B$6),$G1159,"")))</f>
        <v/>
      </c>
    </row>
    <row r="1160" customFormat="false" ht="15" hidden="false" customHeight="false" outlineLevel="0" collapsed="false">
      <c r="A1160" s="9"/>
      <c r="B1160" s="22"/>
      <c r="C1160" s="23"/>
      <c r="D1160" s="19" t="str">
        <f aca="false">IF($A1160="","",_xlfn.MINIFS($B:$B,$A:$A,$A1160))</f>
        <v/>
      </c>
      <c r="E1160" s="20" t="str">
        <f aca="false">IF($A1160="","",IF(AND($B1160=$D1160,COUNTIFS($A$2:$A1160,$A1160,$B$2:$B1160,$B1160)=1),1,0))</f>
        <v/>
      </c>
      <c r="F1160" s="19" t="str">
        <f aca="false">IF($E1160&lt;&gt;1,"",IF(COUNTIFS($A:$A,$A1160,$B:$B,"&gt;"&amp;$D1160)=0,"",_xlfn.MINIFS($B:$B,$A:$A,$A1160,$B:$B,"&gt;"&amp;$D1160)))</f>
        <v/>
      </c>
      <c r="G1160" s="20" t="str">
        <f aca="false">IF($F1160="","",$F1160-$D1160)</f>
        <v/>
      </c>
      <c r="H1160" s="20" t="str">
        <f aca="false">IF($E1160&lt;&gt;1,"",IF($F1160="",0,IF($G1160&lt;='Cohort Report'!$B$7,1,0)))</f>
        <v/>
      </c>
      <c r="I1160" s="20" t="str">
        <f aca="false">IF($E1160&lt;&gt;1,"",IF($F1160="",0,IF($G1160&lt;='Cohort Report'!$B$8,1,0)))</f>
        <v/>
      </c>
      <c r="J1160" s="21" t="str">
        <f aca="false">IF($E1160&lt;&gt;1,"",DATE(YEAR($D1160),MONTH($D1160),1))</f>
        <v/>
      </c>
      <c r="K1160" s="20" t="str">
        <f aca="false">IF($E1160&lt;&gt;1,"",IF($G1160="","",IF(AND($D1160&gt;='Cohort Report'!$B$5,$D1160&lt;='Cohort Report'!$B$6),$G1160,"")))</f>
        <v/>
      </c>
    </row>
    <row r="1161" customFormat="false" ht="15" hidden="false" customHeight="false" outlineLevel="0" collapsed="false">
      <c r="A1161" s="9"/>
      <c r="B1161" s="22"/>
      <c r="C1161" s="23"/>
      <c r="D1161" s="19" t="str">
        <f aca="false">IF($A1161="","",_xlfn.MINIFS($B:$B,$A:$A,$A1161))</f>
        <v/>
      </c>
      <c r="E1161" s="20" t="str">
        <f aca="false">IF($A1161="","",IF(AND($B1161=$D1161,COUNTIFS($A$2:$A1161,$A1161,$B$2:$B1161,$B1161)=1),1,0))</f>
        <v/>
      </c>
      <c r="F1161" s="19" t="str">
        <f aca="false">IF($E1161&lt;&gt;1,"",IF(COUNTIFS($A:$A,$A1161,$B:$B,"&gt;"&amp;$D1161)=0,"",_xlfn.MINIFS($B:$B,$A:$A,$A1161,$B:$B,"&gt;"&amp;$D1161)))</f>
        <v/>
      </c>
      <c r="G1161" s="20" t="str">
        <f aca="false">IF($F1161="","",$F1161-$D1161)</f>
        <v/>
      </c>
      <c r="H1161" s="20" t="str">
        <f aca="false">IF($E1161&lt;&gt;1,"",IF($F1161="",0,IF($G1161&lt;='Cohort Report'!$B$7,1,0)))</f>
        <v/>
      </c>
      <c r="I1161" s="20" t="str">
        <f aca="false">IF($E1161&lt;&gt;1,"",IF($F1161="",0,IF($G1161&lt;='Cohort Report'!$B$8,1,0)))</f>
        <v/>
      </c>
      <c r="J1161" s="21" t="str">
        <f aca="false">IF($E1161&lt;&gt;1,"",DATE(YEAR($D1161),MONTH($D1161),1))</f>
        <v/>
      </c>
      <c r="K1161" s="20" t="str">
        <f aca="false">IF($E1161&lt;&gt;1,"",IF($G1161="","",IF(AND($D1161&gt;='Cohort Report'!$B$5,$D1161&lt;='Cohort Report'!$B$6),$G1161,"")))</f>
        <v/>
      </c>
    </row>
    <row r="1162" customFormat="false" ht="15" hidden="false" customHeight="false" outlineLevel="0" collapsed="false">
      <c r="A1162" s="9"/>
      <c r="B1162" s="22"/>
      <c r="C1162" s="23"/>
      <c r="D1162" s="19" t="str">
        <f aca="false">IF($A1162="","",_xlfn.MINIFS($B:$B,$A:$A,$A1162))</f>
        <v/>
      </c>
      <c r="E1162" s="20" t="str">
        <f aca="false">IF($A1162="","",IF(AND($B1162=$D1162,COUNTIFS($A$2:$A1162,$A1162,$B$2:$B1162,$B1162)=1),1,0))</f>
        <v/>
      </c>
      <c r="F1162" s="19" t="str">
        <f aca="false">IF($E1162&lt;&gt;1,"",IF(COUNTIFS($A:$A,$A1162,$B:$B,"&gt;"&amp;$D1162)=0,"",_xlfn.MINIFS($B:$B,$A:$A,$A1162,$B:$B,"&gt;"&amp;$D1162)))</f>
        <v/>
      </c>
      <c r="G1162" s="20" t="str">
        <f aca="false">IF($F1162="","",$F1162-$D1162)</f>
        <v/>
      </c>
      <c r="H1162" s="20" t="str">
        <f aca="false">IF($E1162&lt;&gt;1,"",IF($F1162="",0,IF($G1162&lt;='Cohort Report'!$B$7,1,0)))</f>
        <v/>
      </c>
      <c r="I1162" s="20" t="str">
        <f aca="false">IF($E1162&lt;&gt;1,"",IF($F1162="",0,IF($G1162&lt;='Cohort Report'!$B$8,1,0)))</f>
        <v/>
      </c>
      <c r="J1162" s="21" t="str">
        <f aca="false">IF($E1162&lt;&gt;1,"",DATE(YEAR($D1162),MONTH($D1162),1))</f>
        <v/>
      </c>
      <c r="K1162" s="20" t="str">
        <f aca="false">IF($E1162&lt;&gt;1,"",IF($G1162="","",IF(AND($D1162&gt;='Cohort Report'!$B$5,$D1162&lt;='Cohort Report'!$B$6),$G1162,"")))</f>
        <v/>
      </c>
    </row>
    <row r="1163" customFormat="false" ht="15" hidden="false" customHeight="false" outlineLevel="0" collapsed="false">
      <c r="A1163" s="9"/>
      <c r="B1163" s="22"/>
      <c r="C1163" s="23"/>
      <c r="D1163" s="19" t="str">
        <f aca="false">IF($A1163="","",_xlfn.MINIFS($B:$B,$A:$A,$A1163))</f>
        <v/>
      </c>
      <c r="E1163" s="20" t="str">
        <f aca="false">IF($A1163="","",IF(AND($B1163=$D1163,COUNTIFS($A$2:$A1163,$A1163,$B$2:$B1163,$B1163)=1),1,0))</f>
        <v/>
      </c>
      <c r="F1163" s="19" t="str">
        <f aca="false">IF($E1163&lt;&gt;1,"",IF(COUNTIFS($A:$A,$A1163,$B:$B,"&gt;"&amp;$D1163)=0,"",_xlfn.MINIFS($B:$B,$A:$A,$A1163,$B:$B,"&gt;"&amp;$D1163)))</f>
        <v/>
      </c>
      <c r="G1163" s="20" t="str">
        <f aca="false">IF($F1163="","",$F1163-$D1163)</f>
        <v/>
      </c>
      <c r="H1163" s="20" t="str">
        <f aca="false">IF($E1163&lt;&gt;1,"",IF($F1163="",0,IF($G1163&lt;='Cohort Report'!$B$7,1,0)))</f>
        <v/>
      </c>
      <c r="I1163" s="20" t="str">
        <f aca="false">IF($E1163&lt;&gt;1,"",IF($F1163="",0,IF($G1163&lt;='Cohort Report'!$B$8,1,0)))</f>
        <v/>
      </c>
      <c r="J1163" s="21" t="str">
        <f aca="false">IF($E1163&lt;&gt;1,"",DATE(YEAR($D1163),MONTH($D1163),1))</f>
        <v/>
      </c>
      <c r="K1163" s="20" t="str">
        <f aca="false">IF($E1163&lt;&gt;1,"",IF($G1163="","",IF(AND($D1163&gt;='Cohort Report'!$B$5,$D1163&lt;='Cohort Report'!$B$6),$G1163,"")))</f>
        <v/>
      </c>
    </row>
    <row r="1164" customFormat="false" ht="15" hidden="false" customHeight="false" outlineLevel="0" collapsed="false">
      <c r="A1164" s="9"/>
      <c r="B1164" s="22"/>
      <c r="C1164" s="23"/>
      <c r="D1164" s="19" t="str">
        <f aca="false">IF($A1164="","",_xlfn.MINIFS($B:$B,$A:$A,$A1164))</f>
        <v/>
      </c>
      <c r="E1164" s="20" t="str">
        <f aca="false">IF($A1164="","",IF(AND($B1164=$D1164,COUNTIFS($A$2:$A1164,$A1164,$B$2:$B1164,$B1164)=1),1,0))</f>
        <v/>
      </c>
      <c r="F1164" s="19" t="str">
        <f aca="false">IF($E1164&lt;&gt;1,"",IF(COUNTIFS($A:$A,$A1164,$B:$B,"&gt;"&amp;$D1164)=0,"",_xlfn.MINIFS($B:$B,$A:$A,$A1164,$B:$B,"&gt;"&amp;$D1164)))</f>
        <v/>
      </c>
      <c r="G1164" s="20" t="str">
        <f aca="false">IF($F1164="","",$F1164-$D1164)</f>
        <v/>
      </c>
      <c r="H1164" s="20" t="str">
        <f aca="false">IF($E1164&lt;&gt;1,"",IF($F1164="",0,IF($G1164&lt;='Cohort Report'!$B$7,1,0)))</f>
        <v/>
      </c>
      <c r="I1164" s="20" t="str">
        <f aca="false">IF($E1164&lt;&gt;1,"",IF($F1164="",0,IF($G1164&lt;='Cohort Report'!$B$8,1,0)))</f>
        <v/>
      </c>
      <c r="J1164" s="21" t="str">
        <f aca="false">IF($E1164&lt;&gt;1,"",DATE(YEAR($D1164),MONTH($D1164),1))</f>
        <v/>
      </c>
      <c r="K1164" s="20" t="str">
        <f aca="false">IF($E1164&lt;&gt;1,"",IF($G1164="","",IF(AND($D1164&gt;='Cohort Report'!$B$5,$D1164&lt;='Cohort Report'!$B$6),$G1164,"")))</f>
        <v/>
      </c>
    </row>
    <row r="1165" customFormat="false" ht="15" hidden="false" customHeight="false" outlineLevel="0" collapsed="false">
      <c r="A1165" s="9"/>
      <c r="B1165" s="22"/>
      <c r="C1165" s="23"/>
      <c r="D1165" s="19" t="str">
        <f aca="false">IF($A1165="","",_xlfn.MINIFS($B:$B,$A:$A,$A1165))</f>
        <v/>
      </c>
      <c r="E1165" s="20" t="str">
        <f aca="false">IF($A1165="","",IF(AND($B1165=$D1165,COUNTIFS($A$2:$A1165,$A1165,$B$2:$B1165,$B1165)=1),1,0))</f>
        <v/>
      </c>
      <c r="F1165" s="19" t="str">
        <f aca="false">IF($E1165&lt;&gt;1,"",IF(COUNTIFS($A:$A,$A1165,$B:$B,"&gt;"&amp;$D1165)=0,"",_xlfn.MINIFS($B:$B,$A:$A,$A1165,$B:$B,"&gt;"&amp;$D1165)))</f>
        <v/>
      </c>
      <c r="G1165" s="20" t="str">
        <f aca="false">IF($F1165="","",$F1165-$D1165)</f>
        <v/>
      </c>
      <c r="H1165" s="20" t="str">
        <f aca="false">IF($E1165&lt;&gt;1,"",IF($F1165="",0,IF($G1165&lt;='Cohort Report'!$B$7,1,0)))</f>
        <v/>
      </c>
      <c r="I1165" s="20" t="str">
        <f aca="false">IF($E1165&lt;&gt;1,"",IF($F1165="",0,IF($G1165&lt;='Cohort Report'!$B$8,1,0)))</f>
        <v/>
      </c>
      <c r="J1165" s="21" t="str">
        <f aca="false">IF($E1165&lt;&gt;1,"",DATE(YEAR($D1165),MONTH($D1165),1))</f>
        <v/>
      </c>
      <c r="K1165" s="20" t="str">
        <f aca="false">IF($E1165&lt;&gt;1,"",IF($G1165="","",IF(AND($D1165&gt;='Cohort Report'!$B$5,$D1165&lt;='Cohort Report'!$B$6),$G1165,"")))</f>
        <v/>
      </c>
    </row>
    <row r="1166" customFormat="false" ht="15" hidden="false" customHeight="false" outlineLevel="0" collapsed="false">
      <c r="A1166" s="9"/>
      <c r="B1166" s="22"/>
      <c r="C1166" s="23"/>
      <c r="D1166" s="19" t="str">
        <f aca="false">IF($A1166="","",_xlfn.MINIFS($B:$B,$A:$A,$A1166))</f>
        <v/>
      </c>
      <c r="E1166" s="20" t="str">
        <f aca="false">IF($A1166="","",IF(AND($B1166=$D1166,COUNTIFS($A$2:$A1166,$A1166,$B$2:$B1166,$B1166)=1),1,0))</f>
        <v/>
      </c>
      <c r="F1166" s="19" t="str">
        <f aca="false">IF($E1166&lt;&gt;1,"",IF(COUNTIFS($A:$A,$A1166,$B:$B,"&gt;"&amp;$D1166)=0,"",_xlfn.MINIFS($B:$B,$A:$A,$A1166,$B:$B,"&gt;"&amp;$D1166)))</f>
        <v/>
      </c>
      <c r="G1166" s="20" t="str">
        <f aca="false">IF($F1166="","",$F1166-$D1166)</f>
        <v/>
      </c>
      <c r="H1166" s="20" t="str">
        <f aca="false">IF($E1166&lt;&gt;1,"",IF($F1166="",0,IF($G1166&lt;='Cohort Report'!$B$7,1,0)))</f>
        <v/>
      </c>
      <c r="I1166" s="20" t="str">
        <f aca="false">IF($E1166&lt;&gt;1,"",IF($F1166="",0,IF($G1166&lt;='Cohort Report'!$B$8,1,0)))</f>
        <v/>
      </c>
      <c r="J1166" s="21" t="str">
        <f aca="false">IF($E1166&lt;&gt;1,"",DATE(YEAR($D1166),MONTH($D1166),1))</f>
        <v/>
      </c>
      <c r="K1166" s="20" t="str">
        <f aca="false">IF($E1166&lt;&gt;1,"",IF($G1166="","",IF(AND($D1166&gt;='Cohort Report'!$B$5,$D1166&lt;='Cohort Report'!$B$6),$G1166,"")))</f>
        <v/>
      </c>
    </row>
    <row r="1167" customFormat="false" ht="15" hidden="false" customHeight="false" outlineLevel="0" collapsed="false">
      <c r="A1167" s="9"/>
      <c r="B1167" s="22"/>
      <c r="C1167" s="23"/>
      <c r="D1167" s="19" t="str">
        <f aca="false">IF($A1167="","",_xlfn.MINIFS($B:$B,$A:$A,$A1167))</f>
        <v/>
      </c>
      <c r="E1167" s="20" t="str">
        <f aca="false">IF($A1167="","",IF(AND($B1167=$D1167,COUNTIFS($A$2:$A1167,$A1167,$B$2:$B1167,$B1167)=1),1,0))</f>
        <v/>
      </c>
      <c r="F1167" s="19" t="str">
        <f aca="false">IF($E1167&lt;&gt;1,"",IF(COUNTIFS($A:$A,$A1167,$B:$B,"&gt;"&amp;$D1167)=0,"",_xlfn.MINIFS($B:$B,$A:$A,$A1167,$B:$B,"&gt;"&amp;$D1167)))</f>
        <v/>
      </c>
      <c r="G1167" s="20" t="str">
        <f aca="false">IF($F1167="","",$F1167-$D1167)</f>
        <v/>
      </c>
      <c r="H1167" s="20" t="str">
        <f aca="false">IF($E1167&lt;&gt;1,"",IF($F1167="",0,IF($G1167&lt;='Cohort Report'!$B$7,1,0)))</f>
        <v/>
      </c>
      <c r="I1167" s="20" t="str">
        <f aca="false">IF($E1167&lt;&gt;1,"",IF($F1167="",0,IF($G1167&lt;='Cohort Report'!$B$8,1,0)))</f>
        <v/>
      </c>
      <c r="J1167" s="21" t="str">
        <f aca="false">IF($E1167&lt;&gt;1,"",DATE(YEAR($D1167),MONTH($D1167),1))</f>
        <v/>
      </c>
      <c r="K1167" s="20" t="str">
        <f aca="false">IF($E1167&lt;&gt;1,"",IF($G1167="","",IF(AND($D1167&gt;='Cohort Report'!$B$5,$D1167&lt;='Cohort Report'!$B$6),$G1167,"")))</f>
        <v/>
      </c>
    </row>
    <row r="1168" customFormat="false" ht="15" hidden="false" customHeight="false" outlineLevel="0" collapsed="false">
      <c r="A1168" s="9"/>
      <c r="B1168" s="22"/>
      <c r="C1168" s="23"/>
      <c r="D1168" s="19" t="str">
        <f aca="false">IF($A1168="","",_xlfn.MINIFS($B:$B,$A:$A,$A1168))</f>
        <v/>
      </c>
      <c r="E1168" s="20" t="str">
        <f aca="false">IF($A1168="","",IF(AND($B1168=$D1168,COUNTIFS($A$2:$A1168,$A1168,$B$2:$B1168,$B1168)=1),1,0))</f>
        <v/>
      </c>
      <c r="F1168" s="19" t="str">
        <f aca="false">IF($E1168&lt;&gt;1,"",IF(COUNTIFS($A:$A,$A1168,$B:$B,"&gt;"&amp;$D1168)=0,"",_xlfn.MINIFS($B:$B,$A:$A,$A1168,$B:$B,"&gt;"&amp;$D1168)))</f>
        <v/>
      </c>
      <c r="G1168" s="20" t="str">
        <f aca="false">IF($F1168="","",$F1168-$D1168)</f>
        <v/>
      </c>
      <c r="H1168" s="20" t="str">
        <f aca="false">IF($E1168&lt;&gt;1,"",IF($F1168="",0,IF($G1168&lt;='Cohort Report'!$B$7,1,0)))</f>
        <v/>
      </c>
      <c r="I1168" s="20" t="str">
        <f aca="false">IF($E1168&lt;&gt;1,"",IF($F1168="",0,IF($G1168&lt;='Cohort Report'!$B$8,1,0)))</f>
        <v/>
      </c>
      <c r="J1168" s="21" t="str">
        <f aca="false">IF($E1168&lt;&gt;1,"",DATE(YEAR($D1168),MONTH($D1168),1))</f>
        <v/>
      </c>
      <c r="K1168" s="20" t="str">
        <f aca="false">IF($E1168&lt;&gt;1,"",IF($G1168="","",IF(AND($D1168&gt;='Cohort Report'!$B$5,$D1168&lt;='Cohort Report'!$B$6),$G1168,"")))</f>
        <v/>
      </c>
    </row>
    <row r="1169" customFormat="false" ht="15" hidden="false" customHeight="false" outlineLevel="0" collapsed="false">
      <c r="A1169" s="9"/>
      <c r="B1169" s="22"/>
      <c r="C1169" s="23"/>
      <c r="D1169" s="19" t="str">
        <f aca="false">IF($A1169="","",_xlfn.MINIFS($B:$B,$A:$A,$A1169))</f>
        <v/>
      </c>
      <c r="E1169" s="20" t="str">
        <f aca="false">IF($A1169="","",IF(AND($B1169=$D1169,COUNTIFS($A$2:$A1169,$A1169,$B$2:$B1169,$B1169)=1),1,0))</f>
        <v/>
      </c>
      <c r="F1169" s="19" t="str">
        <f aca="false">IF($E1169&lt;&gt;1,"",IF(COUNTIFS($A:$A,$A1169,$B:$B,"&gt;"&amp;$D1169)=0,"",_xlfn.MINIFS($B:$B,$A:$A,$A1169,$B:$B,"&gt;"&amp;$D1169)))</f>
        <v/>
      </c>
      <c r="G1169" s="20" t="str">
        <f aca="false">IF($F1169="","",$F1169-$D1169)</f>
        <v/>
      </c>
      <c r="H1169" s="20" t="str">
        <f aca="false">IF($E1169&lt;&gt;1,"",IF($F1169="",0,IF($G1169&lt;='Cohort Report'!$B$7,1,0)))</f>
        <v/>
      </c>
      <c r="I1169" s="20" t="str">
        <f aca="false">IF($E1169&lt;&gt;1,"",IF($F1169="",0,IF($G1169&lt;='Cohort Report'!$B$8,1,0)))</f>
        <v/>
      </c>
      <c r="J1169" s="21" t="str">
        <f aca="false">IF($E1169&lt;&gt;1,"",DATE(YEAR($D1169),MONTH($D1169),1))</f>
        <v/>
      </c>
      <c r="K1169" s="20" t="str">
        <f aca="false">IF($E1169&lt;&gt;1,"",IF($G1169="","",IF(AND($D1169&gt;='Cohort Report'!$B$5,$D1169&lt;='Cohort Report'!$B$6),$G1169,"")))</f>
        <v/>
      </c>
    </row>
    <row r="1170" customFormat="false" ht="15" hidden="false" customHeight="false" outlineLevel="0" collapsed="false">
      <c r="A1170" s="9"/>
      <c r="B1170" s="22"/>
      <c r="C1170" s="23"/>
      <c r="D1170" s="19" t="str">
        <f aca="false">IF($A1170="","",_xlfn.MINIFS($B:$B,$A:$A,$A1170))</f>
        <v/>
      </c>
      <c r="E1170" s="20" t="str">
        <f aca="false">IF($A1170="","",IF(AND($B1170=$D1170,COUNTIFS($A$2:$A1170,$A1170,$B$2:$B1170,$B1170)=1),1,0))</f>
        <v/>
      </c>
      <c r="F1170" s="19" t="str">
        <f aca="false">IF($E1170&lt;&gt;1,"",IF(COUNTIFS($A:$A,$A1170,$B:$B,"&gt;"&amp;$D1170)=0,"",_xlfn.MINIFS($B:$B,$A:$A,$A1170,$B:$B,"&gt;"&amp;$D1170)))</f>
        <v/>
      </c>
      <c r="G1170" s="20" t="str">
        <f aca="false">IF($F1170="","",$F1170-$D1170)</f>
        <v/>
      </c>
      <c r="H1170" s="20" t="str">
        <f aca="false">IF($E1170&lt;&gt;1,"",IF($F1170="",0,IF($G1170&lt;='Cohort Report'!$B$7,1,0)))</f>
        <v/>
      </c>
      <c r="I1170" s="20" t="str">
        <f aca="false">IF($E1170&lt;&gt;1,"",IF($F1170="",0,IF($G1170&lt;='Cohort Report'!$B$8,1,0)))</f>
        <v/>
      </c>
      <c r="J1170" s="21" t="str">
        <f aca="false">IF($E1170&lt;&gt;1,"",DATE(YEAR($D1170),MONTH($D1170),1))</f>
        <v/>
      </c>
      <c r="K1170" s="20" t="str">
        <f aca="false">IF($E1170&lt;&gt;1,"",IF($G1170="","",IF(AND($D1170&gt;='Cohort Report'!$B$5,$D1170&lt;='Cohort Report'!$B$6),$G1170,"")))</f>
        <v/>
      </c>
    </row>
    <row r="1171" customFormat="false" ht="15" hidden="false" customHeight="false" outlineLevel="0" collapsed="false">
      <c r="A1171" s="9"/>
      <c r="B1171" s="22"/>
      <c r="C1171" s="23"/>
      <c r="D1171" s="19" t="str">
        <f aca="false">IF($A1171="","",_xlfn.MINIFS($B:$B,$A:$A,$A1171))</f>
        <v/>
      </c>
      <c r="E1171" s="20" t="str">
        <f aca="false">IF($A1171="","",IF(AND($B1171=$D1171,COUNTIFS($A$2:$A1171,$A1171,$B$2:$B1171,$B1171)=1),1,0))</f>
        <v/>
      </c>
      <c r="F1171" s="19" t="str">
        <f aca="false">IF($E1171&lt;&gt;1,"",IF(COUNTIFS($A:$A,$A1171,$B:$B,"&gt;"&amp;$D1171)=0,"",_xlfn.MINIFS($B:$B,$A:$A,$A1171,$B:$B,"&gt;"&amp;$D1171)))</f>
        <v/>
      </c>
      <c r="G1171" s="20" t="str">
        <f aca="false">IF($F1171="","",$F1171-$D1171)</f>
        <v/>
      </c>
      <c r="H1171" s="20" t="str">
        <f aca="false">IF($E1171&lt;&gt;1,"",IF($F1171="",0,IF($G1171&lt;='Cohort Report'!$B$7,1,0)))</f>
        <v/>
      </c>
      <c r="I1171" s="20" t="str">
        <f aca="false">IF($E1171&lt;&gt;1,"",IF($F1171="",0,IF($G1171&lt;='Cohort Report'!$B$8,1,0)))</f>
        <v/>
      </c>
      <c r="J1171" s="21" t="str">
        <f aca="false">IF($E1171&lt;&gt;1,"",DATE(YEAR($D1171),MONTH($D1171),1))</f>
        <v/>
      </c>
      <c r="K1171" s="20" t="str">
        <f aca="false">IF($E1171&lt;&gt;1,"",IF($G1171="","",IF(AND($D1171&gt;='Cohort Report'!$B$5,$D1171&lt;='Cohort Report'!$B$6),$G1171,"")))</f>
        <v/>
      </c>
    </row>
    <row r="1172" customFormat="false" ht="15" hidden="false" customHeight="false" outlineLevel="0" collapsed="false">
      <c r="A1172" s="9"/>
      <c r="B1172" s="22"/>
      <c r="C1172" s="23"/>
      <c r="D1172" s="19" t="str">
        <f aca="false">IF($A1172="","",_xlfn.MINIFS($B:$B,$A:$A,$A1172))</f>
        <v/>
      </c>
      <c r="E1172" s="20" t="str">
        <f aca="false">IF($A1172="","",IF(AND($B1172=$D1172,COUNTIFS($A$2:$A1172,$A1172,$B$2:$B1172,$B1172)=1),1,0))</f>
        <v/>
      </c>
      <c r="F1172" s="19" t="str">
        <f aca="false">IF($E1172&lt;&gt;1,"",IF(COUNTIFS($A:$A,$A1172,$B:$B,"&gt;"&amp;$D1172)=0,"",_xlfn.MINIFS($B:$B,$A:$A,$A1172,$B:$B,"&gt;"&amp;$D1172)))</f>
        <v/>
      </c>
      <c r="G1172" s="20" t="str">
        <f aca="false">IF($F1172="","",$F1172-$D1172)</f>
        <v/>
      </c>
      <c r="H1172" s="20" t="str">
        <f aca="false">IF($E1172&lt;&gt;1,"",IF($F1172="",0,IF($G1172&lt;='Cohort Report'!$B$7,1,0)))</f>
        <v/>
      </c>
      <c r="I1172" s="20" t="str">
        <f aca="false">IF($E1172&lt;&gt;1,"",IF($F1172="",0,IF($G1172&lt;='Cohort Report'!$B$8,1,0)))</f>
        <v/>
      </c>
      <c r="J1172" s="21" t="str">
        <f aca="false">IF($E1172&lt;&gt;1,"",DATE(YEAR($D1172),MONTH($D1172),1))</f>
        <v/>
      </c>
      <c r="K1172" s="20" t="str">
        <f aca="false">IF($E1172&lt;&gt;1,"",IF($G1172="","",IF(AND($D1172&gt;='Cohort Report'!$B$5,$D1172&lt;='Cohort Report'!$B$6),$G1172,"")))</f>
        <v/>
      </c>
    </row>
    <row r="1173" customFormat="false" ht="15" hidden="false" customHeight="false" outlineLevel="0" collapsed="false">
      <c r="A1173" s="9"/>
      <c r="B1173" s="22"/>
      <c r="C1173" s="23"/>
      <c r="D1173" s="19" t="str">
        <f aca="false">IF($A1173="","",_xlfn.MINIFS($B:$B,$A:$A,$A1173))</f>
        <v/>
      </c>
      <c r="E1173" s="20" t="str">
        <f aca="false">IF($A1173="","",IF(AND($B1173=$D1173,COUNTIFS($A$2:$A1173,$A1173,$B$2:$B1173,$B1173)=1),1,0))</f>
        <v/>
      </c>
      <c r="F1173" s="19" t="str">
        <f aca="false">IF($E1173&lt;&gt;1,"",IF(COUNTIFS($A:$A,$A1173,$B:$B,"&gt;"&amp;$D1173)=0,"",_xlfn.MINIFS($B:$B,$A:$A,$A1173,$B:$B,"&gt;"&amp;$D1173)))</f>
        <v/>
      </c>
      <c r="G1173" s="20" t="str">
        <f aca="false">IF($F1173="","",$F1173-$D1173)</f>
        <v/>
      </c>
      <c r="H1173" s="20" t="str">
        <f aca="false">IF($E1173&lt;&gt;1,"",IF($F1173="",0,IF($G1173&lt;='Cohort Report'!$B$7,1,0)))</f>
        <v/>
      </c>
      <c r="I1173" s="20" t="str">
        <f aca="false">IF($E1173&lt;&gt;1,"",IF($F1173="",0,IF($G1173&lt;='Cohort Report'!$B$8,1,0)))</f>
        <v/>
      </c>
      <c r="J1173" s="21" t="str">
        <f aca="false">IF($E1173&lt;&gt;1,"",DATE(YEAR($D1173),MONTH($D1173),1))</f>
        <v/>
      </c>
      <c r="K1173" s="20" t="str">
        <f aca="false">IF($E1173&lt;&gt;1,"",IF($G1173="","",IF(AND($D1173&gt;='Cohort Report'!$B$5,$D1173&lt;='Cohort Report'!$B$6),$G1173,"")))</f>
        <v/>
      </c>
    </row>
    <row r="1174" customFormat="false" ht="15" hidden="false" customHeight="false" outlineLevel="0" collapsed="false">
      <c r="A1174" s="9"/>
      <c r="B1174" s="22"/>
      <c r="C1174" s="23"/>
      <c r="D1174" s="19" t="str">
        <f aca="false">IF($A1174="","",_xlfn.MINIFS($B:$B,$A:$A,$A1174))</f>
        <v/>
      </c>
      <c r="E1174" s="20" t="str">
        <f aca="false">IF($A1174="","",IF(AND($B1174=$D1174,COUNTIFS($A$2:$A1174,$A1174,$B$2:$B1174,$B1174)=1),1,0))</f>
        <v/>
      </c>
      <c r="F1174" s="19" t="str">
        <f aca="false">IF($E1174&lt;&gt;1,"",IF(COUNTIFS($A:$A,$A1174,$B:$B,"&gt;"&amp;$D1174)=0,"",_xlfn.MINIFS($B:$B,$A:$A,$A1174,$B:$B,"&gt;"&amp;$D1174)))</f>
        <v/>
      </c>
      <c r="G1174" s="20" t="str">
        <f aca="false">IF($F1174="","",$F1174-$D1174)</f>
        <v/>
      </c>
      <c r="H1174" s="20" t="str">
        <f aca="false">IF($E1174&lt;&gt;1,"",IF($F1174="",0,IF($G1174&lt;='Cohort Report'!$B$7,1,0)))</f>
        <v/>
      </c>
      <c r="I1174" s="20" t="str">
        <f aca="false">IF($E1174&lt;&gt;1,"",IF($F1174="",0,IF($G1174&lt;='Cohort Report'!$B$8,1,0)))</f>
        <v/>
      </c>
      <c r="J1174" s="21" t="str">
        <f aca="false">IF($E1174&lt;&gt;1,"",DATE(YEAR($D1174),MONTH($D1174),1))</f>
        <v/>
      </c>
      <c r="K1174" s="20" t="str">
        <f aca="false">IF($E1174&lt;&gt;1,"",IF($G1174="","",IF(AND($D1174&gt;='Cohort Report'!$B$5,$D1174&lt;='Cohort Report'!$B$6),$G1174,"")))</f>
        <v/>
      </c>
    </row>
    <row r="1175" customFormat="false" ht="15" hidden="false" customHeight="false" outlineLevel="0" collapsed="false">
      <c r="A1175" s="9"/>
      <c r="B1175" s="22"/>
      <c r="C1175" s="23"/>
      <c r="D1175" s="19" t="str">
        <f aca="false">IF($A1175="","",_xlfn.MINIFS($B:$B,$A:$A,$A1175))</f>
        <v/>
      </c>
      <c r="E1175" s="20" t="str">
        <f aca="false">IF($A1175="","",IF(AND($B1175=$D1175,COUNTIFS($A$2:$A1175,$A1175,$B$2:$B1175,$B1175)=1),1,0))</f>
        <v/>
      </c>
      <c r="F1175" s="19" t="str">
        <f aca="false">IF($E1175&lt;&gt;1,"",IF(COUNTIFS($A:$A,$A1175,$B:$B,"&gt;"&amp;$D1175)=0,"",_xlfn.MINIFS($B:$B,$A:$A,$A1175,$B:$B,"&gt;"&amp;$D1175)))</f>
        <v/>
      </c>
      <c r="G1175" s="20" t="str">
        <f aca="false">IF($F1175="","",$F1175-$D1175)</f>
        <v/>
      </c>
      <c r="H1175" s="20" t="str">
        <f aca="false">IF($E1175&lt;&gt;1,"",IF($F1175="",0,IF($G1175&lt;='Cohort Report'!$B$7,1,0)))</f>
        <v/>
      </c>
      <c r="I1175" s="20" t="str">
        <f aca="false">IF($E1175&lt;&gt;1,"",IF($F1175="",0,IF($G1175&lt;='Cohort Report'!$B$8,1,0)))</f>
        <v/>
      </c>
      <c r="J1175" s="21" t="str">
        <f aca="false">IF($E1175&lt;&gt;1,"",DATE(YEAR($D1175),MONTH($D1175),1))</f>
        <v/>
      </c>
      <c r="K1175" s="20" t="str">
        <f aca="false">IF($E1175&lt;&gt;1,"",IF($G1175="","",IF(AND($D1175&gt;='Cohort Report'!$B$5,$D1175&lt;='Cohort Report'!$B$6),$G1175,"")))</f>
        <v/>
      </c>
    </row>
    <row r="1176" customFormat="false" ht="15" hidden="false" customHeight="false" outlineLevel="0" collapsed="false">
      <c r="A1176" s="9"/>
      <c r="B1176" s="22"/>
      <c r="C1176" s="23"/>
      <c r="D1176" s="19" t="str">
        <f aca="false">IF($A1176="","",_xlfn.MINIFS($B:$B,$A:$A,$A1176))</f>
        <v/>
      </c>
      <c r="E1176" s="20" t="str">
        <f aca="false">IF($A1176="","",IF(AND($B1176=$D1176,COUNTIFS($A$2:$A1176,$A1176,$B$2:$B1176,$B1176)=1),1,0))</f>
        <v/>
      </c>
      <c r="F1176" s="19" t="str">
        <f aca="false">IF($E1176&lt;&gt;1,"",IF(COUNTIFS($A:$A,$A1176,$B:$B,"&gt;"&amp;$D1176)=0,"",_xlfn.MINIFS($B:$B,$A:$A,$A1176,$B:$B,"&gt;"&amp;$D1176)))</f>
        <v/>
      </c>
      <c r="G1176" s="20" t="str">
        <f aca="false">IF($F1176="","",$F1176-$D1176)</f>
        <v/>
      </c>
      <c r="H1176" s="20" t="str">
        <f aca="false">IF($E1176&lt;&gt;1,"",IF($F1176="",0,IF($G1176&lt;='Cohort Report'!$B$7,1,0)))</f>
        <v/>
      </c>
      <c r="I1176" s="20" t="str">
        <f aca="false">IF($E1176&lt;&gt;1,"",IF($F1176="",0,IF($G1176&lt;='Cohort Report'!$B$8,1,0)))</f>
        <v/>
      </c>
      <c r="J1176" s="21" t="str">
        <f aca="false">IF($E1176&lt;&gt;1,"",DATE(YEAR($D1176),MONTH($D1176),1))</f>
        <v/>
      </c>
      <c r="K1176" s="20" t="str">
        <f aca="false">IF($E1176&lt;&gt;1,"",IF($G1176="","",IF(AND($D1176&gt;='Cohort Report'!$B$5,$D1176&lt;='Cohort Report'!$B$6),$G1176,"")))</f>
        <v/>
      </c>
    </row>
    <row r="1177" customFormat="false" ht="15" hidden="false" customHeight="false" outlineLevel="0" collapsed="false">
      <c r="A1177" s="9"/>
      <c r="B1177" s="22"/>
      <c r="C1177" s="23"/>
      <c r="D1177" s="19" t="str">
        <f aca="false">IF($A1177="","",_xlfn.MINIFS($B:$B,$A:$A,$A1177))</f>
        <v/>
      </c>
      <c r="E1177" s="20" t="str">
        <f aca="false">IF($A1177="","",IF(AND($B1177=$D1177,COUNTIFS($A$2:$A1177,$A1177,$B$2:$B1177,$B1177)=1),1,0))</f>
        <v/>
      </c>
      <c r="F1177" s="19" t="str">
        <f aca="false">IF($E1177&lt;&gt;1,"",IF(COUNTIFS($A:$A,$A1177,$B:$B,"&gt;"&amp;$D1177)=0,"",_xlfn.MINIFS($B:$B,$A:$A,$A1177,$B:$B,"&gt;"&amp;$D1177)))</f>
        <v/>
      </c>
      <c r="G1177" s="20" t="str">
        <f aca="false">IF($F1177="","",$F1177-$D1177)</f>
        <v/>
      </c>
      <c r="H1177" s="20" t="str">
        <f aca="false">IF($E1177&lt;&gt;1,"",IF($F1177="",0,IF($G1177&lt;='Cohort Report'!$B$7,1,0)))</f>
        <v/>
      </c>
      <c r="I1177" s="20" t="str">
        <f aca="false">IF($E1177&lt;&gt;1,"",IF($F1177="",0,IF($G1177&lt;='Cohort Report'!$B$8,1,0)))</f>
        <v/>
      </c>
      <c r="J1177" s="21" t="str">
        <f aca="false">IF($E1177&lt;&gt;1,"",DATE(YEAR($D1177),MONTH($D1177),1))</f>
        <v/>
      </c>
      <c r="K1177" s="20" t="str">
        <f aca="false">IF($E1177&lt;&gt;1,"",IF($G1177="","",IF(AND($D1177&gt;='Cohort Report'!$B$5,$D1177&lt;='Cohort Report'!$B$6),$G1177,"")))</f>
        <v/>
      </c>
    </row>
    <row r="1178" customFormat="false" ht="15" hidden="false" customHeight="false" outlineLevel="0" collapsed="false">
      <c r="A1178" s="9"/>
      <c r="B1178" s="22"/>
      <c r="C1178" s="23"/>
      <c r="D1178" s="19" t="str">
        <f aca="false">IF($A1178="","",_xlfn.MINIFS($B:$B,$A:$A,$A1178))</f>
        <v/>
      </c>
      <c r="E1178" s="20" t="str">
        <f aca="false">IF($A1178="","",IF(AND($B1178=$D1178,COUNTIFS($A$2:$A1178,$A1178,$B$2:$B1178,$B1178)=1),1,0))</f>
        <v/>
      </c>
      <c r="F1178" s="19" t="str">
        <f aca="false">IF($E1178&lt;&gt;1,"",IF(COUNTIFS($A:$A,$A1178,$B:$B,"&gt;"&amp;$D1178)=0,"",_xlfn.MINIFS($B:$B,$A:$A,$A1178,$B:$B,"&gt;"&amp;$D1178)))</f>
        <v/>
      </c>
      <c r="G1178" s="20" t="str">
        <f aca="false">IF($F1178="","",$F1178-$D1178)</f>
        <v/>
      </c>
      <c r="H1178" s="20" t="str">
        <f aca="false">IF($E1178&lt;&gt;1,"",IF($F1178="",0,IF($G1178&lt;='Cohort Report'!$B$7,1,0)))</f>
        <v/>
      </c>
      <c r="I1178" s="20" t="str">
        <f aca="false">IF($E1178&lt;&gt;1,"",IF($F1178="",0,IF($G1178&lt;='Cohort Report'!$B$8,1,0)))</f>
        <v/>
      </c>
      <c r="J1178" s="21" t="str">
        <f aca="false">IF($E1178&lt;&gt;1,"",DATE(YEAR($D1178),MONTH($D1178),1))</f>
        <v/>
      </c>
      <c r="K1178" s="20" t="str">
        <f aca="false">IF($E1178&lt;&gt;1,"",IF($G1178="","",IF(AND($D1178&gt;='Cohort Report'!$B$5,$D1178&lt;='Cohort Report'!$B$6),$G1178,"")))</f>
        <v/>
      </c>
    </row>
    <row r="1179" customFormat="false" ht="15" hidden="false" customHeight="false" outlineLevel="0" collapsed="false">
      <c r="A1179" s="9"/>
      <c r="B1179" s="22"/>
      <c r="C1179" s="23"/>
      <c r="D1179" s="19" t="str">
        <f aca="false">IF($A1179="","",_xlfn.MINIFS($B:$B,$A:$A,$A1179))</f>
        <v/>
      </c>
      <c r="E1179" s="20" t="str">
        <f aca="false">IF($A1179="","",IF(AND($B1179=$D1179,COUNTIFS($A$2:$A1179,$A1179,$B$2:$B1179,$B1179)=1),1,0))</f>
        <v/>
      </c>
      <c r="F1179" s="19" t="str">
        <f aca="false">IF($E1179&lt;&gt;1,"",IF(COUNTIFS($A:$A,$A1179,$B:$B,"&gt;"&amp;$D1179)=0,"",_xlfn.MINIFS($B:$B,$A:$A,$A1179,$B:$B,"&gt;"&amp;$D1179)))</f>
        <v/>
      </c>
      <c r="G1179" s="20" t="str">
        <f aca="false">IF($F1179="","",$F1179-$D1179)</f>
        <v/>
      </c>
      <c r="H1179" s="20" t="str">
        <f aca="false">IF($E1179&lt;&gt;1,"",IF($F1179="",0,IF($G1179&lt;='Cohort Report'!$B$7,1,0)))</f>
        <v/>
      </c>
      <c r="I1179" s="20" t="str">
        <f aca="false">IF($E1179&lt;&gt;1,"",IF($F1179="",0,IF($G1179&lt;='Cohort Report'!$B$8,1,0)))</f>
        <v/>
      </c>
      <c r="J1179" s="21" t="str">
        <f aca="false">IF($E1179&lt;&gt;1,"",DATE(YEAR($D1179),MONTH($D1179),1))</f>
        <v/>
      </c>
      <c r="K1179" s="20" t="str">
        <f aca="false">IF($E1179&lt;&gt;1,"",IF($G1179="","",IF(AND($D1179&gt;='Cohort Report'!$B$5,$D1179&lt;='Cohort Report'!$B$6),$G1179,"")))</f>
        <v/>
      </c>
    </row>
    <row r="1180" customFormat="false" ht="15" hidden="false" customHeight="false" outlineLevel="0" collapsed="false">
      <c r="A1180" s="9"/>
      <c r="B1180" s="22"/>
      <c r="C1180" s="23"/>
      <c r="D1180" s="19" t="str">
        <f aca="false">IF($A1180="","",_xlfn.MINIFS($B:$B,$A:$A,$A1180))</f>
        <v/>
      </c>
      <c r="E1180" s="20" t="str">
        <f aca="false">IF($A1180="","",IF(AND($B1180=$D1180,COUNTIFS($A$2:$A1180,$A1180,$B$2:$B1180,$B1180)=1),1,0))</f>
        <v/>
      </c>
      <c r="F1180" s="19" t="str">
        <f aca="false">IF($E1180&lt;&gt;1,"",IF(COUNTIFS($A:$A,$A1180,$B:$B,"&gt;"&amp;$D1180)=0,"",_xlfn.MINIFS($B:$B,$A:$A,$A1180,$B:$B,"&gt;"&amp;$D1180)))</f>
        <v/>
      </c>
      <c r="G1180" s="20" t="str">
        <f aca="false">IF($F1180="","",$F1180-$D1180)</f>
        <v/>
      </c>
      <c r="H1180" s="20" t="str">
        <f aca="false">IF($E1180&lt;&gt;1,"",IF($F1180="",0,IF($G1180&lt;='Cohort Report'!$B$7,1,0)))</f>
        <v/>
      </c>
      <c r="I1180" s="20" t="str">
        <f aca="false">IF($E1180&lt;&gt;1,"",IF($F1180="",0,IF($G1180&lt;='Cohort Report'!$B$8,1,0)))</f>
        <v/>
      </c>
      <c r="J1180" s="21" t="str">
        <f aca="false">IF($E1180&lt;&gt;1,"",DATE(YEAR($D1180),MONTH($D1180),1))</f>
        <v/>
      </c>
      <c r="K1180" s="20" t="str">
        <f aca="false">IF($E1180&lt;&gt;1,"",IF($G1180="","",IF(AND($D1180&gt;='Cohort Report'!$B$5,$D1180&lt;='Cohort Report'!$B$6),$G1180,"")))</f>
        <v/>
      </c>
    </row>
    <row r="1181" customFormat="false" ht="15" hidden="false" customHeight="false" outlineLevel="0" collapsed="false">
      <c r="A1181" s="9"/>
      <c r="B1181" s="22"/>
      <c r="C1181" s="23"/>
      <c r="D1181" s="19" t="str">
        <f aca="false">IF($A1181="","",_xlfn.MINIFS($B:$B,$A:$A,$A1181))</f>
        <v/>
      </c>
      <c r="E1181" s="20" t="str">
        <f aca="false">IF($A1181="","",IF(AND($B1181=$D1181,COUNTIFS($A$2:$A1181,$A1181,$B$2:$B1181,$B1181)=1),1,0))</f>
        <v/>
      </c>
      <c r="F1181" s="19" t="str">
        <f aca="false">IF($E1181&lt;&gt;1,"",IF(COUNTIFS($A:$A,$A1181,$B:$B,"&gt;"&amp;$D1181)=0,"",_xlfn.MINIFS($B:$B,$A:$A,$A1181,$B:$B,"&gt;"&amp;$D1181)))</f>
        <v/>
      </c>
      <c r="G1181" s="20" t="str">
        <f aca="false">IF($F1181="","",$F1181-$D1181)</f>
        <v/>
      </c>
      <c r="H1181" s="20" t="str">
        <f aca="false">IF($E1181&lt;&gt;1,"",IF($F1181="",0,IF($G1181&lt;='Cohort Report'!$B$7,1,0)))</f>
        <v/>
      </c>
      <c r="I1181" s="20" t="str">
        <f aca="false">IF($E1181&lt;&gt;1,"",IF($F1181="",0,IF($G1181&lt;='Cohort Report'!$B$8,1,0)))</f>
        <v/>
      </c>
      <c r="J1181" s="21" t="str">
        <f aca="false">IF($E1181&lt;&gt;1,"",DATE(YEAR($D1181),MONTH($D1181),1))</f>
        <v/>
      </c>
      <c r="K1181" s="20" t="str">
        <f aca="false">IF($E1181&lt;&gt;1,"",IF($G1181="","",IF(AND($D1181&gt;='Cohort Report'!$B$5,$D1181&lt;='Cohort Report'!$B$6),$G1181,"")))</f>
        <v/>
      </c>
    </row>
    <row r="1182" customFormat="false" ht="15" hidden="false" customHeight="false" outlineLevel="0" collapsed="false">
      <c r="A1182" s="9"/>
      <c r="B1182" s="22"/>
      <c r="C1182" s="23"/>
      <c r="D1182" s="19" t="str">
        <f aca="false">IF($A1182="","",_xlfn.MINIFS($B:$B,$A:$A,$A1182))</f>
        <v/>
      </c>
      <c r="E1182" s="20" t="str">
        <f aca="false">IF($A1182="","",IF(AND($B1182=$D1182,COUNTIFS($A$2:$A1182,$A1182,$B$2:$B1182,$B1182)=1),1,0))</f>
        <v/>
      </c>
      <c r="F1182" s="19" t="str">
        <f aca="false">IF($E1182&lt;&gt;1,"",IF(COUNTIFS($A:$A,$A1182,$B:$B,"&gt;"&amp;$D1182)=0,"",_xlfn.MINIFS($B:$B,$A:$A,$A1182,$B:$B,"&gt;"&amp;$D1182)))</f>
        <v/>
      </c>
      <c r="G1182" s="20" t="str">
        <f aca="false">IF($F1182="","",$F1182-$D1182)</f>
        <v/>
      </c>
      <c r="H1182" s="20" t="str">
        <f aca="false">IF($E1182&lt;&gt;1,"",IF($F1182="",0,IF($G1182&lt;='Cohort Report'!$B$7,1,0)))</f>
        <v/>
      </c>
      <c r="I1182" s="20" t="str">
        <f aca="false">IF($E1182&lt;&gt;1,"",IF($F1182="",0,IF($G1182&lt;='Cohort Report'!$B$8,1,0)))</f>
        <v/>
      </c>
      <c r="J1182" s="21" t="str">
        <f aca="false">IF($E1182&lt;&gt;1,"",DATE(YEAR($D1182),MONTH($D1182),1))</f>
        <v/>
      </c>
      <c r="K1182" s="20" t="str">
        <f aca="false">IF($E1182&lt;&gt;1,"",IF($G1182="","",IF(AND($D1182&gt;='Cohort Report'!$B$5,$D1182&lt;='Cohort Report'!$B$6),$G1182,"")))</f>
        <v/>
      </c>
    </row>
    <row r="1183" customFormat="false" ht="15" hidden="false" customHeight="false" outlineLevel="0" collapsed="false">
      <c r="A1183" s="9"/>
      <c r="B1183" s="22"/>
      <c r="C1183" s="23"/>
      <c r="D1183" s="19" t="str">
        <f aca="false">IF($A1183="","",_xlfn.MINIFS($B:$B,$A:$A,$A1183))</f>
        <v/>
      </c>
      <c r="E1183" s="20" t="str">
        <f aca="false">IF($A1183="","",IF(AND($B1183=$D1183,COUNTIFS($A$2:$A1183,$A1183,$B$2:$B1183,$B1183)=1),1,0))</f>
        <v/>
      </c>
      <c r="F1183" s="19" t="str">
        <f aca="false">IF($E1183&lt;&gt;1,"",IF(COUNTIFS($A:$A,$A1183,$B:$B,"&gt;"&amp;$D1183)=0,"",_xlfn.MINIFS($B:$B,$A:$A,$A1183,$B:$B,"&gt;"&amp;$D1183)))</f>
        <v/>
      </c>
      <c r="G1183" s="20" t="str">
        <f aca="false">IF($F1183="","",$F1183-$D1183)</f>
        <v/>
      </c>
      <c r="H1183" s="20" t="str">
        <f aca="false">IF($E1183&lt;&gt;1,"",IF($F1183="",0,IF($G1183&lt;='Cohort Report'!$B$7,1,0)))</f>
        <v/>
      </c>
      <c r="I1183" s="20" t="str">
        <f aca="false">IF($E1183&lt;&gt;1,"",IF($F1183="",0,IF($G1183&lt;='Cohort Report'!$B$8,1,0)))</f>
        <v/>
      </c>
      <c r="J1183" s="21" t="str">
        <f aca="false">IF($E1183&lt;&gt;1,"",DATE(YEAR($D1183),MONTH($D1183),1))</f>
        <v/>
      </c>
      <c r="K1183" s="20" t="str">
        <f aca="false">IF($E1183&lt;&gt;1,"",IF($G1183="","",IF(AND($D1183&gt;='Cohort Report'!$B$5,$D1183&lt;='Cohort Report'!$B$6),$G1183,"")))</f>
        <v/>
      </c>
    </row>
    <row r="1184" customFormat="false" ht="15" hidden="false" customHeight="false" outlineLevel="0" collapsed="false">
      <c r="A1184" s="9"/>
      <c r="B1184" s="22"/>
      <c r="C1184" s="23"/>
      <c r="D1184" s="19" t="str">
        <f aca="false">IF($A1184="","",_xlfn.MINIFS($B:$B,$A:$A,$A1184))</f>
        <v/>
      </c>
      <c r="E1184" s="20" t="str">
        <f aca="false">IF($A1184="","",IF(AND($B1184=$D1184,COUNTIFS($A$2:$A1184,$A1184,$B$2:$B1184,$B1184)=1),1,0))</f>
        <v/>
      </c>
      <c r="F1184" s="19" t="str">
        <f aca="false">IF($E1184&lt;&gt;1,"",IF(COUNTIFS($A:$A,$A1184,$B:$B,"&gt;"&amp;$D1184)=0,"",_xlfn.MINIFS($B:$B,$A:$A,$A1184,$B:$B,"&gt;"&amp;$D1184)))</f>
        <v/>
      </c>
      <c r="G1184" s="20" t="str">
        <f aca="false">IF($F1184="","",$F1184-$D1184)</f>
        <v/>
      </c>
      <c r="H1184" s="20" t="str">
        <f aca="false">IF($E1184&lt;&gt;1,"",IF($F1184="",0,IF($G1184&lt;='Cohort Report'!$B$7,1,0)))</f>
        <v/>
      </c>
      <c r="I1184" s="20" t="str">
        <f aca="false">IF($E1184&lt;&gt;1,"",IF($F1184="",0,IF($G1184&lt;='Cohort Report'!$B$8,1,0)))</f>
        <v/>
      </c>
      <c r="J1184" s="21" t="str">
        <f aca="false">IF($E1184&lt;&gt;1,"",DATE(YEAR($D1184),MONTH($D1184),1))</f>
        <v/>
      </c>
      <c r="K1184" s="20" t="str">
        <f aca="false">IF($E1184&lt;&gt;1,"",IF($G1184="","",IF(AND($D1184&gt;='Cohort Report'!$B$5,$D1184&lt;='Cohort Report'!$B$6),$G1184,"")))</f>
        <v/>
      </c>
    </row>
    <row r="1185" customFormat="false" ht="15" hidden="false" customHeight="false" outlineLevel="0" collapsed="false">
      <c r="A1185" s="9"/>
      <c r="B1185" s="22"/>
      <c r="C1185" s="23"/>
      <c r="D1185" s="19" t="str">
        <f aca="false">IF($A1185="","",_xlfn.MINIFS($B:$B,$A:$A,$A1185))</f>
        <v/>
      </c>
      <c r="E1185" s="20" t="str">
        <f aca="false">IF($A1185="","",IF(AND($B1185=$D1185,COUNTIFS($A$2:$A1185,$A1185,$B$2:$B1185,$B1185)=1),1,0))</f>
        <v/>
      </c>
      <c r="F1185" s="19" t="str">
        <f aca="false">IF($E1185&lt;&gt;1,"",IF(COUNTIFS($A:$A,$A1185,$B:$B,"&gt;"&amp;$D1185)=0,"",_xlfn.MINIFS($B:$B,$A:$A,$A1185,$B:$B,"&gt;"&amp;$D1185)))</f>
        <v/>
      </c>
      <c r="G1185" s="20" t="str">
        <f aca="false">IF($F1185="","",$F1185-$D1185)</f>
        <v/>
      </c>
      <c r="H1185" s="20" t="str">
        <f aca="false">IF($E1185&lt;&gt;1,"",IF($F1185="",0,IF($G1185&lt;='Cohort Report'!$B$7,1,0)))</f>
        <v/>
      </c>
      <c r="I1185" s="20" t="str">
        <f aca="false">IF($E1185&lt;&gt;1,"",IF($F1185="",0,IF($G1185&lt;='Cohort Report'!$B$8,1,0)))</f>
        <v/>
      </c>
      <c r="J1185" s="21" t="str">
        <f aca="false">IF($E1185&lt;&gt;1,"",DATE(YEAR($D1185),MONTH($D1185),1))</f>
        <v/>
      </c>
      <c r="K1185" s="20" t="str">
        <f aca="false">IF($E1185&lt;&gt;1,"",IF($G1185="","",IF(AND($D1185&gt;='Cohort Report'!$B$5,$D1185&lt;='Cohort Report'!$B$6),$G1185,"")))</f>
        <v/>
      </c>
    </row>
    <row r="1186" customFormat="false" ht="15" hidden="false" customHeight="false" outlineLevel="0" collapsed="false">
      <c r="A1186" s="9"/>
      <c r="B1186" s="22"/>
      <c r="C1186" s="23"/>
      <c r="D1186" s="19" t="str">
        <f aca="false">IF($A1186="","",_xlfn.MINIFS($B:$B,$A:$A,$A1186))</f>
        <v/>
      </c>
      <c r="E1186" s="20" t="str">
        <f aca="false">IF($A1186="","",IF(AND($B1186=$D1186,COUNTIFS($A$2:$A1186,$A1186,$B$2:$B1186,$B1186)=1),1,0))</f>
        <v/>
      </c>
      <c r="F1186" s="19" t="str">
        <f aca="false">IF($E1186&lt;&gt;1,"",IF(COUNTIFS($A:$A,$A1186,$B:$B,"&gt;"&amp;$D1186)=0,"",_xlfn.MINIFS($B:$B,$A:$A,$A1186,$B:$B,"&gt;"&amp;$D1186)))</f>
        <v/>
      </c>
      <c r="G1186" s="20" t="str">
        <f aca="false">IF($F1186="","",$F1186-$D1186)</f>
        <v/>
      </c>
      <c r="H1186" s="20" t="str">
        <f aca="false">IF($E1186&lt;&gt;1,"",IF($F1186="",0,IF($G1186&lt;='Cohort Report'!$B$7,1,0)))</f>
        <v/>
      </c>
      <c r="I1186" s="20" t="str">
        <f aca="false">IF($E1186&lt;&gt;1,"",IF($F1186="",0,IF($G1186&lt;='Cohort Report'!$B$8,1,0)))</f>
        <v/>
      </c>
      <c r="J1186" s="21" t="str">
        <f aca="false">IF($E1186&lt;&gt;1,"",DATE(YEAR($D1186),MONTH($D1186),1))</f>
        <v/>
      </c>
      <c r="K1186" s="20" t="str">
        <f aca="false">IF($E1186&lt;&gt;1,"",IF($G1186="","",IF(AND($D1186&gt;='Cohort Report'!$B$5,$D1186&lt;='Cohort Report'!$B$6),$G1186,"")))</f>
        <v/>
      </c>
    </row>
    <row r="1187" customFormat="false" ht="15" hidden="false" customHeight="false" outlineLevel="0" collapsed="false">
      <c r="A1187" s="9"/>
      <c r="B1187" s="22"/>
      <c r="C1187" s="23"/>
      <c r="D1187" s="19" t="str">
        <f aca="false">IF($A1187="","",_xlfn.MINIFS($B:$B,$A:$A,$A1187))</f>
        <v/>
      </c>
      <c r="E1187" s="20" t="str">
        <f aca="false">IF($A1187="","",IF(AND($B1187=$D1187,COUNTIFS($A$2:$A1187,$A1187,$B$2:$B1187,$B1187)=1),1,0))</f>
        <v/>
      </c>
      <c r="F1187" s="19" t="str">
        <f aca="false">IF($E1187&lt;&gt;1,"",IF(COUNTIFS($A:$A,$A1187,$B:$B,"&gt;"&amp;$D1187)=0,"",_xlfn.MINIFS($B:$B,$A:$A,$A1187,$B:$B,"&gt;"&amp;$D1187)))</f>
        <v/>
      </c>
      <c r="G1187" s="20" t="str">
        <f aca="false">IF($F1187="","",$F1187-$D1187)</f>
        <v/>
      </c>
      <c r="H1187" s="20" t="str">
        <f aca="false">IF($E1187&lt;&gt;1,"",IF($F1187="",0,IF($G1187&lt;='Cohort Report'!$B$7,1,0)))</f>
        <v/>
      </c>
      <c r="I1187" s="20" t="str">
        <f aca="false">IF($E1187&lt;&gt;1,"",IF($F1187="",0,IF($G1187&lt;='Cohort Report'!$B$8,1,0)))</f>
        <v/>
      </c>
      <c r="J1187" s="21" t="str">
        <f aca="false">IF($E1187&lt;&gt;1,"",DATE(YEAR($D1187),MONTH($D1187),1))</f>
        <v/>
      </c>
      <c r="K1187" s="20" t="str">
        <f aca="false">IF($E1187&lt;&gt;1,"",IF($G1187="","",IF(AND($D1187&gt;='Cohort Report'!$B$5,$D1187&lt;='Cohort Report'!$B$6),$G1187,"")))</f>
        <v/>
      </c>
    </row>
    <row r="1188" customFormat="false" ht="15" hidden="false" customHeight="false" outlineLevel="0" collapsed="false">
      <c r="A1188" s="9"/>
      <c r="B1188" s="22"/>
      <c r="C1188" s="23"/>
      <c r="D1188" s="19" t="str">
        <f aca="false">IF($A1188="","",_xlfn.MINIFS($B:$B,$A:$A,$A1188))</f>
        <v/>
      </c>
      <c r="E1188" s="20" t="str">
        <f aca="false">IF($A1188="","",IF(AND($B1188=$D1188,COUNTIFS($A$2:$A1188,$A1188,$B$2:$B1188,$B1188)=1),1,0))</f>
        <v/>
      </c>
      <c r="F1188" s="19" t="str">
        <f aca="false">IF($E1188&lt;&gt;1,"",IF(COUNTIFS($A:$A,$A1188,$B:$B,"&gt;"&amp;$D1188)=0,"",_xlfn.MINIFS($B:$B,$A:$A,$A1188,$B:$B,"&gt;"&amp;$D1188)))</f>
        <v/>
      </c>
      <c r="G1188" s="20" t="str">
        <f aca="false">IF($F1188="","",$F1188-$D1188)</f>
        <v/>
      </c>
      <c r="H1188" s="20" t="str">
        <f aca="false">IF($E1188&lt;&gt;1,"",IF($F1188="",0,IF($G1188&lt;='Cohort Report'!$B$7,1,0)))</f>
        <v/>
      </c>
      <c r="I1188" s="20" t="str">
        <f aca="false">IF($E1188&lt;&gt;1,"",IF($F1188="",0,IF($G1188&lt;='Cohort Report'!$B$8,1,0)))</f>
        <v/>
      </c>
      <c r="J1188" s="21" t="str">
        <f aca="false">IF($E1188&lt;&gt;1,"",DATE(YEAR($D1188),MONTH($D1188),1))</f>
        <v/>
      </c>
      <c r="K1188" s="20" t="str">
        <f aca="false">IF($E1188&lt;&gt;1,"",IF($G1188="","",IF(AND($D1188&gt;='Cohort Report'!$B$5,$D1188&lt;='Cohort Report'!$B$6),$G1188,"")))</f>
        <v/>
      </c>
    </row>
    <row r="1189" customFormat="false" ht="15" hidden="false" customHeight="false" outlineLevel="0" collapsed="false">
      <c r="A1189" s="9"/>
      <c r="B1189" s="22"/>
      <c r="C1189" s="23"/>
      <c r="D1189" s="19" t="str">
        <f aca="false">IF($A1189="","",_xlfn.MINIFS($B:$B,$A:$A,$A1189))</f>
        <v/>
      </c>
      <c r="E1189" s="20" t="str">
        <f aca="false">IF($A1189="","",IF(AND($B1189=$D1189,COUNTIFS($A$2:$A1189,$A1189,$B$2:$B1189,$B1189)=1),1,0))</f>
        <v/>
      </c>
      <c r="F1189" s="19" t="str">
        <f aca="false">IF($E1189&lt;&gt;1,"",IF(COUNTIFS($A:$A,$A1189,$B:$B,"&gt;"&amp;$D1189)=0,"",_xlfn.MINIFS($B:$B,$A:$A,$A1189,$B:$B,"&gt;"&amp;$D1189)))</f>
        <v/>
      </c>
      <c r="G1189" s="20" t="str">
        <f aca="false">IF($F1189="","",$F1189-$D1189)</f>
        <v/>
      </c>
      <c r="H1189" s="20" t="str">
        <f aca="false">IF($E1189&lt;&gt;1,"",IF($F1189="",0,IF($G1189&lt;='Cohort Report'!$B$7,1,0)))</f>
        <v/>
      </c>
      <c r="I1189" s="20" t="str">
        <f aca="false">IF($E1189&lt;&gt;1,"",IF($F1189="",0,IF($G1189&lt;='Cohort Report'!$B$8,1,0)))</f>
        <v/>
      </c>
      <c r="J1189" s="21" t="str">
        <f aca="false">IF($E1189&lt;&gt;1,"",DATE(YEAR($D1189),MONTH($D1189),1))</f>
        <v/>
      </c>
      <c r="K1189" s="20" t="str">
        <f aca="false">IF($E1189&lt;&gt;1,"",IF($G1189="","",IF(AND($D1189&gt;='Cohort Report'!$B$5,$D1189&lt;='Cohort Report'!$B$6),$G1189,"")))</f>
        <v/>
      </c>
    </row>
    <row r="1190" customFormat="false" ht="15" hidden="false" customHeight="false" outlineLevel="0" collapsed="false">
      <c r="A1190" s="9"/>
      <c r="B1190" s="22"/>
      <c r="C1190" s="23"/>
      <c r="D1190" s="19" t="str">
        <f aca="false">IF($A1190="","",_xlfn.MINIFS($B:$B,$A:$A,$A1190))</f>
        <v/>
      </c>
      <c r="E1190" s="20" t="str">
        <f aca="false">IF($A1190="","",IF(AND($B1190=$D1190,COUNTIFS($A$2:$A1190,$A1190,$B$2:$B1190,$B1190)=1),1,0))</f>
        <v/>
      </c>
      <c r="F1190" s="19" t="str">
        <f aca="false">IF($E1190&lt;&gt;1,"",IF(COUNTIFS($A:$A,$A1190,$B:$B,"&gt;"&amp;$D1190)=0,"",_xlfn.MINIFS($B:$B,$A:$A,$A1190,$B:$B,"&gt;"&amp;$D1190)))</f>
        <v/>
      </c>
      <c r="G1190" s="20" t="str">
        <f aca="false">IF($F1190="","",$F1190-$D1190)</f>
        <v/>
      </c>
      <c r="H1190" s="20" t="str">
        <f aca="false">IF($E1190&lt;&gt;1,"",IF($F1190="",0,IF($G1190&lt;='Cohort Report'!$B$7,1,0)))</f>
        <v/>
      </c>
      <c r="I1190" s="20" t="str">
        <f aca="false">IF($E1190&lt;&gt;1,"",IF($F1190="",0,IF($G1190&lt;='Cohort Report'!$B$8,1,0)))</f>
        <v/>
      </c>
      <c r="J1190" s="21" t="str">
        <f aca="false">IF($E1190&lt;&gt;1,"",DATE(YEAR($D1190),MONTH($D1190),1))</f>
        <v/>
      </c>
      <c r="K1190" s="20" t="str">
        <f aca="false">IF($E1190&lt;&gt;1,"",IF($G1190="","",IF(AND($D1190&gt;='Cohort Report'!$B$5,$D1190&lt;='Cohort Report'!$B$6),$G1190,"")))</f>
        <v/>
      </c>
    </row>
    <row r="1191" customFormat="false" ht="15" hidden="false" customHeight="false" outlineLevel="0" collapsed="false">
      <c r="A1191" s="9"/>
      <c r="B1191" s="22"/>
      <c r="C1191" s="23"/>
      <c r="D1191" s="19" t="str">
        <f aca="false">IF($A1191="","",_xlfn.MINIFS($B:$B,$A:$A,$A1191))</f>
        <v/>
      </c>
      <c r="E1191" s="20" t="str">
        <f aca="false">IF($A1191="","",IF(AND($B1191=$D1191,COUNTIFS($A$2:$A1191,$A1191,$B$2:$B1191,$B1191)=1),1,0))</f>
        <v/>
      </c>
      <c r="F1191" s="19" t="str">
        <f aca="false">IF($E1191&lt;&gt;1,"",IF(COUNTIFS($A:$A,$A1191,$B:$B,"&gt;"&amp;$D1191)=0,"",_xlfn.MINIFS($B:$B,$A:$A,$A1191,$B:$B,"&gt;"&amp;$D1191)))</f>
        <v/>
      </c>
      <c r="G1191" s="20" t="str">
        <f aca="false">IF($F1191="","",$F1191-$D1191)</f>
        <v/>
      </c>
      <c r="H1191" s="20" t="str">
        <f aca="false">IF($E1191&lt;&gt;1,"",IF($F1191="",0,IF($G1191&lt;='Cohort Report'!$B$7,1,0)))</f>
        <v/>
      </c>
      <c r="I1191" s="20" t="str">
        <f aca="false">IF($E1191&lt;&gt;1,"",IF($F1191="",0,IF($G1191&lt;='Cohort Report'!$B$8,1,0)))</f>
        <v/>
      </c>
      <c r="J1191" s="21" t="str">
        <f aca="false">IF($E1191&lt;&gt;1,"",DATE(YEAR($D1191),MONTH($D1191),1))</f>
        <v/>
      </c>
      <c r="K1191" s="20" t="str">
        <f aca="false">IF($E1191&lt;&gt;1,"",IF($G1191="","",IF(AND($D1191&gt;='Cohort Report'!$B$5,$D1191&lt;='Cohort Report'!$B$6),$G1191,"")))</f>
        <v/>
      </c>
    </row>
    <row r="1192" customFormat="false" ht="15" hidden="false" customHeight="false" outlineLevel="0" collapsed="false">
      <c r="A1192" s="9"/>
      <c r="B1192" s="22"/>
      <c r="C1192" s="23"/>
      <c r="D1192" s="19" t="str">
        <f aca="false">IF($A1192="","",_xlfn.MINIFS($B:$B,$A:$A,$A1192))</f>
        <v/>
      </c>
      <c r="E1192" s="20" t="str">
        <f aca="false">IF($A1192="","",IF(AND($B1192=$D1192,COUNTIFS($A$2:$A1192,$A1192,$B$2:$B1192,$B1192)=1),1,0))</f>
        <v/>
      </c>
      <c r="F1192" s="19" t="str">
        <f aca="false">IF($E1192&lt;&gt;1,"",IF(COUNTIFS($A:$A,$A1192,$B:$B,"&gt;"&amp;$D1192)=0,"",_xlfn.MINIFS($B:$B,$A:$A,$A1192,$B:$B,"&gt;"&amp;$D1192)))</f>
        <v/>
      </c>
      <c r="G1192" s="20" t="str">
        <f aca="false">IF($F1192="","",$F1192-$D1192)</f>
        <v/>
      </c>
      <c r="H1192" s="20" t="str">
        <f aca="false">IF($E1192&lt;&gt;1,"",IF($F1192="",0,IF($G1192&lt;='Cohort Report'!$B$7,1,0)))</f>
        <v/>
      </c>
      <c r="I1192" s="20" t="str">
        <f aca="false">IF($E1192&lt;&gt;1,"",IF($F1192="",0,IF($G1192&lt;='Cohort Report'!$B$8,1,0)))</f>
        <v/>
      </c>
      <c r="J1192" s="21" t="str">
        <f aca="false">IF($E1192&lt;&gt;1,"",DATE(YEAR($D1192),MONTH($D1192),1))</f>
        <v/>
      </c>
      <c r="K1192" s="20" t="str">
        <f aca="false">IF($E1192&lt;&gt;1,"",IF($G1192="","",IF(AND($D1192&gt;='Cohort Report'!$B$5,$D1192&lt;='Cohort Report'!$B$6),$G1192,"")))</f>
        <v/>
      </c>
    </row>
    <row r="1193" customFormat="false" ht="15" hidden="false" customHeight="false" outlineLevel="0" collapsed="false">
      <c r="A1193" s="9"/>
      <c r="B1193" s="22"/>
      <c r="C1193" s="23"/>
      <c r="D1193" s="19" t="str">
        <f aca="false">IF($A1193="","",_xlfn.MINIFS($B:$B,$A:$A,$A1193))</f>
        <v/>
      </c>
      <c r="E1193" s="20" t="str">
        <f aca="false">IF($A1193="","",IF(AND($B1193=$D1193,COUNTIFS($A$2:$A1193,$A1193,$B$2:$B1193,$B1193)=1),1,0))</f>
        <v/>
      </c>
      <c r="F1193" s="19" t="str">
        <f aca="false">IF($E1193&lt;&gt;1,"",IF(COUNTIFS($A:$A,$A1193,$B:$B,"&gt;"&amp;$D1193)=0,"",_xlfn.MINIFS($B:$B,$A:$A,$A1193,$B:$B,"&gt;"&amp;$D1193)))</f>
        <v/>
      </c>
      <c r="G1193" s="20" t="str">
        <f aca="false">IF($F1193="","",$F1193-$D1193)</f>
        <v/>
      </c>
      <c r="H1193" s="20" t="str">
        <f aca="false">IF($E1193&lt;&gt;1,"",IF($F1193="",0,IF($G1193&lt;='Cohort Report'!$B$7,1,0)))</f>
        <v/>
      </c>
      <c r="I1193" s="20" t="str">
        <f aca="false">IF($E1193&lt;&gt;1,"",IF($F1193="",0,IF($G1193&lt;='Cohort Report'!$B$8,1,0)))</f>
        <v/>
      </c>
      <c r="J1193" s="21" t="str">
        <f aca="false">IF($E1193&lt;&gt;1,"",DATE(YEAR($D1193),MONTH($D1193),1))</f>
        <v/>
      </c>
      <c r="K1193" s="20" t="str">
        <f aca="false">IF($E1193&lt;&gt;1,"",IF($G1193="","",IF(AND($D1193&gt;='Cohort Report'!$B$5,$D1193&lt;='Cohort Report'!$B$6),$G1193,"")))</f>
        <v/>
      </c>
    </row>
    <row r="1194" customFormat="false" ht="15" hidden="false" customHeight="false" outlineLevel="0" collapsed="false">
      <c r="A1194" s="9"/>
      <c r="B1194" s="22"/>
      <c r="C1194" s="23"/>
      <c r="D1194" s="19" t="str">
        <f aca="false">IF($A1194="","",_xlfn.MINIFS($B:$B,$A:$A,$A1194))</f>
        <v/>
      </c>
      <c r="E1194" s="20" t="str">
        <f aca="false">IF($A1194="","",IF(AND($B1194=$D1194,COUNTIFS($A$2:$A1194,$A1194,$B$2:$B1194,$B1194)=1),1,0))</f>
        <v/>
      </c>
      <c r="F1194" s="19" t="str">
        <f aca="false">IF($E1194&lt;&gt;1,"",IF(COUNTIFS($A:$A,$A1194,$B:$B,"&gt;"&amp;$D1194)=0,"",_xlfn.MINIFS($B:$B,$A:$A,$A1194,$B:$B,"&gt;"&amp;$D1194)))</f>
        <v/>
      </c>
      <c r="G1194" s="20" t="str">
        <f aca="false">IF($F1194="","",$F1194-$D1194)</f>
        <v/>
      </c>
      <c r="H1194" s="20" t="str">
        <f aca="false">IF($E1194&lt;&gt;1,"",IF($F1194="",0,IF($G1194&lt;='Cohort Report'!$B$7,1,0)))</f>
        <v/>
      </c>
      <c r="I1194" s="20" t="str">
        <f aca="false">IF($E1194&lt;&gt;1,"",IF($F1194="",0,IF($G1194&lt;='Cohort Report'!$B$8,1,0)))</f>
        <v/>
      </c>
      <c r="J1194" s="21" t="str">
        <f aca="false">IF($E1194&lt;&gt;1,"",DATE(YEAR($D1194),MONTH($D1194),1))</f>
        <v/>
      </c>
      <c r="K1194" s="20" t="str">
        <f aca="false">IF($E1194&lt;&gt;1,"",IF($G1194="","",IF(AND($D1194&gt;='Cohort Report'!$B$5,$D1194&lt;='Cohort Report'!$B$6),$G1194,"")))</f>
        <v/>
      </c>
    </row>
    <row r="1195" customFormat="false" ht="15" hidden="false" customHeight="false" outlineLevel="0" collapsed="false">
      <c r="A1195" s="9"/>
      <c r="B1195" s="22"/>
      <c r="C1195" s="23"/>
      <c r="D1195" s="19" t="str">
        <f aca="false">IF($A1195="","",_xlfn.MINIFS($B:$B,$A:$A,$A1195))</f>
        <v/>
      </c>
      <c r="E1195" s="20" t="str">
        <f aca="false">IF($A1195="","",IF(AND($B1195=$D1195,COUNTIFS($A$2:$A1195,$A1195,$B$2:$B1195,$B1195)=1),1,0))</f>
        <v/>
      </c>
      <c r="F1195" s="19" t="str">
        <f aca="false">IF($E1195&lt;&gt;1,"",IF(COUNTIFS($A:$A,$A1195,$B:$B,"&gt;"&amp;$D1195)=0,"",_xlfn.MINIFS($B:$B,$A:$A,$A1195,$B:$B,"&gt;"&amp;$D1195)))</f>
        <v/>
      </c>
      <c r="G1195" s="20" t="str">
        <f aca="false">IF($F1195="","",$F1195-$D1195)</f>
        <v/>
      </c>
      <c r="H1195" s="20" t="str">
        <f aca="false">IF($E1195&lt;&gt;1,"",IF($F1195="",0,IF($G1195&lt;='Cohort Report'!$B$7,1,0)))</f>
        <v/>
      </c>
      <c r="I1195" s="20" t="str">
        <f aca="false">IF($E1195&lt;&gt;1,"",IF($F1195="",0,IF($G1195&lt;='Cohort Report'!$B$8,1,0)))</f>
        <v/>
      </c>
      <c r="J1195" s="21" t="str">
        <f aca="false">IF($E1195&lt;&gt;1,"",DATE(YEAR($D1195),MONTH($D1195),1))</f>
        <v/>
      </c>
      <c r="K1195" s="20" t="str">
        <f aca="false">IF($E1195&lt;&gt;1,"",IF($G1195="","",IF(AND($D1195&gt;='Cohort Report'!$B$5,$D1195&lt;='Cohort Report'!$B$6),$G1195,"")))</f>
        <v/>
      </c>
    </row>
    <row r="1196" customFormat="false" ht="15" hidden="false" customHeight="false" outlineLevel="0" collapsed="false">
      <c r="A1196" s="9"/>
      <c r="B1196" s="22"/>
      <c r="C1196" s="23"/>
      <c r="D1196" s="19" t="str">
        <f aca="false">IF($A1196="","",_xlfn.MINIFS($B:$B,$A:$A,$A1196))</f>
        <v/>
      </c>
      <c r="E1196" s="20" t="str">
        <f aca="false">IF($A1196="","",IF(AND($B1196=$D1196,COUNTIFS($A$2:$A1196,$A1196,$B$2:$B1196,$B1196)=1),1,0))</f>
        <v/>
      </c>
      <c r="F1196" s="19" t="str">
        <f aca="false">IF($E1196&lt;&gt;1,"",IF(COUNTIFS($A:$A,$A1196,$B:$B,"&gt;"&amp;$D1196)=0,"",_xlfn.MINIFS($B:$B,$A:$A,$A1196,$B:$B,"&gt;"&amp;$D1196)))</f>
        <v/>
      </c>
      <c r="G1196" s="20" t="str">
        <f aca="false">IF($F1196="","",$F1196-$D1196)</f>
        <v/>
      </c>
      <c r="H1196" s="20" t="str">
        <f aca="false">IF($E1196&lt;&gt;1,"",IF($F1196="",0,IF($G1196&lt;='Cohort Report'!$B$7,1,0)))</f>
        <v/>
      </c>
      <c r="I1196" s="20" t="str">
        <f aca="false">IF($E1196&lt;&gt;1,"",IF($F1196="",0,IF($G1196&lt;='Cohort Report'!$B$8,1,0)))</f>
        <v/>
      </c>
      <c r="J1196" s="21" t="str">
        <f aca="false">IF($E1196&lt;&gt;1,"",DATE(YEAR($D1196),MONTH($D1196),1))</f>
        <v/>
      </c>
      <c r="K1196" s="20" t="str">
        <f aca="false">IF($E1196&lt;&gt;1,"",IF($G1196="","",IF(AND($D1196&gt;='Cohort Report'!$B$5,$D1196&lt;='Cohort Report'!$B$6),$G1196,"")))</f>
        <v/>
      </c>
    </row>
    <row r="1197" customFormat="false" ht="15" hidden="false" customHeight="false" outlineLevel="0" collapsed="false">
      <c r="A1197" s="9"/>
      <c r="B1197" s="22"/>
      <c r="C1197" s="23"/>
      <c r="D1197" s="19" t="str">
        <f aca="false">IF($A1197="","",_xlfn.MINIFS($B:$B,$A:$A,$A1197))</f>
        <v/>
      </c>
      <c r="E1197" s="20" t="str">
        <f aca="false">IF($A1197="","",IF(AND($B1197=$D1197,COUNTIFS($A$2:$A1197,$A1197,$B$2:$B1197,$B1197)=1),1,0))</f>
        <v/>
      </c>
      <c r="F1197" s="19" t="str">
        <f aca="false">IF($E1197&lt;&gt;1,"",IF(COUNTIFS($A:$A,$A1197,$B:$B,"&gt;"&amp;$D1197)=0,"",_xlfn.MINIFS($B:$B,$A:$A,$A1197,$B:$B,"&gt;"&amp;$D1197)))</f>
        <v/>
      </c>
      <c r="G1197" s="20" t="str">
        <f aca="false">IF($F1197="","",$F1197-$D1197)</f>
        <v/>
      </c>
      <c r="H1197" s="20" t="str">
        <f aca="false">IF($E1197&lt;&gt;1,"",IF($F1197="",0,IF($G1197&lt;='Cohort Report'!$B$7,1,0)))</f>
        <v/>
      </c>
      <c r="I1197" s="20" t="str">
        <f aca="false">IF($E1197&lt;&gt;1,"",IF($F1197="",0,IF($G1197&lt;='Cohort Report'!$B$8,1,0)))</f>
        <v/>
      </c>
      <c r="J1197" s="21" t="str">
        <f aca="false">IF($E1197&lt;&gt;1,"",DATE(YEAR($D1197),MONTH($D1197),1))</f>
        <v/>
      </c>
      <c r="K1197" s="20" t="str">
        <f aca="false">IF($E1197&lt;&gt;1,"",IF($G1197="","",IF(AND($D1197&gt;='Cohort Report'!$B$5,$D1197&lt;='Cohort Report'!$B$6),$G1197,"")))</f>
        <v/>
      </c>
    </row>
    <row r="1198" customFormat="false" ht="15" hidden="false" customHeight="false" outlineLevel="0" collapsed="false">
      <c r="A1198" s="9"/>
      <c r="B1198" s="22"/>
      <c r="C1198" s="23"/>
      <c r="D1198" s="19" t="str">
        <f aca="false">IF($A1198="","",_xlfn.MINIFS($B:$B,$A:$A,$A1198))</f>
        <v/>
      </c>
      <c r="E1198" s="20" t="str">
        <f aca="false">IF($A1198="","",IF(AND($B1198=$D1198,COUNTIFS($A$2:$A1198,$A1198,$B$2:$B1198,$B1198)=1),1,0))</f>
        <v/>
      </c>
      <c r="F1198" s="19" t="str">
        <f aca="false">IF($E1198&lt;&gt;1,"",IF(COUNTIFS($A:$A,$A1198,$B:$B,"&gt;"&amp;$D1198)=0,"",_xlfn.MINIFS($B:$B,$A:$A,$A1198,$B:$B,"&gt;"&amp;$D1198)))</f>
        <v/>
      </c>
      <c r="G1198" s="20" t="str">
        <f aca="false">IF($F1198="","",$F1198-$D1198)</f>
        <v/>
      </c>
      <c r="H1198" s="20" t="str">
        <f aca="false">IF($E1198&lt;&gt;1,"",IF($F1198="",0,IF($G1198&lt;='Cohort Report'!$B$7,1,0)))</f>
        <v/>
      </c>
      <c r="I1198" s="20" t="str">
        <f aca="false">IF($E1198&lt;&gt;1,"",IF($F1198="",0,IF($G1198&lt;='Cohort Report'!$B$8,1,0)))</f>
        <v/>
      </c>
      <c r="J1198" s="21" t="str">
        <f aca="false">IF($E1198&lt;&gt;1,"",DATE(YEAR($D1198),MONTH($D1198),1))</f>
        <v/>
      </c>
      <c r="K1198" s="20" t="str">
        <f aca="false">IF($E1198&lt;&gt;1,"",IF($G1198="","",IF(AND($D1198&gt;='Cohort Report'!$B$5,$D1198&lt;='Cohort Report'!$B$6),$G1198,"")))</f>
        <v/>
      </c>
    </row>
    <row r="1199" customFormat="false" ht="15" hidden="false" customHeight="false" outlineLevel="0" collapsed="false">
      <c r="A1199" s="9"/>
      <c r="B1199" s="22"/>
      <c r="C1199" s="23"/>
      <c r="D1199" s="19" t="str">
        <f aca="false">IF($A1199="","",_xlfn.MINIFS($B:$B,$A:$A,$A1199))</f>
        <v/>
      </c>
      <c r="E1199" s="20" t="str">
        <f aca="false">IF($A1199="","",IF(AND($B1199=$D1199,COUNTIFS($A$2:$A1199,$A1199,$B$2:$B1199,$B1199)=1),1,0))</f>
        <v/>
      </c>
      <c r="F1199" s="19" t="str">
        <f aca="false">IF($E1199&lt;&gt;1,"",IF(COUNTIFS($A:$A,$A1199,$B:$B,"&gt;"&amp;$D1199)=0,"",_xlfn.MINIFS($B:$B,$A:$A,$A1199,$B:$B,"&gt;"&amp;$D1199)))</f>
        <v/>
      </c>
      <c r="G1199" s="20" t="str">
        <f aca="false">IF($F1199="","",$F1199-$D1199)</f>
        <v/>
      </c>
      <c r="H1199" s="20" t="str">
        <f aca="false">IF($E1199&lt;&gt;1,"",IF($F1199="",0,IF($G1199&lt;='Cohort Report'!$B$7,1,0)))</f>
        <v/>
      </c>
      <c r="I1199" s="20" t="str">
        <f aca="false">IF($E1199&lt;&gt;1,"",IF($F1199="",0,IF($G1199&lt;='Cohort Report'!$B$8,1,0)))</f>
        <v/>
      </c>
      <c r="J1199" s="21" t="str">
        <f aca="false">IF($E1199&lt;&gt;1,"",DATE(YEAR($D1199),MONTH($D1199),1))</f>
        <v/>
      </c>
      <c r="K1199" s="20" t="str">
        <f aca="false">IF($E1199&lt;&gt;1,"",IF($G1199="","",IF(AND($D1199&gt;='Cohort Report'!$B$5,$D1199&lt;='Cohort Report'!$B$6),$G1199,"")))</f>
        <v/>
      </c>
    </row>
    <row r="1200" customFormat="false" ht="15" hidden="false" customHeight="false" outlineLevel="0" collapsed="false">
      <c r="A1200" s="9"/>
      <c r="B1200" s="22"/>
      <c r="C1200" s="23"/>
      <c r="D1200" s="19" t="str">
        <f aca="false">IF($A1200="","",_xlfn.MINIFS($B:$B,$A:$A,$A1200))</f>
        <v/>
      </c>
      <c r="E1200" s="20" t="str">
        <f aca="false">IF($A1200="","",IF(AND($B1200=$D1200,COUNTIFS($A$2:$A1200,$A1200,$B$2:$B1200,$B1200)=1),1,0))</f>
        <v/>
      </c>
      <c r="F1200" s="19" t="str">
        <f aca="false">IF($E1200&lt;&gt;1,"",IF(COUNTIFS($A:$A,$A1200,$B:$B,"&gt;"&amp;$D1200)=0,"",_xlfn.MINIFS($B:$B,$A:$A,$A1200,$B:$B,"&gt;"&amp;$D1200)))</f>
        <v/>
      </c>
      <c r="G1200" s="20" t="str">
        <f aca="false">IF($F1200="","",$F1200-$D1200)</f>
        <v/>
      </c>
      <c r="H1200" s="20" t="str">
        <f aca="false">IF($E1200&lt;&gt;1,"",IF($F1200="",0,IF($G1200&lt;='Cohort Report'!$B$7,1,0)))</f>
        <v/>
      </c>
      <c r="I1200" s="20" t="str">
        <f aca="false">IF($E1200&lt;&gt;1,"",IF($F1200="",0,IF($G1200&lt;='Cohort Report'!$B$8,1,0)))</f>
        <v/>
      </c>
      <c r="J1200" s="21" t="str">
        <f aca="false">IF($E1200&lt;&gt;1,"",DATE(YEAR($D1200),MONTH($D1200),1))</f>
        <v/>
      </c>
      <c r="K1200" s="20" t="str">
        <f aca="false">IF($E1200&lt;&gt;1,"",IF($G1200="","",IF(AND($D1200&gt;='Cohort Report'!$B$5,$D1200&lt;='Cohort Report'!$B$6),$G1200,"")))</f>
        <v/>
      </c>
    </row>
    <row r="1201" customFormat="false" ht="15" hidden="false" customHeight="false" outlineLevel="0" collapsed="false">
      <c r="A1201" s="9"/>
      <c r="B1201" s="22"/>
      <c r="C1201" s="23"/>
      <c r="D1201" s="19" t="str">
        <f aca="false">IF($A1201="","",_xlfn.MINIFS($B:$B,$A:$A,$A1201))</f>
        <v/>
      </c>
      <c r="E1201" s="20" t="str">
        <f aca="false">IF($A1201="","",IF(AND($B1201=$D1201,COUNTIFS($A$2:$A1201,$A1201,$B$2:$B1201,$B1201)=1),1,0))</f>
        <v/>
      </c>
      <c r="F1201" s="19" t="str">
        <f aca="false">IF($E1201&lt;&gt;1,"",IF(COUNTIFS($A:$A,$A1201,$B:$B,"&gt;"&amp;$D1201)=0,"",_xlfn.MINIFS($B:$B,$A:$A,$A1201,$B:$B,"&gt;"&amp;$D1201)))</f>
        <v/>
      </c>
      <c r="G1201" s="20" t="str">
        <f aca="false">IF($F1201="","",$F1201-$D1201)</f>
        <v/>
      </c>
      <c r="H1201" s="20" t="str">
        <f aca="false">IF($E1201&lt;&gt;1,"",IF($F1201="",0,IF($G1201&lt;='Cohort Report'!$B$7,1,0)))</f>
        <v/>
      </c>
      <c r="I1201" s="20" t="str">
        <f aca="false">IF($E1201&lt;&gt;1,"",IF($F1201="",0,IF($G1201&lt;='Cohort Report'!$B$8,1,0)))</f>
        <v/>
      </c>
      <c r="J1201" s="21" t="str">
        <f aca="false">IF($E1201&lt;&gt;1,"",DATE(YEAR($D1201),MONTH($D1201),1))</f>
        <v/>
      </c>
      <c r="K1201" s="20" t="str">
        <f aca="false">IF($E1201&lt;&gt;1,"",IF($G1201="","",IF(AND($D1201&gt;='Cohort Report'!$B$5,$D1201&lt;='Cohort Report'!$B$6),$G1201,"")))</f>
        <v/>
      </c>
    </row>
    <row r="1202" customFormat="false" ht="15" hidden="false" customHeight="false" outlineLevel="0" collapsed="false">
      <c r="A1202" s="9"/>
      <c r="B1202" s="22"/>
      <c r="C1202" s="23"/>
      <c r="D1202" s="19" t="str">
        <f aca="false">IF($A1202="","",_xlfn.MINIFS($B:$B,$A:$A,$A1202))</f>
        <v/>
      </c>
      <c r="E1202" s="20" t="str">
        <f aca="false">IF($A1202="","",IF(AND($B1202=$D1202,COUNTIFS($A$2:$A1202,$A1202,$B$2:$B1202,$B1202)=1),1,0))</f>
        <v/>
      </c>
      <c r="F1202" s="19" t="str">
        <f aca="false">IF($E1202&lt;&gt;1,"",IF(COUNTIFS($A:$A,$A1202,$B:$B,"&gt;"&amp;$D1202)=0,"",_xlfn.MINIFS($B:$B,$A:$A,$A1202,$B:$B,"&gt;"&amp;$D1202)))</f>
        <v/>
      </c>
      <c r="G1202" s="20" t="str">
        <f aca="false">IF($F1202="","",$F1202-$D1202)</f>
        <v/>
      </c>
      <c r="H1202" s="20" t="str">
        <f aca="false">IF($E1202&lt;&gt;1,"",IF($F1202="",0,IF($G1202&lt;='Cohort Report'!$B$7,1,0)))</f>
        <v/>
      </c>
      <c r="I1202" s="20" t="str">
        <f aca="false">IF($E1202&lt;&gt;1,"",IF($F1202="",0,IF($G1202&lt;='Cohort Report'!$B$8,1,0)))</f>
        <v/>
      </c>
      <c r="J1202" s="21" t="str">
        <f aca="false">IF($E1202&lt;&gt;1,"",DATE(YEAR($D1202),MONTH($D1202),1))</f>
        <v/>
      </c>
      <c r="K1202" s="20" t="str">
        <f aca="false">IF($E1202&lt;&gt;1,"",IF($G1202="","",IF(AND($D1202&gt;='Cohort Report'!$B$5,$D1202&lt;='Cohort Report'!$B$6),$G1202,"")))</f>
        <v/>
      </c>
    </row>
    <row r="1203" customFormat="false" ht="15" hidden="false" customHeight="false" outlineLevel="0" collapsed="false">
      <c r="A1203" s="9"/>
      <c r="B1203" s="22"/>
      <c r="C1203" s="23"/>
      <c r="D1203" s="19" t="str">
        <f aca="false">IF($A1203="","",_xlfn.MINIFS($B:$B,$A:$A,$A1203))</f>
        <v/>
      </c>
      <c r="E1203" s="20" t="str">
        <f aca="false">IF($A1203="","",IF(AND($B1203=$D1203,COUNTIFS($A$2:$A1203,$A1203,$B$2:$B1203,$B1203)=1),1,0))</f>
        <v/>
      </c>
      <c r="F1203" s="19" t="str">
        <f aca="false">IF($E1203&lt;&gt;1,"",IF(COUNTIFS($A:$A,$A1203,$B:$B,"&gt;"&amp;$D1203)=0,"",_xlfn.MINIFS($B:$B,$A:$A,$A1203,$B:$B,"&gt;"&amp;$D1203)))</f>
        <v/>
      </c>
      <c r="G1203" s="20" t="str">
        <f aca="false">IF($F1203="","",$F1203-$D1203)</f>
        <v/>
      </c>
      <c r="H1203" s="20" t="str">
        <f aca="false">IF($E1203&lt;&gt;1,"",IF($F1203="",0,IF($G1203&lt;='Cohort Report'!$B$7,1,0)))</f>
        <v/>
      </c>
      <c r="I1203" s="20" t="str">
        <f aca="false">IF($E1203&lt;&gt;1,"",IF($F1203="",0,IF($G1203&lt;='Cohort Report'!$B$8,1,0)))</f>
        <v/>
      </c>
      <c r="J1203" s="21" t="str">
        <f aca="false">IF($E1203&lt;&gt;1,"",DATE(YEAR($D1203),MONTH($D1203),1))</f>
        <v/>
      </c>
      <c r="K1203" s="20" t="str">
        <f aca="false">IF($E1203&lt;&gt;1,"",IF($G1203="","",IF(AND($D1203&gt;='Cohort Report'!$B$5,$D1203&lt;='Cohort Report'!$B$6),$G1203,"")))</f>
        <v/>
      </c>
    </row>
    <row r="1204" customFormat="false" ht="15" hidden="false" customHeight="false" outlineLevel="0" collapsed="false">
      <c r="A1204" s="9"/>
      <c r="B1204" s="22"/>
      <c r="C1204" s="23"/>
      <c r="D1204" s="19" t="str">
        <f aca="false">IF($A1204="","",_xlfn.MINIFS($B:$B,$A:$A,$A1204))</f>
        <v/>
      </c>
      <c r="E1204" s="20" t="str">
        <f aca="false">IF($A1204="","",IF(AND($B1204=$D1204,COUNTIFS($A$2:$A1204,$A1204,$B$2:$B1204,$B1204)=1),1,0))</f>
        <v/>
      </c>
      <c r="F1204" s="19" t="str">
        <f aca="false">IF($E1204&lt;&gt;1,"",IF(COUNTIFS($A:$A,$A1204,$B:$B,"&gt;"&amp;$D1204)=0,"",_xlfn.MINIFS($B:$B,$A:$A,$A1204,$B:$B,"&gt;"&amp;$D1204)))</f>
        <v/>
      </c>
      <c r="G1204" s="20" t="str">
        <f aca="false">IF($F1204="","",$F1204-$D1204)</f>
        <v/>
      </c>
      <c r="H1204" s="20" t="str">
        <f aca="false">IF($E1204&lt;&gt;1,"",IF($F1204="",0,IF($G1204&lt;='Cohort Report'!$B$7,1,0)))</f>
        <v/>
      </c>
      <c r="I1204" s="20" t="str">
        <f aca="false">IF($E1204&lt;&gt;1,"",IF($F1204="",0,IF($G1204&lt;='Cohort Report'!$B$8,1,0)))</f>
        <v/>
      </c>
      <c r="J1204" s="21" t="str">
        <f aca="false">IF($E1204&lt;&gt;1,"",DATE(YEAR($D1204),MONTH($D1204),1))</f>
        <v/>
      </c>
      <c r="K1204" s="20" t="str">
        <f aca="false">IF($E1204&lt;&gt;1,"",IF($G1204="","",IF(AND($D1204&gt;='Cohort Report'!$B$5,$D1204&lt;='Cohort Report'!$B$6),$G1204,"")))</f>
        <v/>
      </c>
    </row>
    <row r="1205" customFormat="false" ht="15" hidden="false" customHeight="false" outlineLevel="0" collapsed="false">
      <c r="A1205" s="9"/>
      <c r="B1205" s="22"/>
      <c r="C1205" s="23"/>
      <c r="D1205" s="19" t="str">
        <f aca="false">IF($A1205="","",_xlfn.MINIFS($B:$B,$A:$A,$A1205))</f>
        <v/>
      </c>
      <c r="E1205" s="20" t="str">
        <f aca="false">IF($A1205="","",IF(AND($B1205=$D1205,COUNTIFS($A$2:$A1205,$A1205,$B$2:$B1205,$B1205)=1),1,0))</f>
        <v/>
      </c>
      <c r="F1205" s="19" t="str">
        <f aca="false">IF($E1205&lt;&gt;1,"",IF(COUNTIFS($A:$A,$A1205,$B:$B,"&gt;"&amp;$D1205)=0,"",_xlfn.MINIFS($B:$B,$A:$A,$A1205,$B:$B,"&gt;"&amp;$D1205)))</f>
        <v/>
      </c>
      <c r="G1205" s="20" t="str">
        <f aca="false">IF($F1205="","",$F1205-$D1205)</f>
        <v/>
      </c>
      <c r="H1205" s="20" t="str">
        <f aca="false">IF($E1205&lt;&gt;1,"",IF($F1205="",0,IF($G1205&lt;='Cohort Report'!$B$7,1,0)))</f>
        <v/>
      </c>
      <c r="I1205" s="20" t="str">
        <f aca="false">IF($E1205&lt;&gt;1,"",IF($F1205="",0,IF($G1205&lt;='Cohort Report'!$B$8,1,0)))</f>
        <v/>
      </c>
      <c r="J1205" s="21" t="str">
        <f aca="false">IF($E1205&lt;&gt;1,"",DATE(YEAR($D1205),MONTH($D1205),1))</f>
        <v/>
      </c>
      <c r="K1205" s="20" t="str">
        <f aca="false">IF($E1205&lt;&gt;1,"",IF($G1205="","",IF(AND($D1205&gt;='Cohort Report'!$B$5,$D1205&lt;='Cohort Report'!$B$6),$G1205,"")))</f>
        <v/>
      </c>
    </row>
    <row r="1206" customFormat="false" ht="15" hidden="false" customHeight="false" outlineLevel="0" collapsed="false">
      <c r="A1206" s="9"/>
      <c r="B1206" s="22"/>
      <c r="C1206" s="23"/>
      <c r="D1206" s="19" t="str">
        <f aca="false">IF($A1206="","",_xlfn.MINIFS($B:$B,$A:$A,$A1206))</f>
        <v/>
      </c>
      <c r="E1206" s="20" t="str">
        <f aca="false">IF($A1206="","",IF(AND($B1206=$D1206,COUNTIFS($A$2:$A1206,$A1206,$B$2:$B1206,$B1206)=1),1,0))</f>
        <v/>
      </c>
      <c r="F1206" s="19" t="str">
        <f aca="false">IF($E1206&lt;&gt;1,"",IF(COUNTIFS($A:$A,$A1206,$B:$B,"&gt;"&amp;$D1206)=0,"",_xlfn.MINIFS($B:$B,$A:$A,$A1206,$B:$B,"&gt;"&amp;$D1206)))</f>
        <v/>
      </c>
      <c r="G1206" s="20" t="str">
        <f aca="false">IF($F1206="","",$F1206-$D1206)</f>
        <v/>
      </c>
      <c r="H1206" s="20" t="str">
        <f aca="false">IF($E1206&lt;&gt;1,"",IF($F1206="",0,IF($G1206&lt;='Cohort Report'!$B$7,1,0)))</f>
        <v/>
      </c>
      <c r="I1206" s="20" t="str">
        <f aca="false">IF($E1206&lt;&gt;1,"",IF($F1206="",0,IF($G1206&lt;='Cohort Report'!$B$8,1,0)))</f>
        <v/>
      </c>
      <c r="J1206" s="21" t="str">
        <f aca="false">IF($E1206&lt;&gt;1,"",DATE(YEAR($D1206),MONTH($D1206),1))</f>
        <v/>
      </c>
      <c r="K1206" s="20" t="str">
        <f aca="false">IF($E1206&lt;&gt;1,"",IF($G1206="","",IF(AND($D1206&gt;='Cohort Report'!$B$5,$D1206&lt;='Cohort Report'!$B$6),$G1206,"")))</f>
        <v/>
      </c>
    </row>
    <row r="1207" customFormat="false" ht="15" hidden="false" customHeight="false" outlineLevel="0" collapsed="false">
      <c r="A1207" s="9"/>
      <c r="B1207" s="22"/>
      <c r="C1207" s="23"/>
      <c r="D1207" s="19" t="str">
        <f aca="false">IF($A1207="","",_xlfn.MINIFS($B:$B,$A:$A,$A1207))</f>
        <v/>
      </c>
      <c r="E1207" s="20" t="str">
        <f aca="false">IF($A1207="","",IF(AND($B1207=$D1207,COUNTIFS($A$2:$A1207,$A1207,$B$2:$B1207,$B1207)=1),1,0))</f>
        <v/>
      </c>
      <c r="F1207" s="19" t="str">
        <f aca="false">IF($E1207&lt;&gt;1,"",IF(COUNTIFS($A:$A,$A1207,$B:$B,"&gt;"&amp;$D1207)=0,"",_xlfn.MINIFS($B:$B,$A:$A,$A1207,$B:$B,"&gt;"&amp;$D1207)))</f>
        <v/>
      </c>
      <c r="G1207" s="20" t="str">
        <f aca="false">IF($F1207="","",$F1207-$D1207)</f>
        <v/>
      </c>
      <c r="H1207" s="20" t="str">
        <f aca="false">IF($E1207&lt;&gt;1,"",IF($F1207="",0,IF($G1207&lt;='Cohort Report'!$B$7,1,0)))</f>
        <v/>
      </c>
      <c r="I1207" s="20" t="str">
        <f aca="false">IF($E1207&lt;&gt;1,"",IF($F1207="",0,IF($G1207&lt;='Cohort Report'!$B$8,1,0)))</f>
        <v/>
      </c>
      <c r="J1207" s="21" t="str">
        <f aca="false">IF($E1207&lt;&gt;1,"",DATE(YEAR($D1207),MONTH($D1207),1))</f>
        <v/>
      </c>
      <c r="K1207" s="20" t="str">
        <f aca="false">IF($E1207&lt;&gt;1,"",IF($G1207="","",IF(AND($D1207&gt;='Cohort Report'!$B$5,$D1207&lt;='Cohort Report'!$B$6),$G1207,"")))</f>
        <v/>
      </c>
    </row>
    <row r="1208" customFormat="false" ht="15" hidden="false" customHeight="false" outlineLevel="0" collapsed="false">
      <c r="A1208" s="9"/>
      <c r="B1208" s="22"/>
      <c r="C1208" s="23"/>
      <c r="D1208" s="19" t="str">
        <f aca="false">IF($A1208="","",_xlfn.MINIFS($B:$B,$A:$A,$A1208))</f>
        <v/>
      </c>
      <c r="E1208" s="20" t="str">
        <f aca="false">IF($A1208="","",IF(AND($B1208=$D1208,COUNTIFS($A$2:$A1208,$A1208,$B$2:$B1208,$B1208)=1),1,0))</f>
        <v/>
      </c>
      <c r="F1208" s="19" t="str">
        <f aca="false">IF($E1208&lt;&gt;1,"",IF(COUNTIFS($A:$A,$A1208,$B:$B,"&gt;"&amp;$D1208)=0,"",_xlfn.MINIFS($B:$B,$A:$A,$A1208,$B:$B,"&gt;"&amp;$D1208)))</f>
        <v/>
      </c>
      <c r="G1208" s="20" t="str">
        <f aca="false">IF($F1208="","",$F1208-$D1208)</f>
        <v/>
      </c>
      <c r="H1208" s="20" t="str">
        <f aca="false">IF($E1208&lt;&gt;1,"",IF($F1208="",0,IF($G1208&lt;='Cohort Report'!$B$7,1,0)))</f>
        <v/>
      </c>
      <c r="I1208" s="20" t="str">
        <f aca="false">IF($E1208&lt;&gt;1,"",IF($F1208="",0,IF($G1208&lt;='Cohort Report'!$B$8,1,0)))</f>
        <v/>
      </c>
      <c r="J1208" s="21" t="str">
        <f aca="false">IF($E1208&lt;&gt;1,"",DATE(YEAR($D1208),MONTH($D1208),1))</f>
        <v/>
      </c>
      <c r="K1208" s="20" t="str">
        <f aca="false">IF($E1208&lt;&gt;1,"",IF($G1208="","",IF(AND($D1208&gt;='Cohort Report'!$B$5,$D1208&lt;='Cohort Report'!$B$6),$G1208,"")))</f>
        <v/>
      </c>
    </row>
    <row r="1209" customFormat="false" ht="15" hidden="false" customHeight="false" outlineLevel="0" collapsed="false">
      <c r="A1209" s="9"/>
      <c r="B1209" s="22"/>
      <c r="C1209" s="23"/>
      <c r="D1209" s="19" t="str">
        <f aca="false">IF($A1209="","",_xlfn.MINIFS($B:$B,$A:$A,$A1209))</f>
        <v/>
      </c>
      <c r="E1209" s="20" t="str">
        <f aca="false">IF($A1209="","",IF(AND($B1209=$D1209,COUNTIFS($A$2:$A1209,$A1209,$B$2:$B1209,$B1209)=1),1,0))</f>
        <v/>
      </c>
      <c r="F1209" s="19" t="str">
        <f aca="false">IF($E1209&lt;&gt;1,"",IF(COUNTIFS($A:$A,$A1209,$B:$B,"&gt;"&amp;$D1209)=0,"",_xlfn.MINIFS($B:$B,$A:$A,$A1209,$B:$B,"&gt;"&amp;$D1209)))</f>
        <v/>
      </c>
      <c r="G1209" s="20" t="str">
        <f aca="false">IF($F1209="","",$F1209-$D1209)</f>
        <v/>
      </c>
      <c r="H1209" s="20" t="str">
        <f aca="false">IF($E1209&lt;&gt;1,"",IF($F1209="",0,IF($G1209&lt;='Cohort Report'!$B$7,1,0)))</f>
        <v/>
      </c>
      <c r="I1209" s="20" t="str">
        <f aca="false">IF($E1209&lt;&gt;1,"",IF($F1209="",0,IF($G1209&lt;='Cohort Report'!$B$8,1,0)))</f>
        <v/>
      </c>
      <c r="J1209" s="21" t="str">
        <f aca="false">IF($E1209&lt;&gt;1,"",DATE(YEAR($D1209),MONTH($D1209),1))</f>
        <v/>
      </c>
      <c r="K1209" s="20" t="str">
        <f aca="false">IF($E1209&lt;&gt;1,"",IF($G1209="","",IF(AND($D1209&gt;='Cohort Report'!$B$5,$D1209&lt;='Cohort Report'!$B$6),$G1209,"")))</f>
        <v/>
      </c>
    </row>
    <row r="1210" customFormat="false" ht="15" hidden="false" customHeight="false" outlineLevel="0" collapsed="false">
      <c r="A1210" s="9"/>
      <c r="B1210" s="22"/>
      <c r="C1210" s="23"/>
      <c r="D1210" s="19" t="str">
        <f aca="false">IF($A1210="","",_xlfn.MINIFS($B:$B,$A:$A,$A1210))</f>
        <v/>
      </c>
      <c r="E1210" s="20" t="str">
        <f aca="false">IF($A1210="","",IF(AND($B1210=$D1210,COUNTIFS($A$2:$A1210,$A1210,$B$2:$B1210,$B1210)=1),1,0))</f>
        <v/>
      </c>
      <c r="F1210" s="19" t="str">
        <f aca="false">IF($E1210&lt;&gt;1,"",IF(COUNTIFS($A:$A,$A1210,$B:$B,"&gt;"&amp;$D1210)=0,"",_xlfn.MINIFS($B:$B,$A:$A,$A1210,$B:$B,"&gt;"&amp;$D1210)))</f>
        <v/>
      </c>
      <c r="G1210" s="20" t="str">
        <f aca="false">IF($F1210="","",$F1210-$D1210)</f>
        <v/>
      </c>
      <c r="H1210" s="20" t="str">
        <f aca="false">IF($E1210&lt;&gt;1,"",IF($F1210="",0,IF($G1210&lt;='Cohort Report'!$B$7,1,0)))</f>
        <v/>
      </c>
      <c r="I1210" s="20" t="str">
        <f aca="false">IF($E1210&lt;&gt;1,"",IF($F1210="",0,IF($G1210&lt;='Cohort Report'!$B$8,1,0)))</f>
        <v/>
      </c>
      <c r="J1210" s="21" t="str">
        <f aca="false">IF($E1210&lt;&gt;1,"",DATE(YEAR($D1210),MONTH($D1210),1))</f>
        <v/>
      </c>
      <c r="K1210" s="20" t="str">
        <f aca="false">IF($E1210&lt;&gt;1,"",IF($G1210="","",IF(AND($D1210&gt;='Cohort Report'!$B$5,$D1210&lt;='Cohort Report'!$B$6),$G1210,"")))</f>
        <v/>
      </c>
    </row>
    <row r="1211" customFormat="false" ht="15" hidden="false" customHeight="false" outlineLevel="0" collapsed="false">
      <c r="A1211" s="9"/>
      <c r="B1211" s="22"/>
      <c r="C1211" s="23"/>
      <c r="D1211" s="19" t="str">
        <f aca="false">IF($A1211="","",_xlfn.MINIFS($B:$B,$A:$A,$A1211))</f>
        <v/>
      </c>
      <c r="E1211" s="20" t="str">
        <f aca="false">IF($A1211="","",IF(AND($B1211=$D1211,COUNTIFS($A$2:$A1211,$A1211,$B$2:$B1211,$B1211)=1),1,0))</f>
        <v/>
      </c>
      <c r="F1211" s="19" t="str">
        <f aca="false">IF($E1211&lt;&gt;1,"",IF(COUNTIFS($A:$A,$A1211,$B:$B,"&gt;"&amp;$D1211)=0,"",_xlfn.MINIFS($B:$B,$A:$A,$A1211,$B:$B,"&gt;"&amp;$D1211)))</f>
        <v/>
      </c>
      <c r="G1211" s="20" t="str">
        <f aca="false">IF($F1211="","",$F1211-$D1211)</f>
        <v/>
      </c>
      <c r="H1211" s="20" t="str">
        <f aca="false">IF($E1211&lt;&gt;1,"",IF($F1211="",0,IF($G1211&lt;='Cohort Report'!$B$7,1,0)))</f>
        <v/>
      </c>
      <c r="I1211" s="20" t="str">
        <f aca="false">IF($E1211&lt;&gt;1,"",IF($F1211="",0,IF($G1211&lt;='Cohort Report'!$B$8,1,0)))</f>
        <v/>
      </c>
      <c r="J1211" s="21" t="str">
        <f aca="false">IF($E1211&lt;&gt;1,"",DATE(YEAR($D1211),MONTH($D1211),1))</f>
        <v/>
      </c>
      <c r="K1211" s="20" t="str">
        <f aca="false">IF($E1211&lt;&gt;1,"",IF($G1211="","",IF(AND($D1211&gt;='Cohort Report'!$B$5,$D1211&lt;='Cohort Report'!$B$6),$G1211,"")))</f>
        <v/>
      </c>
    </row>
    <row r="1212" customFormat="false" ht="15" hidden="false" customHeight="false" outlineLevel="0" collapsed="false">
      <c r="A1212" s="9"/>
      <c r="B1212" s="22"/>
      <c r="C1212" s="23"/>
      <c r="D1212" s="19" t="str">
        <f aca="false">IF($A1212="","",_xlfn.MINIFS($B:$B,$A:$A,$A1212))</f>
        <v/>
      </c>
      <c r="E1212" s="20" t="str">
        <f aca="false">IF($A1212="","",IF(AND($B1212=$D1212,COUNTIFS($A$2:$A1212,$A1212,$B$2:$B1212,$B1212)=1),1,0))</f>
        <v/>
      </c>
      <c r="F1212" s="19" t="str">
        <f aca="false">IF($E1212&lt;&gt;1,"",IF(COUNTIFS($A:$A,$A1212,$B:$B,"&gt;"&amp;$D1212)=0,"",_xlfn.MINIFS($B:$B,$A:$A,$A1212,$B:$B,"&gt;"&amp;$D1212)))</f>
        <v/>
      </c>
      <c r="G1212" s="20" t="str">
        <f aca="false">IF($F1212="","",$F1212-$D1212)</f>
        <v/>
      </c>
      <c r="H1212" s="20" t="str">
        <f aca="false">IF($E1212&lt;&gt;1,"",IF($F1212="",0,IF($G1212&lt;='Cohort Report'!$B$7,1,0)))</f>
        <v/>
      </c>
      <c r="I1212" s="20" t="str">
        <f aca="false">IF($E1212&lt;&gt;1,"",IF($F1212="",0,IF($G1212&lt;='Cohort Report'!$B$8,1,0)))</f>
        <v/>
      </c>
      <c r="J1212" s="21" t="str">
        <f aca="false">IF($E1212&lt;&gt;1,"",DATE(YEAR($D1212),MONTH($D1212),1))</f>
        <v/>
      </c>
      <c r="K1212" s="20" t="str">
        <f aca="false">IF($E1212&lt;&gt;1,"",IF($G1212="","",IF(AND($D1212&gt;='Cohort Report'!$B$5,$D1212&lt;='Cohort Report'!$B$6),$G1212,"")))</f>
        <v/>
      </c>
    </row>
    <row r="1213" customFormat="false" ht="15" hidden="false" customHeight="false" outlineLevel="0" collapsed="false">
      <c r="A1213" s="9"/>
      <c r="B1213" s="22"/>
      <c r="C1213" s="23"/>
      <c r="D1213" s="19" t="str">
        <f aca="false">IF($A1213="","",_xlfn.MINIFS($B:$B,$A:$A,$A1213))</f>
        <v/>
      </c>
      <c r="E1213" s="20" t="str">
        <f aca="false">IF($A1213="","",IF(AND($B1213=$D1213,COUNTIFS($A$2:$A1213,$A1213,$B$2:$B1213,$B1213)=1),1,0))</f>
        <v/>
      </c>
      <c r="F1213" s="19" t="str">
        <f aca="false">IF($E1213&lt;&gt;1,"",IF(COUNTIFS($A:$A,$A1213,$B:$B,"&gt;"&amp;$D1213)=0,"",_xlfn.MINIFS($B:$B,$A:$A,$A1213,$B:$B,"&gt;"&amp;$D1213)))</f>
        <v/>
      </c>
      <c r="G1213" s="20" t="str">
        <f aca="false">IF($F1213="","",$F1213-$D1213)</f>
        <v/>
      </c>
      <c r="H1213" s="20" t="str">
        <f aca="false">IF($E1213&lt;&gt;1,"",IF($F1213="",0,IF($G1213&lt;='Cohort Report'!$B$7,1,0)))</f>
        <v/>
      </c>
      <c r="I1213" s="20" t="str">
        <f aca="false">IF($E1213&lt;&gt;1,"",IF($F1213="",0,IF($G1213&lt;='Cohort Report'!$B$8,1,0)))</f>
        <v/>
      </c>
      <c r="J1213" s="21" t="str">
        <f aca="false">IF($E1213&lt;&gt;1,"",DATE(YEAR($D1213),MONTH($D1213),1))</f>
        <v/>
      </c>
      <c r="K1213" s="20" t="str">
        <f aca="false">IF($E1213&lt;&gt;1,"",IF($G1213="","",IF(AND($D1213&gt;='Cohort Report'!$B$5,$D1213&lt;='Cohort Report'!$B$6),$G1213,"")))</f>
        <v/>
      </c>
    </row>
    <row r="1214" customFormat="false" ht="15" hidden="false" customHeight="false" outlineLevel="0" collapsed="false">
      <c r="A1214" s="9"/>
      <c r="B1214" s="22"/>
      <c r="C1214" s="23"/>
      <c r="D1214" s="19" t="str">
        <f aca="false">IF($A1214="","",_xlfn.MINIFS($B:$B,$A:$A,$A1214))</f>
        <v/>
      </c>
      <c r="E1214" s="20" t="str">
        <f aca="false">IF($A1214="","",IF(AND($B1214=$D1214,COUNTIFS($A$2:$A1214,$A1214,$B$2:$B1214,$B1214)=1),1,0))</f>
        <v/>
      </c>
      <c r="F1214" s="19" t="str">
        <f aca="false">IF($E1214&lt;&gt;1,"",IF(COUNTIFS($A:$A,$A1214,$B:$B,"&gt;"&amp;$D1214)=0,"",_xlfn.MINIFS($B:$B,$A:$A,$A1214,$B:$B,"&gt;"&amp;$D1214)))</f>
        <v/>
      </c>
      <c r="G1214" s="20" t="str">
        <f aca="false">IF($F1214="","",$F1214-$D1214)</f>
        <v/>
      </c>
      <c r="H1214" s="20" t="str">
        <f aca="false">IF($E1214&lt;&gt;1,"",IF($F1214="",0,IF($G1214&lt;='Cohort Report'!$B$7,1,0)))</f>
        <v/>
      </c>
      <c r="I1214" s="20" t="str">
        <f aca="false">IF($E1214&lt;&gt;1,"",IF($F1214="",0,IF($G1214&lt;='Cohort Report'!$B$8,1,0)))</f>
        <v/>
      </c>
      <c r="J1214" s="21" t="str">
        <f aca="false">IF($E1214&lt;&gt;1,"",DATE(YEAR($D1214),MONTH($D1214),1))</f>
        <v/>
      </c>
      <c r="K1214" s="20" t="str">
        <f aca="false">IF($E1214&lt;&gt;1,"",IF($G1214="","",IF(AND($D1214&gt;='Cohort Report'!$B$5,$D1214&lt;='Cohort Report'!$B$6),$G1214,"")))</f>
        <v/>
      </c>
    </row>
    <row r="1215" customFormat="false" ht="15" hidden="false" customHeight="false" outlineLevel="0" collapsed="false">
      <c r="A1215" s="9"/>
      <c r="B1215" s="22"/>
      <c r="C1215" s="23"/>
      <c r="D1215" s="19" t="str">
        <f aca="false">IF($A1215="","",_xlfn.MINIFS($B:$B,$A:$A,$A1215))</f>
        <v/>
      </c>
      <c r="E1215" s="20" t="str">
        <f aca="false">IF($A1215="","",IF(AND($B1215=$D1215,COUNTIFS($A$2:$A1215,$A1215,$B$2:$B1215,$B1215)=1),1,0))</f>
        <v/>
      </c>
      <c r="F1215" s="19" t="str">
        <f aca="false">IF($E1215&lt;&gt;1,"",IF(COUNTIFS($A:$A,$A1215,$B:$B,"&gt;"&amp;$D1215)=0,"",_xlfn.MINIFS($B:$B,$A:$A,$A1215,$B:$B,"&gt;"&amp;$D1215)))</f>
        <v/>
      </c>
      <c r="G1215" s="20" t="str">
        <f aca="false">IF($F1215="","",$F1215-$D1215)</f>
        <v/>
      </c>
      <c r="H1215" s="20" t="str">
        <f aca="false">IF($E1215&lt;&gt;1,"",IF($F1215="",0,IF($G1215&lt;='Cohort Report'!$B$7,1,0)))</f>
        <v/>
      </c>
      <c r="I1215" s="20" t="str">
        <f aca="false">IF($E1215&lt;&gt;1,"",IF($F1215="",0,IF($G1215&lt;='Cohort Report'!$B$8,1,0)))</f>
        <v/>
      </c>
      <c r="J1215" s="21" t="str">
        <f aca="false">IF($E1215&lt;&gt;1,"",DATE(YEAR($D1215),MONTH($D1215),1))</f>
        <v/>
      </c>
      <c r="K1215" s="20" t="str">
        <f aca="false">IF($E1215&lt;&gt;1,"",IF($G1215="","",IF(AND($D1215&gt;='Cohort Report'!$B$5,$D1215&lt;='Cohort Report'!$B$6),$G1215,"")))</f>
        <v/>
      </c>
    </row>
    <row r="1216" customFormat="false" ht="15" hidden="false" customHeight="false" outlineLevel="0" collapsed="false">
      <c r="A1216" s="9"/>
      <c r="B1216" s="22"/>
      <c r="C1216" s="23"/>
      <c r="D1216" s="19" t="str">
        <f aca="false">IF($A1216="","",_xlfn.MINIFS($B:$B,$A:$A,$A1216))</f>
        <v/>
      </c>
      <c r="E1216" s="20" t="str">
        <f aca="false">IF($A1216="","",IF(AND($B1216=$D1216,COUNTIFS($A$2:$A1216,$A1216,$B$2:$B1216,$B1216)=1),1,0))</f>
        <v/>
      </c>
      <c r="F1216" s="19" t="str">
        <f aca="false">IF($E1216&lt;&gt;1,"",IF(COUNTIFS($A:$A,$A1216,$B:$B,"&gt;"&amp;$D1216)=0,"",_xlfn.MINIFS($B:$B,$A:$A,$A1216,$B:$B,"&gt;"&amp;$D1216)))</f>
        <v/>
      </c>
      <c r="G1216" s="20" t="str">
        <f aca="false">IF($F1216="","",$F1216-$D1216)</f>
        <v/>
      </c>
      <c r="H1216" s="20" t="str">
        <f aca="false">IF($E1216&lt;&gt;1,"",IF($F1216="",0,IF($G1216&lt;='Cohort Report'!$B$7,1,0)))</f>
        <v/>
      </c>
      <c r="I1216" s="20" t="str">
        <f aca="false">IF($E1216&lt;&gt;1,"",IF($F1216="",0,IF($G1216&lt;='Cohort Report'!$B$8,1,0)))</f>
        <v/>
      </c>
      <c r="J1216" s="21" t="str">
        <f aca="false">IF($E1216&lt;&gt;1,"",DATE(YEAR($D1216),MONTH($D1216),1))</f>
        <v/>
      </c>
      <c r="K1216" s="20" t="str">
        <f aca="false">IF($E1216&lt;&gt;1,"",IF($G1216="","",IF(AND($D1216&gt;='Cohort Report'!$B$5,$D1216&lt;='Cohort Report'!$B$6),$G1216,"")))</f>
        <v/>
      </c>
    </row>
    <row r="1217" customFormat="false" ht="15" hidden="false" customHeight="false" outlineLevel="0" collapsed="false">
      <c r="A1217" s="9"/>
      <c r="B1217" s="22"/>
      <c r="C1217" s="23"/>
      <c r="D1217" s="19" t="str">
        <f aca="false">IF($A1217="","",_xlfn.MINIFS($B:$B,$A:$A,$A1217))</f>
        <v/>
      </c>
      <c r="E1217" s="20" t="str">
        <f aca="false">IF($A1217="","",IF(AND($B1217=$D1217,COUNTIFS($A$2:$A1217,$A1217,$B$2:$B1217,$B1217)=1),1,0))</f>
        <v/>
      </c>
      <c r="F1217" s="19" t="str">
        <f aca="false">IF($E1217&lt;&gt;1,"",IF(COUNTIFS($A:$A,$A1217,$B:$B,"&gt;"&amp;$D1217)=0,"",_xlfn.MINIFS($B:$B,$A:$A,$A1217,$B:$B,"&gt;"&amp;$D1217)))</f>
        <v/>
      </c>
      <c r="G1217" s="20" t="str">
        <f aca="false">IF($F1217="","",$F1217-$D1217)</f>
        <v/>
      </c>
      <c r="H1217" s="20" t="str">
        <f aca="false">IF($E1217&lt;&gt;1,"",IF($F1217="",0,IF($G1217&lt;='Cohort Report'!$B$7,1,0)))</f>
        <v/>
      </c>
      <c r="I1217" s="20" t="str">
        <f aca="false">IF($E1217&lt;&gt;1,"",IF($F1217="",0,IF($G1217&lt;='Cohort Report'!$B$8,1,0)))</f>
        <v/>
      </c>
      <c r="J1217" s="21" t="str">
        <f aca="false">IF($E1217&lt;&gt;1,"",DATE(YEAR($D1217),MONTH($D1217),1))</f>
        <v/>
      </c>
      <c r="K1217" s="20" t="str">
        <f aca="false">IF($E1217&lt;&gt;1,"",IF($G1217="","",IF(AND($D1217&gt;='Cohort Report'!$B$5,$D1217&lt;='Cohort Report'!$B$6),$G1217,"")))</f>
        <v/>
      </c>
    </row>
    <row r="1218" customFormat="false" ht="15" hidden="false" customHeight="false" outlineLevel="0" collapsed="false">
      <c r="A1218" s="9"/>
      <c r="B1218" s="22"/>
      <c r="C1218" s="23"/>
      <c r="D1218" s="19" t="str">
        <f aca="false">IF($A1218="","",_xlfn.MINIFS($B:$B,$A:$A,$A1218))</f>
        <v/>
      </c>
      <c r="E1218" s="20" t="str">
        <f aca="false">IF($A1218="","",IF(AND($B1218=$D1218,COUNTIFS($A$2:$A1218,$A1218,$B$2:$B1218,$B1218)=1),1,0))</f>
        <v/>
      </c>
      <c r="F1218" s="19" t="str">
        <f aca="false">IF($E1218&lt;&gt;1,"",IF(COUNTIFS($A:$A,$A1218,$B:$B,"&gt;"&amp;$D1218)=0,"",_xlfn.MINIFS($B:$B,$A:$A,$A1218,$B:$B,"&gt;"&amp;$D1218)))</f>
        <v/>
      </c>
      <c r="G1218" s="20" t="str">
        <f aca="false">IF($F1218="","",$F1218-$D1218)</f>
        <v/>
      </c>
      <c r="H1218" s="20" t="str">
        <f aca="false">IF($E1218&lt;&gt;1,"",IF($F1218="",0,IF($G1218&lt;='Cohort Report'!$B$7,1,0)))</f>
        <v/>
      </c>
      <c r="I1218" s="20" t="str">
        <f aca="false">IF($E1218&lt;&gt;1,"",IF($F1218="",0,IF($G1218&lt;='Cohort Report'!$B$8,1,0)))</f>
        <v/>
      </c>
      <c r="J1218" s="21" t="str">
        <f aca="false">IF($E1218&lt;&gt;1,"",DATE(YEAR($D1218),MONTH($D1218),1))</f>
        <v/>
      </c>
      <c r="K1218" s="20" t="str">
        <f aca="false">IF($E1218&lt;&gt;1,"",IF($G1218="","",IF(AND($D1218&gt;='Cohort Report'!$B$5,$D1218&lt;='Cohort Report'!$B$6),$G1218,"")))</f>
        <v/>
      </c>
    </row>
    <row r="1219" customFormat="false" ht="15" hidden="false" customHeight="false" outlineLevel="0" collapsed="false">
      <c r="A1219" s="9"/>
      <c r="B1219" s="22"/>
      <c r="C1219" s="23"/>
      <c r="D1219" s="19" t="str">
        <f aca="false">IF($A1219="","",_xlfn.MINIFS($B:$B,$A:$A,$A1219))</f>
        <v/>
      </c>
      <c r="E1219" s="20" t="str">
        <f aca="false">IF($A1219="","",IF(AND($B1219=$D1219,COUNTIFS($A$2:$A1219,$A1219,$B$2:$B1219,$B1219)=1),1,0))</f>
        <v/>
      </c>
      <c r="F1219" s="19" t="str">
        <f aca="false">IF($E1219&lt;&gt;1,"",IF(COUNTIFS($A:$A,$A1219,$B:$B,"&gt;"&amp;$D1219)=0,"",_xlfn.MINIFS($B:$B,$A:$A,$A1219,$B:$B,"&gt;"&amp;$D1219)))</f>
        <v/>
      </c>
      <c r="G1219" s="20" t="str">
        <f aca="false">IF($F1219="","",$F1219-$D1219)</f>
        <v/>
      </c>
      <c r="H1219" s="20" t="str">
        <f aca="false">IF($E1219&lt;&gt;1,"",IF($F1219="",0,IF($G1219&lt;='Cohort Report'!$B$7,1,0)))</f>
        <v/>
      </c>
      <c r="I1219" s="20" t="str">
        <f aca="false">IF($E1219&lt;&gt;1,"",IF($F1219="",0,IF($G1219&lt;='Cohort Report'!$B$8,1,0)))</f>
        <v/>
      </c>
      <c r="J1219" s="21" t="str">
        <f aca="false">IF($E1219&lt;&gt;1,"",DATE(YEAR($D1219),MONTH($D1219),1))</f>
        <v/>
      </c>
      <c r="K1219" s="20" t="str">
        <f aca="false">IF($E1219&lt;&gt;1,"",IF($G1219="","",IF(AND($D1219&gt;='Cohort Report'!$B$5,$D1219&lt;='Cohort Report'!$B$6),$G1219,"")))</f>
        <v/>
      </c>
    </row>
    <row r="1220" customFormat="false" ht="15" hidden="false" customHeight="false" outlineLevel="0" collapsed="false">
      <c r="A1220" s="9"/>
      <c r="B1220" s="22"/>
      <c r="C1220" s="23"/>
      <c r="D1220" s="19" t="str">
        <f aca="false">IF($A1220="","",_xlfn.MINIFS($B:$B,$A:$A,$A1220))</f>
        <v/>
      </c>
      <c r="E1220" s="20" t="str">
        <f aca="false">IF($A1220="","",IF(AND($B1220=$D1220,COUNTIFS($A$2:$A1220,$A1220,$B$2:$B1220,$B1220)=1),1,0))</f>
        <v/>
      </c>
      <c r="F1220" s="19" t="str">
        <f aca="false">IF($E1220&lt;&gt;1,"",IF(COUNTIFS($A:$A,$A1220,$B:$B,"&gt;"&amp;$D1220)=0,"",_xlfn.MINIFS($B:$B,$A:$A,$A1220,$B:$B,"&gt;"&amp;$D1220)))</f>
        <v/>
      </c>
      <c r="G1220" s="20" t="str">
        <f aca="false">IF($F1220="","",$F1220-$D1220)</f>
        <v/>
      </c>
      <c r="H1220" s="20" t="str">
        <f aca="false">IF($E1220&lt;&gt;1,"",IF($F1220="",0,IF($G1220&lt;='Cohort Report'!$B$7,1,0)))</f>
        <v/>
      </c>
      <c r="I1220" s="20" t="str">
        <f aca="false">IF($E1220&lt;&gt;1,"",IF($F1220="",0,IF($G1220&lt;='Cohort Report'!$B$8,1,0)))</f>
        <v/>
      </c>
      <c r="J1220" s="21" t="str">
        <f aca="false">IF($E1220&lt;&gt;1,"",DATE(YEAR($D1220),MONTH($D1220),1))</f>
        <v/>
      </c>
      <c r="K1220" s="20" t="str">
        <f aca="false">IF($E1220&lt;&gt;1,"",IF($G1220="","",IF(AND($D1220&gt;='Cohort Report'!$B$5,$D1220&lt;='Cohort Report'!$B$6),$G1220,"")))</f>
        <v/>
      </c>
    </row>
    <row r="1221" customFormat="false" ht="15" hidden="false" customHeight="false" outlineLevel="0" collapsed="false">
      <c r="A1221" s="9"/>
      <c r="B1221" s="22"/>
      <c r="C1221" s="23"/>
      <c r="D1221" s="19" t="str">
        <f aca="false">IF($A1221="","",_xlfn.MINIFS($B:$B,$A:$A,$A1221))</f>
        <v/>
      </c>
      <c r="E1221" s="20" t="str">
        <f aca="false">IF($A1221="","",IF(AND($B1221=$D1221,COUNTIFS($A$2:$A1221,$A1221,$B$2:$B1221,$B1221)=1),1,0))</f>
        <v/>
      </c>
      <c r="F1221" s="19" t="str">
        <f aca="false">IF($E1221&lt;&gt;1,"",IF(COUNTIFS($A:$A,$A1221,$B:$B,"&gt;"&amp;$D1221)=0,"",_xlfn.MINIFS($B:$B,$A:$A,$A1221,$B:$B,"&gt;"&amp;$D1221)))</f>
        <v/>
      </c>
      <c r="G1221" s="20" t="str">
        <f aca="false">IF($F1221="","",$F1221-$D1221)</f>
        <v/>
      </c>
      <c r="H1221" s="20" t="str">
        <f aca="false">IF($E1221&lt;&gt;1,"",IF($F1221="",0,IF($G1221&lt;='Cohort Report'!$B$7,1,0)))</f>
        <v/>
      </c>
      <c r="I1221" s="20" t="str">
        <f aca="false">IF($E1221&lt;&gt;1,"",IF($F1221="",0,IF($G1221&lt;='Cohort Report'!$B$8,1,0)))</f>
        <v/>
      </c>
      <c r="J1221" s="21" t="str">
        <f aca="false">IF($E1221&lt;&gt;1,"",DATE(YEAR($D1221),MONTH($D1221),1))</f>
        <v/>
      </c>
      <c r="K1221" s="20" t="str">
        <f aca="false">IF($E1221&lt;&gt;1,"",IF($G1221="","",IF(AND($D1221&gt;='Cohort Report'!$B$5,$D1221&lt;='Cohort Report'!$B$6),$G1221,"")))</f>
        <v/>
      </c>
    </row>
    <row r="1222" customFormat="false" ht="15" hidden="false" customHeight="false" outlineLevel="0" collapsed="false">
      <c r="A1222" s="9"/>
      <c r="B1222" s="22"/>
      <c r="C1222" s="23"/>
      <c r="D1222" s="19" t="str">
        <f aca="false">IF($A1222="","",_xlfn.MINIFS($B:$B,$A:$A,$A1222))</f>
        <v/>
      </c>
      <c r="E1222" s="20" t="str">
        <f aca="false">IF($A1222="","",IF(AND($B1222=$D1222,COUNTIFS($A$2:$A1222,$A1222,$B$2:$B1222,$B1222)=1),1,0))</f>
        <v/>
      </c>
      <c r="F1222" s="19" t="str">
        <f aca="false">IF($E1222&lt;&gt;1,"",IF(COUNTIFS($A:$A,$A1222,$B:$B,"&gt;"&amp;$D1222)=0,"",_xlfn.MINIFS($B:$B,$A:$A,$A1222,$B:$B,"&gt;"&amp;$D1222)))</f>
        <v/>
      </c>
      <c r="G1222" s="20" t="str">
        <f aca="false">IF($F1222="","",$F1222-$D1222)</f>
        <v/>
      </c>
      <c r="H1222" s="20" t="str">
        <f aca="false">IF($E1222&lt;&gt;1,"",IF($F1222="",0,IF($G1222&lt;='Cohort Report'!$B$7,1,0)))</f>
        <v/>
      </c>
      <c r="I1222" s="20" t="str">
        <f aca="false">IF($E1222&lt;&gt;1,"",IF($F1222="",0,IF($G1222&lt;='Cohort Report'!$B$8,1,0)))</f>
        <v/>
      </c>
      <c r="J1222" s="21" t="str">
        <f aca="false">IF($E1222&lt;&gt;1,"",DATE(YEAR($D1222),MONTH($D1222),1))</f>
        <v/>
      </c>
      <c r="K1222" s="20" t="str">
        <f aca="false">IF($E1222&lt;&gt;1,"",IF($G1222="","",IF(AND($D1222&gt;='Cohort Report'!$B$5,$D1222&lt;='Cohort Report'!$B$6),$G1222,"")))</f>
        <v/>
      </c>
    </row>
    <row r="1223" customFormat="false" ht="15" hidden="false" customHeight="false" outlineLevel="0" collapsed="false">
      <c r="A1223" s="9"/>
      <c r="B1223" s="22"/>
      <c r="C1223" s="23"/>
      <c r="D1223" s="19" t="str">
        <f aca="false">IF($A1223="","",_xlfn.MINIFS($B:$B,$A:$A,$A1223))</f>
        <v/>
      </c>
      <c r="E1223" s="20" t="str">
        <f aca="false">IF($A1223="","",IF(AND($B1223=$D1223,COUNTIFS($A$2:$A1223,$A1223,$B$2:$B1223,$B1223)=1),1,0))</f>
        <v/>
      </c>
      <c r="F1223" s="19" t="str">
        <f aca="false">IF($E1223&lt;&gt;1,"",IF(COUNTIFS($A:$A,$A1223,$B:$B,"&gt;"&amp;$D1223)=0,"",_xlfn.MINIFS($B:$B,$A:$A,$A1223,$B:$B,"&gt;"&amp;$D1223)))</f>
        <v/>
      </c>
      <c r="G1223" s="20" t="str">
        <f aca="false">IF($F1223="","",$F1223-$D1223)</f>
        <v/>
      </c>
      <c r="H1223" s="20" t="str">
        <f aca="false">IF($E1223&lt;&gt;1,"",IF($F1223="",0,IF($G1223&lt;='Cohort Report'!$B$7,1,0)))</f>
        <v/>
      </c>
      <c r="I1223" s="20" t="str">
        <f aca="false">IF($E1223&lt;&gt;1,"",IF($F1223="",0,IF($G1223&lt;='Cohort Report'!$B$8,1,0)))</f>
        <v/>
      </c>
      <c r="J1223" s="21" t="str">
        <f aca="false">IF($E1223&lt;&gt;1,"",DATE(YEAR($D1223),MONTH($D1223),1))</f>
        <v/>
      </c>
      <c r="K1223" s="20" t="str">
        <f aca="false">IF($E1223&lt;&gt;1,"",IF($G1223="","",IF(AND($D1223&gt;='Cohort Report'!$B$5,$D1223&lt;='Cohort Report'!$B$6),$G1223,"")))</f>
        <v/>
      </c>
    </row>
    <row r="1224" customFormat="false" ht="15" hidden="false" customHeight="false" outlineLevel="0" collapsed="false">
      <c r="A1224" s="9"/>
      <c r="B1224" s="22"/>
      <c r="C1224" s="23"/>
      <c r="D1224" s="19" t="str">
        <f aca="false">IF($A1224="","",_xlfn.MINIFS($B:$B,$A:$A,$A1224))</f>
        <v/>
      </c>
      <c r="E1224" s="20" t="str">
        <f aca="false">IF($A1224="","",IF(AND($B1224=$D1224,COUNTIFS($A$2:$A1224,$A1224,$B$2:$B1224,$B1224)=1),1,0))</f>
        <v/>
      </c>
      <c r="F1224" s="19" t="str">
        <f aca="false">IF($E1224&lt;&gt;1,"",IF(COUNTIFS($A:$A,$A1224,$B:$B,"&gt;"&amp;$D1224)=0,"",_xlfn.MINIFS($B:$B,$A:$A,$A1224,$B:$B,"&gt;"&amp;$D1224)))</f>
        <v/>
      </c>
      <c r="G1224" s="20" t="str">
        <f aca="false">IF($F1224="","",$F1224-$D1224)</f>
        <v/>
      </c>
      <c r="H1224" s="20" t="str">
        <f aca="false">IF($E1224&lt;&gt;1,"",IF($F1224="",0,IF($G1224&lt;='Cohort Report'!$B$7,1,0)))</f>
        <v/>
      </c>
      <c r="I1224" s="20" t="str">
        <f aca="false">IF($E1224&lt;&gt;1,"",IF($F1224="",0,IF($G1224&lt;='Cohort Report'!$B$8,1,0)))</f>
        <v/>
      </c>
      <c r="J1224" s="21" t="str">
        <f aca="false">IF($E1224&lt;&gt;1,"",DATE(YEAR($D1224),MONTH($D1224),1))</f>
        <v/>
      </c>
      <c r="K1224" s="20" t="str">
        <f aca="false">IF($E1224&lt;&gt;1,"",IF($G1224="","",IF(AND($D1224&gt;='Cohort Report'!$B$5,$D1224&lt;='Cohort Report'!$B$6),$G1224,"")))</f>
        <v/>
      </c>
    </row>
    <row r="1225" customFormat="false" ht="15" hidden="false" customHeight="false" outlineLevel="0" collapsed="false">
      <c r="A1225" s="9"/>
      <c r="B1225" s="22"/>
      <c r="C1225" s="23"/>
      <c r="D1225" s="19" t="str">
        <f aca="false">IF($A1225="","",_xlfn.MINIFS($B:$B,$A:$A,$A1225))</f>
        <v/>
      </c>
      <c r="E1225" s="20" t="str">
        <f aca="false">IF($A1225="","",IF(AND($B1225=$D1225,COUNTIFS($A$2:$A1225,$A1225,$B$2:$B1225,$B1225)=1),1,0))</f>
        <v/>
      </c>
      <c r="F1225" s="19" t="str">
        <f aca="false">IF($E1225&lt;&gt;1,"",IF(COUNTIFS($A:$A,$A1225,$B:$B,"&gt;"&amp;$D1225)=0,"",_xlfn.MINIFS($B:$B,$A:$A,$A1225,$B:$B,"&gt;"&amp;$D1225)))</f>
        <v/>
      </c>
      <c r="G1225" s="20" t="str">
        <f aca="false">IF($F1225="","",$F1225-$D1225)</f>
        <v/>
      </c>
      <c r="H1225" s="20" t="str">
        <f aca="false">IF($E1225&lt;&gt;1,"",IF($F1225="",0,IF($G1225&lt;='Cohort Report'!$B$7,1,0)))</f>
        <v/>
      </c>
      <c r="I1225" s="20" t="str">
        <f aca="false">IF($E1225&lt;&gt;1,"",IF($F1225="",0,IF($G1225&lt;='Cohort Report'!$B$8,1,0)))</f>
        <v/>
      </c>
      <c r="J1225" s="21" t="str">
        <f aca="false">IF($E1225&lt;&gt;1,"",DATE(YEAR($D1225),MONTH($D1225),1))</f>
        <v/>
      </c>
      <c r="K1225" s="20" t="str">
        <f aca="false">IF($E1225&lt;&gt;1,"",IF($G1225="","",IF(AND($D1225&gt;='Cohort Report'!$B$5,$D1225&lt;='Cohort Report'!$B$6),$G1225,"")))</f>
        <v/>
      </c>
    </row>
    <row r="1226" customFormat="false" ht="15" hidden="false" customHeight="false" outlineLevel="0" collapsed="false">
      <c r="A1226" s="9"/>
      <c r="B1226" s="22"/>
      <c r="C1226" s="23"/>
      <c r="D1226" s="19" t="str">
        <f aca="false">IF($A1226="","",_xlfn.MINIFS($B:$B,$A:$A,$A1226))</f>
        <v/>
      </c>
      <c r="E1226" s="20" t="str">
        <f aca="false">IF($A1226="","",IF(AND($B1226=$D1226,COUNTIFS($A$2:$A1226,$A1226,$B$2:$B1226,$B1226)=1),1,0))</f>
        <v/>
      </c>
      <c r="F1226" s="19" t="str">
        <f aca="false">IF($E1226&lt;&gt;1,"",IF(COUNTIFS($A:$A,$A1226,$B:$B,"&gt;"&amp;$D1226)=0,"",_xlfn.MINIFS($B:$B,$A:$A,$A1226,$B:$B,"&gt;"&amp;$D1226)))</f>
        <v/>
      </c>
      <c r="G1226" s="20" t="str">
        <f aca="false">IF($F1226="","",$F1226-$D1226)</f>
        <v/>
      </c>
      <c r="H1226" s="20" t="str">
        <f aca="false">IF($E1226&lt;&gt;1,"",IF($F1226="",0,IF($G1226&lt;='Cohort Report'!$B$7,1,0)))</f>
        <v/>
      </c>
      <c r="I1226" s="20" t="str">
        <f aca="false">IF($E1226&lt;&gt;1,"",IF($F1226="",0,IF($G1226&lt;='Cohort Report'!$B$8,1,0)))</f>
        <v/>
      </c>
      <c r="J1226" s="21" t="str">
        <f aca="false">IF($E1226&lt;&gt;1,"",DATE(YEAR($D1226),MONTH($D1226),1))</f>
        <v/>
      </c>
      <c r="K1226" s="20" t="str">
        <f aca="false">IF($E1226&lt;&gt;1,"",IF($G1226="","",IF(AND($D1226&gt;='Cohort Report'!$B$5,$D1226&lt;='Cohort Report'!$B$6),$G1226,"")))</f>
        <v/>
      </c>
    </row>
    <row r="1227" customFormat="false" ht="15" hidden="false" customHeight="false" outlineLevel="0" collapsed="false">
      <c r="A1227" s="9"/>
      <c r="B1227" s="22"/>
      <c r="C1227" s="23"/>
      <c r="D1227" s="19" t="str">
        <f aca="false">IF($A1227="","",_xlfn.MINIFS($B:$B,$A:$A,$A1227))</f>
        <v/>
      </c>
      <c r="E1227" s="20" t="str">
        <f aca="false">IF($A1227="","",IF(AND($B1227=$D1227,COUNTIFS($A$2:$A1227,$A1227,$B$2:$B1227,$B1227)=1),1,0))</f>
        <v/>
      </c>
      <c r="F1227" s="19" t="str">
        <f aca="false">IF($E1227&lt;&gt;1,"",IF(COUNTIFS($A:$A,$A1227,$B:$B,"&gt;"&amp;$D1227)=0,"",_xlfn.MINIFS($B:$B,$A:$A,$A1227,$B:$B,"&gt;"&amp;$D1227)))</f>
        <v/>
      </c>
      <c r="G1227" s="20" t="str">
        <f aca="false">IF($F1227="","",$F1227-$D1227)</f>
        <v/>
      </c>
      <c r="H1227" s="20" t="str">
        <f aca="false">IF($E1227&lt;&gt;1,"",IF($F1227="",0,IF($G1227&lt;='Cohort Report'!$B$7,1,0)))</f>
        <v/>
      </c>
      <c r="I1227" s="20" t="str">
        <f aca="false">IF($E1227&lt;&gt;1,"",IF($F1227="",0,IF($G1227&lt;='Cohort Report'!$B$8,1,0)))</f>
        <v/>
      </c>
      <c r="J1227" s="21" t="str">
        <f aca="false">IF($E1227&lt;&gt;1,"",DATE(YEAR($D1227),MONTH($D1227),1))</f>
        <v/>
      </c>
      <c r="K1227" s="20" t="str">
        <f aca="false">IF($E1227&lt;&gt;1,"",IF($G1227="","",IF(AND($D1227&gt;='Cohort Report'!$B$5,$D1227&lt;='Cohort Report'!$B$6),$G1227,"")))</f>
        <v/>
      </c>
    </row>
    <row r="1228" customFormat="false" ht="15" hidden="false" customHeight="false" outlineLevel="0" collapsed="false">
      <c r="A1228" s="9"/>
      <c r="B1228" s="22"/>
      <c r="C1228" s="23"/>
      <c r="D1228" s="19" t="str">
        <f aca="false">IF($A1228="","",_xlfn.MINIFS($B:$B,$A:$A,$A1228))</f>
        <v/>
      </c>
      <c r="E1228" s="20" t="str">
        <f aca="false">IF($A1228="","",IF(AND($B1228=$D1228,COUNTIFS($A$2:$A1228,$A1228,$B$2:$B1228,$B1228)=1),1,0))</f>
        <v/>
      </c>
      <c r="F1228" s="19" t="str">
        <f aca="false">IF($E1228&lt;&gt;1,"",IF(COUNTIFS($A:$A,$A1228,$B:$B,"&gt;"&amp;$D1228)=0,"",_xlfn.MINIFS($B:$B,$A:$A,$A1228,$B:$B,"&gt;"&amp;$D1228)))</f>
        <v/>
      </c>
      <c r="G1228" s="20" t="str">
        <f aca="false">IF($F1228="","",$F1228-$D1228)</f>
        <v/>
      </c>
      <c r="H1228" s="20" t="str">
        <f aca="false">IF($E1228&lt;&gt;1,"",IF($F1228="",0,IF($G1228&lt;='Cohort Report'!$B$7,1,0)))</f>
        <v/>
      </c>
      <c r="I1228" s="20" t="str">
        <f aca="false">IF($E1228&lt;&gt;1,"",IF($F1228="",0,IF($G1228&lt;='Cohort Report'!$B$8,1,0)))</f>
        <v/>
      </c>
      <c r="J1228" s="21" t="str">
        <f aca="false">IF($E1228&lt;&gt;1,"",DATE(YEAR($D1228),MONTH($D1228),1))</f>
        <v/>
      </c>
      <c r="K1228" s="20" t="str">
        <f aca="false">IF($E1228&lt;&gt;1,"",IF($G1228="","",IF(AND($D1228&gt;='Cohort Report'!$B$5,$D1228&lt;='Cohort Report'!$B$6),$G1228,"")))</f>
        <v/>
      </c>
    </row>
    <row r="1229" customFormat="false" ht="15" hidden="false" customHeight="false" outlineLevel="0" collapsed="false">
      <c r="A1229" s="9"/>
      <c r="B1229" s="22"/>
      <c r="C1229" s="23"/>
      <c r="D1229" s="19" t="str">
        <f aca="false">IF($A1229="","",_xlfn.MINIFS($B:$B,$A:$A,$A1229))</f>
        <v/>
      </c>
      <c r="E1229" s="20" t="str">
        <f aca="false">IF($A1229="","",IF(AND($B1229=$D1229,COUNTIFS($A$2:$A1229,$A1229,$B$2:$B1229,$B1229)=1),1,0))</f>
        <v/>
      </c>
      <c r="F1229" s="19" t="str">
        <f aca="false">IF($E1229&lt;&gt;1,"",IF(COUNTIFS($A:$A,$A1229,$B:$B,"&gt;"&amp;$D1229)=0,"",_xlfn.MINIFS($B:$B,$A:$A,$A1229,$B:$B,"&gt;"&amp;$D1229)))</f>
        <v/>
      </c>
      <c r="G1229" s="20" t="str">
        <f aca="false">IF($F1229="","",$F1229-$D1229)</f>
        <v/>
      </c>
      <c r="H1229" s="20" t="str">
        <f aca="false">IF($E1229&lt;&gt;1,"",IF($F1229="",0,IF($G1229&lt;='Cohort Report'!$B$7,1,0)))</f>
        <v/>
      </c>
      <c r="I1229" s="20" t="str">
        <f aca="false">IF($E1229&lt;&gt;1,"",IF($F1229="",0,IF($G1229&lt;='Cohort Report'!$B$8,1,0)))</f>
        <v/>
      </c>
      <c r="J1229" s="21" t="str">
        <f aca="false">IF($E1229&lt;&gt;1,"",DATE(YEAR($D1229),MONTH($D1229),1))</f>
        <v/>
      </c>
      <c r="K1229" s="20" t="str">
        <f aca="false">IF($E1229&lt;&gt;1,"",IF($G1229="","",IF(AND($D1229&gt;='Cohort Report'!$B$5,$D1229&lt;='Cohort Report'!$B$6),$G1229,"")))</f>
        <v/>
      </c>
    </row>
    <row r="1230" customFormat="false" ht="15" hidden="false" customHeight="false" outlineLevel="0" collapsed="false">
      <c r="A1230" s="9"/>
      <c r="B1230" s="22"/>
      <c r="C1230" s="23"/>
      <c r="D1230" s="19" t="str">
        <f aca="false">IF($A1230="","",_xlfn.MINIFS($B:$B,$A:$A,$A1230))</f>
        <v/>
      </c>
      <c r="E1230" s="20" t="str">
        <f aca="false">IF($A1230="","",IF(AND($B1230=$D1230,COUNTIFS($A$2:$A1230,$A1230,$B$2:$B1230,$B1230)=1),1,0))</f>
        <v/>
      </c>
      <c r="F1230" s="19" t="str">
        <f aca="false">IF($E1230&lt;&gt;1,"",IF(COUNTIFS($A:$A,$A1230,$B:$B,"&gt;"&amp;$D1230)=0,"",_xlfn.MINIFS($B:$B,$A:$A,$A1230,$B:$B,"&gt;"&amp;$D1230)))</f>
        <v/>
      </c>
      <c r="G1230" s="20" t="str">
        <f aca="false">IF($F1230="","",$F1230-$D1230)</f>
        <v/>
      </c>
      <c r="H1230" s="20" t="str">
        <f aca="false">IF($E1230&lt;&gt;1,"",IF($F1230="",0,IF($G1230&lt;='Cohort Report'!$B$7,1,0)))</f>
        <v/>
      </c>
      <c r="I1230" s="20" t="str">
        <f aca="false">IF($E1230&lt;&gt;1,"",IF($F1230="",0,IF($G1230&lt;='Cohort Report'!$B$8,1,0)))</f>
        <v/>
      </c>
      <c r="J1230" s="21" t="str">
        <f aca="false">IF($E1230&lt;&gt;1,"",DATE(YEAR($D1230),MONTH($D1230),1))</f>
        <v/>
      </c>
      <c r="K1230" s="20" t="str">
        <f aca="false">IF($E1230&lt;&gt;1,"",IF($G1230="","",IF(AND($D1230&gt;='Cohort Report'!$B$5,$D1230&lt;='Cohort Report'!$B$6),$G1230,"")))</f>
        <v/>
      </c>
    </row>
    <row r="1231" customFormat="false" ht="15" hidden="false" customHeight="false" outlineLevel="0" collapsed="false">
      <c r="A1231" s="9"/>
      <c r="B1231" s="22"/>
      <c r="C1231" s="23"/>
      <c r="D1231" s="19" t="str">
        <f aca="false">IF($A1231="","",_xlfn.MINIFS($B:$B,$A:$A,$A1231))</f>
        <v/>
      </c>
      <c r="E1231" s="20" t="str">
        <f aca="false">IF($A1231="","",IF(AND($B1231=$D1231,COUNTIFS($A$2:$A1231,$A1231,$B$2:$B1231,$B1231)=1),1,0))</f>
        <v/>
      </c>
      <c r="F1231" s="19" t="str">
        <f aca="false">IF($E1231&lt;&gt;1,"",IF(COUNTIFS($A:$A,$A1231,$B:$B,"&gt;"&amp;$D1231)=0,"",_xlfn.MINIFS($B:$B,$A:$A,$A1231,$B:$B,"&gt;"&amp;$D1231)))</f>
        <v/>
      </c>
      <c r="G1231" s="20" t="str">
        <f aca="false">IF($F1231="","",$F1231-$D1231)</f>
        <v/>
      </c>
      <c r="H1231" s="20" t="str">
        <f aca="false">IF($E1231&lt;&gt;1,"",IF($F1231="",0,IF($G1231&lt;='Cohort Report'!$B$7,1,0)))</f>
        <v/>
      </c>
      <c r="I1231" s="20" t="str">
        <f aca="false">IF($E1231&lt;&gt;1,"",IF($F1231="",0,IF($G1231&lt;='Cohort Report'!$B$8,1,0)))</f>
        <v/>
      </c>
      <c r="J1231" s="21" t="str">
        <f aca="false">IF($E1231&lt;&gt;1,"",DATE(YEAR($D1231),MONTH($D1231),1))</f>
        <v/>
      </c>
      <c r="K1231" s="20" t="str">
        <f aca="false">IF($E1231&lt;&gt;1,"",IF($G1231="","",IF(AND($D1231&gt;='Cohort Report'!$B$5,$D1231&lt;='Cohort Report'!$B$6),$G1231,"")))</f>
        <v/>
      </c>
    </row>
    <row r="1232" customFormat="false" ht="15" hidden="false" customHeight="false" outlineLevel="0" collapsed="false">
      <c r="A1232" s="9"/>
      <c r="B1232" s="22"/>
      <c r="C1232" s="23"/>
      <c r="D1232" s="19" t="str">
        <f aca="false">IF($A1232="","",_xlfn.MINIFS($B:$B,$A:$A,$A1232))</f>
        <v/>
      </c>
      <c r="E1232" s="20" t="str">
        <f aca="false">IF($A1232="","",IF(AND($B1232=$D1232,COUNTIFS($A$2:$A1232,$A1232,$B$2:$B1232,$B1232)=1),1,0))</f>
        <v/>
      </c>
      <c r="F1232" s="19" t="str">
        <f aca="false">IF($E1232&lt;&gt;1,"",IF(COUNTIFS($A:$A,$A1232,$B:$B,"&gt;"&amp;$D1232)=0,"",_xlfn.MINIFS($B:$B,$A:$A,$A1232,$B:$B,"&gt;"&amp;$D1232)))</f>
        <v/>
      </c>
      <c r="G1232" s="20" t="str">
        <f aca="false">IF($F1232="","",$F1232-$D1232)</f>
        <v/>
      </c>
      <c r="H1232" s="20" t="str">
        <f aca="false">IF($E1232&lt;&gt;1,"",IF($F1232="",0,IF($G1232&lt;='Cohort Report'!$B$7,1,0)))</f>
        <v/>
      </c>
      <c r="I1232" s="20" t="str">
        <f aca="false">IF($E1232&lt;&gt;1,"",IF($F1232="",0,IF($G1232&lt;='Cohort Report'!$B$8,1,0)))</f>
        <v/>
      </c>
      <c r="J1232" s="21" t="str">
        <f aca="false">IF($E1232&lt;&gt;1,"",DATE(YEAR($D1232),MONTH($D1232),1))</f>
        <v/>
      </c>
      <c r="K1232" s="20" t="str">
        <f aca="false">IF($E1232&lt;&gt;1,"",IF($G1232="","",IF(AND($D1232&gt;='Cohort Report'!$B$5,$D1232&lt;='Cohort Report'!$B$6),$G1232,"")))</f>
        <v/>
      </c>
    </row>
    <row r="1233" customFormat="false" ht="15" hidden="false" customHeight="false" outlineLevel="0" collapsed="false">
      <c r="A1233" s="9"/>
      <c r="B1233" s="22"/>
      <c r="C1233" s="23"/>
      <c r="D1233" s="19" t="str">
        <f aca="false">IF($A1233="","",_xlfn.MINIFS($B:$B,$A:$A,$A1233))</f>
        <v/>
      </c>
      <c r="E1233" s="20" t="str">
        <f aca="false">IF($A1233="","",IF(AND($B1233=$D1233,COUNTIFS($A$2:$A1233,$A1233,$B$2:$B1233,$B1233)=1),1,0))</f>
        <v/>
      </c>
      <c r="F1233" s="19" t="str">
        <f aca="false">IF($E1233&lt;&gt;1,"",IF(COUNTIFS($A:$A,$A1233,$B:$B,"&gt;"&amp;$D1233)=0,"",_xlfn.MINIFS($B:$B,$A:$A,$A1233,$B:$B,"&gt;"&amp;$D1233)))</f>
        <v/>
      </c>
      <c r="G1233" s="20" t="str">
        <f aca="false">IF($F1233="","",$F1233-$D1233)</f>
        <v/>
      </c>
      <c r="H1233" s="20" t="str">
        <f aca="false">IF($E1233&lt;&gt;1,"",IF($F1233="",0,IF($G1233&lt;='Cohort Report'!$B$7,1,0)))</f>
        <v/>
      </c>
      <c r="I1233" s="20" t="str">
        <f aca="false">IF($E1233&lt;&gt;1,"",IF($F1233="",0,IF($G1233&lt;='Cohort Report'!$B$8,1,0)))</f>
        <v/>
      </c>
      <c r="J1233" s="21" t="str">
        <f aca="false">IF($E1233&lt;&gt;1,"",DATE(YEAR($D1233),MONTH($D1233),1))</f>
        <v/>
      </c>
      <c r="K1233" s="20" t="str">
        <f aca="false">IF($E1233&lt;&gt;1,"",IF($G1233="","",IF(AND($D1233&gt;='Cohort Report'!$B$5,$D1233&lt;='Cohort Report'!$B$6),$G1233,"")))</f>
        <v/>
      </c>
    </row>
    <row r="1234" customFormat="false" ht="15" hidden="false" customHeight="false" outlineLevel="0" collapsed="false">
      <c r="A1234" s="9"/>
      <c r="B1234" s="22"/>
      <c r="C1234" s="23"/>
      <c r="D1234" s="19" t="str">
        <f aca="false">IF($A1234="","",_xlfn.MINIFS($B:$B,$A:$A,$A1234))</f>
        <v/>
      </c>
      <c r="E1234" s="20" t="str">
        <f aca="false">IF($A1234="","",IF(AND($B1234=$D1234,COUNTIFS($A$2:$A1234,$A1234,$B$2:$B1234,$B1234)=1),1,0))</f>
        <v/>
      </c>
      <c r="F1234" s="19" t="str">
        <f aca="false">IF($E1234&lt;&gt;1,"",IF(COUNTIFS($A:$A,$A1234,$B:$B,"&gt;"&amp;$D1234)=0,"",_xlfn.MINIFS($B:$B,$A:$A,$A1234,$B:$B,"&gt;"&amp;$D1234)))</f>
        <v/>
      </c>
      <c r="G1234" s="20" t="str">
        <f aca="false">IF($F1234="","",$F1234-$D1234)</f>
        <v/>
      </c>
      <c r="H1234" s="20" t="str">
        <f aca="false">IF($E1234&lt;&gt;1,"",IF($F1234="",0,IF($G1234&lt;='Cohort Report'!$B$7,1,0)))</f>
        <v/>
      </c>
      <c r="I1234" s="20" t="str">
        <f aca="false">IF($E1234&lt;&gt;1,"",IF($F1234="",0,IF($G1234&lt;='Cohort Report'!$B$8,1,0)))</f>
        <v/>
      </c>
      <c r="J1234" s="21" t="str">
        <f aca="false">IF($E1234&lt;&gt;1,"",DATE(YEAR($D1234),MONTH($D1234),1))</f>
        <v/>
      </c>
      <c r="K1234" s="20" t="str">
        <f aca="false">IF($E1234&lt;&gt;1,"",IF($G1234="","",IF(AND($D1234&gt;='Cohort Report'!$B$5,$D1234&lt;='Cohort Report'!$B$6),$G1234,"")))</f>
        <v/>
      </c>
    </row>
    <row r="1235" customFormat="false" ht="15" hidden="false" customHeight="false" outlineLevel="0" collapsed="false">
      <c r="A1235" s="9"/>
      <c r="B1235" s="22"/>
      <c r="C1235" s="23"/>
      <c r="D1235" s="19" t="str">
        <f aca="false">IF($A1235="","",_xlfn.MINIFS($B:$B,$A:$A,$A1235))</f>
        <v/>
      </c>
      <c r="E1235" s="20" t="str">
        <f aca="false">IF($A1235="","",IF(AND($B1235=$D1235,COUNTIFS($A$2:$A1235,$A1235,$B$2:$B1235,$B1235)=1),1,0))</f>
        <v/>
      </c>
      <c r="F1235" s="19" t="str">
        <f aca="false">IF($E1235&lt;&gt;1,"",IF(COUNTIFS($A:$A,$A1235,$B:$B,"&gt;"&amp;$D1235)=0,"",_xlfn.MINIFS($B:$B,$A:$A,$A1235,$B:$B,"&gt;"&amp;$D1235)))</f>
        <v/>
      </c>
      <c r="G1235" s="20" t="str">
        <f aca="false">IF($F1235="","",$F1235-$D1235)</f>
        <v/>
      </c>
      <c r="H1235" s="20" t="str">
        <f aca="false">IF($E1235&lt;&gt;1,"",IF($F1235="",0,IF($G1235&lt;='Cohort Report'!$B$7,1,0)))</f>
        <v/>
      </c>
      <c r="I1235" s="20" t="str">
        <f aca="false">IF($E1235&lt;&gt;1,"",IF($F1235="",0,IF($G1235&lt;='Cohort Report'!$B$8,1,0)))</f>
        <v/>
      </c>
      <c r="J1235" s="21" t="str">
        <f aca="false">IF($E1235&lt;&gt;1,"",DATE(YEAR($D1235),MONTH($D1235),1))</f>
        <v/>
      </c>
      <c r="K1235" s="20" t="str">
        <f aca="false">IF($E1235&lt;&gt;1,"",IF($G1235="","",IF(AND($D1235&gt;='Cohort Report'!$B$5,$D1235&lt;='Cohort Report'!$B$6),$G1235,"")))</f>
        <v/>
      </c>
    </row>
    <row r="1236" customFormat="false" ht="15" hidden="false" customHeight="false" outlineLevel="0" collapsed="false">
      <c r="A1236" s="9"/>
      <c r="B1236" s="22"/>
      <c r="C1236" s="23"/>
      <c r="D1236" s="19" t="str">
        <f aca="false">IF($A1236="","",_xlfn.MINIFS($B:$B,$A:$A,$A1236))</f>
        <v/>
      </c>
      <c r="E1236" s="20" t="str">
        <f aca="false">IF($A1236="","",IF(AND($B1236=$D1236,COUNTIFS($A$2:$A1236,$A1236,$B$2:$B1236,$B1236)=1),1,0))</f>
        <v/>
      </c>
      <c r="F1236" s="19" t="str">
        <f aca="false">IF($E1236&lt;&gt;1,"",IF(COUNTIFS($A:$A,$A1236,$B:$B,"&gt;"&amp;$D1236)=0,"",_xlfn.MINIFS($B:$B,$A:$A,$A1236,$B:$B,"&gt;"&amp;$D1236)))</f>
        <v/>
      </c>
      <c r="G1236" s="20" t="str">
        <f aca="false">IF($F1236="","",$F1236-$D1236)</f>
        <v/>
      </c>
      <c r="H1236" s="20" t="str">
        <f aca="false">IF($E1236&lt;&gt;1,"",IF($F1236="",0,IF($G1236&lt;='Cohort Report'!$B$7,1,0)))</f>
        <v/>
      </c>
      <c r="I1236" s="20" t="str">
        <f aca="false">IF($E1236&lt;&gt;1,"",IF($F1236="",0,IF($G1236&lt;='Cohort Report'!$B$8,1,0)))</f>
        <v/>
      </c>
      <c r="J1236" s="21" t="str">
        <f aca="false">IF($E1236&lt;&gt;1,"",DATE(YEAR($D1236),MONTH($D1236),1))</f>
        <v/>
      </c>
      <c r="K1236" s="20" t="str">
        <f aca="false">IF($E1236&lt;&gt;1,"",IF($G1236="","",IF(AND($D1236&gt;='Cohort Report'!$B$5,$D1236&lt;='Cohort Report'!$B$6),$G1236,"")))</f>
        <v/>
      </c>
    </row>
    <row r="1237" customFormat="false" ht="15" hidden="false" customHeight="false" outlineLevel="0" collapsed="false">
      <c r="A1237" s="9"/>
      <c r="B1237" s="22"/>
      <c r="C1237" s="23"/>
      <c r="D1237" s="19" t="str">
        <f aca="false">IF($A1237="","",_xlfn.MINIFS($B:$B,$A:$A,$A1237))</f>
        <v/>
      </c>
      <c r="E1237" s="20" t="str">
        <f aca="false">IF($A1237="","",IF(AND($B1237=$D1237,COUNTIFS($A$2:$A1237,$A1237,$B$2:$B1237,$B1237)=1),1,0))</f>
        <v/>
      </c>
      <c r="F1237" s="19" t="str">
        <f aca="false">IF($E1237&lt;&gt;1,"",IF(COUNTIFS($A:$A,$A1237,$B:$B,"&gt;"&amp;$D1237)=0,"",_xlfn.MINIFS($B:$B,$A:$A,$A1237,$B:$B,"&gt;"&amp;$D1237)))</f>
        <v/>
      </c>
      <c r="G1237" s="20" t="str">
        <f aca="false">IF($F1237="","",$F1237-$D1237)</f>
        <v/>
      </c>
      <c r="H1237" s="20" t="str">
        <f aca="false">IF($E1237&lt;&gt;1,"",IF($F1237="",0,IF($G1237&lt;='Cohort Report'!$B$7,1,0)))</f>
        <v/>
      </c>
      <c r="I1237" s="20" t="str">
        <f aca="false">IF($E1237&lt;&gt;1,"",IF($F1237="",0,IF($G1237&lt;='Cohort Report'!$B$8,1,0)))</f>
        <v/>
      </c>
      <c r="J1237" s="21" t="str">
        <f aca="false">IF($E1237&lt;&gt;1,"",DATE(YEAR($D1237),MONTH($D1237),1))</f>
        <v/>
      </c>
      <c r="K1237" s="20" t="str">
        <f aca="false">IF($E1237&lt;&gt;1,"",IF($G1237="","",IF(AND($D1237&gt;='Cohort Report'!$B$5,$D1237&lt;='Cohort Report'!$B$6),$G1237,"")))</f>
        <v/>
      </c>
    </row>
    <row r="1238" customFormat="false" ht="15" hidden="false" customHeight="false" outlineLevel="0" collapsed="false">
      <c r="A1238" s="9"/>
      <c r="B1238" s="22"/>
      <c r="C1238" s="23"/>
      <c r="D1238" s="19" t="str">
        <f aca="false">IF($A1238="","",_xlfn.MINIFS($B:$B,$A:$A,$A1238))</f>
        <v/>
      </c>
      <c r="E1238" s="20" t="str">
        <f aca="false">IF($A1238="","",IF(AND($B1238=$D1238,COUNTIFS($A$2:$A1238,$A1238,$B$2:$B1238,$B1238)=1),1,0))</f>
        <v/>
      </c>
      <c r="F1238" s="19" t="str">
        <f aca="false">IF($E1238&lt;&gt;1,"",IF(COUNTIFS($A:$A,$A1238,$B:$B,"&gt;"&amp;$D1238)=0,"",_xlfn.MINIFS($B:$B,$A:$A,$A1238,$B:$B,"&gt;"&amp;$D1238)))</f>
        <v/>
      </c>
      <c r="G1238" s="20" t="str">
        <f aca="false">IF($F1238="","",$F1238-$D1238)</f>
        <v/>
      </c>
      <c r="H1238" s="20" t="str">
        <f aca="false">IF($E1238&lt;&gt;1,"",IF($F1238="",0,IF($G1238&lt;='Cohort Report'!$B$7,1,0)))</f>
        <v/>
      </c>
      <c r="I1238" s="20" t="str">
        <f aca="false">IF($E1238&lt;&gt;1,"",IF($F1238="",0,IF($G1238&lt;='Cohort Report'!$B$8,1,0)))</f>
        <v/>
      </c>
      <c r="J1238" s="21" t="str">
        <f aca="false">IF($E1238&lt;&gt;1,"",DATE(YEAR($D1238),MONTH($D1238),1))</f>
        <v/>
      </c>
      <c r="K1238" s="20" t="str">
        <f aca="false">IF($E1238&lt;&gt;1,"",IF($G1238="","",IF(AND($D1238&gt;='Cohort Report'!$B$5,$D1238&lt;='Cohort Report'!$B$6),$G1238,"")))</f>
        <v/>
      </c>
    </row>
    <row r="1239" customFormat="false" ht="15" hidden="false" customHeight="false" outlineLevel="0" collapsed="false">
      <c r="A1239" s="9"/>
      <c r="B1239" s="22"/>
      <c r="C1239" s="23"/>
      <c r="D1239" s="19" t="str">
        <f aca="false">IF($A1239="","",_xlfn.MINIFS($B:$B,$A:$A,$A1239))</f>
        <v/>
      </c>
      <c r="E1239" s="20" t="str">
        <f aca="false">IF($A1239="","",IF(AND($B1239=$D1239,COUNTIFS($A$2:$A1239,$A1239,$B$2:$B1239,$B1239)=1),1,0))</f>
        <v/>
      </c>
      <c r="F1239" s="19" t="str">
        <f aca="false">IF($E1239&lt;&gt;1,"",IF(COUNTIFS($A:$A,$A1239,$B:$B,"&gt;"&amp;$D1239)=0,"",_xlfn.MINIFS($B:$B,$A:$A,$A1239,$B:$B,"&gt;"&amp;$D1239)))</f>
        <v/>
      </c>
      <c r="G1239" s="20" t="str">
        <f aca="false">IF($F1239="","",$F1239-$D1239)</f>
        <v/>
      </c>
      <c r="H1239" s="20" t="str">
        <f aca="false">IF($E1239&lt;&gt;1,"",IF($F1239="",0,IF($G1239&lt;='Cohort Report'!$B$7,1,0)))</f>
        <v/>
      </c>
      <c r="I1239" s="20" t="str">
        <f aca="false">IF($E1239&lt;&gt;1,"",IF($F1239="",0,IF($G1239&lt;='Cohort Report'!$B$8,1,0)))</f>
        <v/>
      </c>
      <c r="J1239" s="21" t="str">
        <f aca="false">IF($E1239&lt;&gt;1,"",DATE(YEAR($D1239),MONTH($D1239),1))</f>
        <v/>
      </c>
      <c r="K1239" s="20" t="str">
        <f aca="false">IF($E1239&lt;&gt;1,"",IF($G1239="","",IF(AND($D1239&gt;='Cohort Report'!$B$5,$D1239&lt;='Cohort Report'!$B$6),$G1239,"")))</f>
        <v/>
      </c>
    </row>
    <row r="1240" customFormat="false" ht="15" hidden="false" customHeight="false" outlineLevel="0" collapsed="false">
      <c r="A1240" s="9"/>
      <c r="B1240" s="22"/>
      <c r="C1240" s="23"/>
      <c r="D1240" s="19" t="str">
        <f aca="false">IF($A1240="","",_xlfn.MINIFS($B:$B,$A:$A,$A1240))</f>
        <v/>
      </c>
      <c r="E1240" s="20" t="str">
        <f aca="false">IF($A1240="","",IF(AND($B1240=$D1240,COUNTIFS($A$2:$A1240,$A1240,$B$2:$B1240,$B1240)=1),1,0))</f>
        <v/>
      </c>
      <c r="F1240" s="19" t="str">
        <f aca="false">IF($E1240&lt;&gt;1,"",IF(COUNTIFS($A:$A,$A1240,$B:$B,"&gt;"&amp;$D1240)=0,"",_xlfn.MINIFS($B:$B,$A:$A,$A1240,$B:$B,"&gt;"&amp;$D1240)))</f>
        <v/>
      </c>
      <c r="G1240" s="20" t="str">
        <f aca="false">IF($F1240="","",$F1240-$D1240)</f>
        <v/>
      </c>
      <c r="H1240" s="20" t="str">
        <f aca="false">IF($E1240&lt;&gt;1,"",IF($F1240="",0,IF($G1240&lt;='Cohort Report'!$B$7,1,0)))</f>
        <v/>
      </c>
      <c r="I1240" s="20" t="str">
        <f aca="false">IF($E1240&lt;&gt;1,"",IF($F1240="",0,IF($G1240&lt;='Cohort Report'!$B$8,1,0)))</f>
        <v/>
      </c>
      <c r="J1240" s="21" t="str">
        <f aca="false">IF($E1240&lt;&gt;1,"",DATE(YEAR($D1240),MONTH($D1240),1))</f>
        <v/>
      </c>
      <c r="K1240" s="20" t="str">
        <f aca="false">IF($E1240&lt;&gt;1,"",IF($G1240="","",IF(AND($D1240&gt;='Cohort Report'!$B$5,$D1240&lt;='Cohort Report'!$B$6),$G1240,"")))</f>
        <v/>
      </c>
    </row>
    <row r="1241" customFormat="false" ht="15" hidden="false" customHeight="false" outlineLevel="0" collapsed="false">
      <c r="A1241" s="9"/>
      <c r="B1241" s="22"/>
      <c r="C1241" s="23"/>
      <c r="D1241" s="19" t="str">
        <f aca="false">IF($A1241="","",_xlfn.MINIFS($B:$B,$A:$A,$A1241))</f>
        <v/>
      </c>
      <c r="E1241" s="20" t="str">
        <f aca="false">IF($A1241="","",IF(AND($B1241=$D1241,COUNTIFS($A$2:$A1241,$A1241,$B$2:$B1241,$B1241)=1),1,0))</f>
        <v/>
      </c>
      <c r="F1241" s="19" t="str">
        <f aca="false">IF($E1241&lt;&gt;1,"",IF(COUNTIFS($A:$A,$A1241,$B:$B,"&gt;"&amp;$D1241)=0,"",_xlfn.MINIFS($B:$B,$A:$A,$A1241,$B:$B,"&gt;"&amp;$D1241)))</f>
        <v/>
      </c>
      <c r="G1241" s="20" t="str">
        <f aca="false">IF($F1241="","",$F1241-$D1241)</f>
        <v/>
      </c>
      <c r="H1241" s="20" t="str">
        <f aca="false">IF($E1241&lt;&gt;1,"",IF($F1241="",0,IF($G1241&lt;='Cohort Report'!$B$7,1,0)))</f>
        <v/>
      </c>
      <c r="I1241" s="20" t="str">
        <f aca="false">IF($E1241&lt;&gt;1,"",IF($F1241="",0,IF($G1241&lt;='Cohort Report'!$B$8,1,0)))</f>
        <v/>
      </c>
      <c r="J1241" s="21" t="str">
        <f aca="false">IF($E1241&lt;&gt;1,"",DATE(YEAR($D1241),MONTH($D1241),1))</f>
        <v/>
      </c>
      <c r="K1241" s="20" t="str">
        <f aca="false">IF($E1241&lt;&gt;1,"",IF($G1241="","",IF(AND($D1241&gt;='Cohort Report'!$B$5,$D1241&lt;='Cohort Report'!$B$6),$G1241,"")))</f>
        <v/>
      </c>
    </row>
    <row r="1242" customFormat="false" ht="15" hidden="false" customHeight="false" outlineLevel="0" collapsed="false">
      <c r="A1242" s="9"/>
      <c r="B1242" s="22"/>
      <c r="C1242" s="23"/>
      <c r="D1242" s="19" t="str">
        <f aca="false">IF($A1242="","",_xlfn.MINIFS($B:$B,$A:$A,$A1242))</f>
        <v/>
      </c>
      <c r="E1242" s="20" t="str">
        <f aca="false">IF($A1242="","",IF(AND($B1242=$D1242,COUNTIFS($A$2:$A1242,$A1242,$B$2:$B1242,$B1242)=1),1,0))</f>
        <v/>
      </c>
      <c r="F1242" s="19" t="str">
        <f aca="false">IF($E1242&lt;&gt;1,"",IF(COUNTIFS($A:$A,$A1242,$B:$B,"&gt;"&amp;$D1242)=0,"",_xlfn.MINIFS($B:$B,$A:$A,$A1242,$B:$B,"&gt;"&amp;$D1242)))</f>
        <v/>
      </c>
      <c r="G1242" s="20" t="str">
        <f aca="false">IF($F1242="","",$F1242-$D1242)</f>
        <v/>
      </c>
      <c r="H1242" s="20" t="str">
        <f aca="false">IF($E1242&lt;&gt;1,"",IF($F1242="",0,IF($G1242&lt;='Cohort Report'!$B$7,1,0)))</f>
        <v/>
      </c>
      <c r="I1242" s="20" t="str">
        <f aca="false">IF($E1242&lt;&gt;1,"",IF($F1242="",0,IF($G1242&lt;='Cohort Report'!$B$8,1,0)))</f>
        <v/>
      </c>
      <c r="J1242" s="21" t="str">
        <f aca="false">IF($E1242&lt;&gt;1,"",DATE(YEAR($D1242),MONTH($D1242),1))</f>
        <v/>
      </c>
      <c r="K1242" s="20" t="str">
        <f aca="false">IF($E1242&lt;&gt;1,"",IF($G1242="","",IF(AND($D1242&gt;='Cohort Report'!$B$5,$D1242&lt;='Cohort Report'!$B$6),$G1242,"")))</f>
        <v/>
      </c>
    </row>
    <row r="1243" customFormat="false" ht="15" hidden="false" customHeight="false" outlineLevel="0" collapsed="false">
      <c r="A1243" s="9"/>
      <c r="B1243" s="22"/>
      <c r="C1243" s="23"/>
      <c r="D1243" s="19" t="str">
        <f aca="false">IF($A1243="","",_xlfn.MINIFS($B:$B,$A:$A,$A1243))</f>
        <v/>
      </c>
      <c r="E1243" s="20" t="str">
        <f aca="false">IF($A1243="","",IF(AND($B1243=$D1243,COUNTIFS($A$2:$A1243,$A1243,$B$2:$B1243,$B1243)=1),1,0))</f>
        <v/>
      </c>
      <c r="F1243" s="19" t="str">
        <f aca="false">IF($E1243&lt;&gt;1,"",IF(COUNTIFS($A:$A,$A1243,$B:$B,"&gt;"&amp;$D1243)=0,"",_xlfn.MINIFS($B:$B,$A:$A,$A1243,$B:$B,"&gt;"&amp;$D1243)))</f>
        <v/>
      </c>
      <c r="G1243" s="20" t="str">
        <f aca="false">IF($F1243="","",$F1243-$D1243)</f>
        <v/>
      </c>
      <c r="H1243" s="20" t="str">
        <f aca="false">IF($E1243&lt;&gt;1,"",IF($F1243="",0,IF($G1243&lt;='Cohort Report'!$B$7,1,0)))</f>
        <v/>
      </c>
      <c r="I1243" s="20" t="str">
        <f aca="false">IF($E1243&lt;&gt;1,"",IF($F1243="",0,IF($G1243&lt;='Cohort Report'!$B$8,1,0)))</f>
        <v/>
      </c>
      <c r="J1243" s="21" t="str">
        <f aca="false">IF($E1243&lt;&gt;1,"",DATE(YEAR($D1243),MONTH($D1243),1))</f>
        <v/>
      </c>
      <c r="K1243" s="20" t="str">
        <f aca="false">IF($E1243&lt;&gt;1,"",IF($G1243="","",IF(AND($D1243&gt;='Cohort Report'!$B$5,$D1243&lt;='Cohort Report'!$B$6),$G1243,"")))</f>
        <v/>
      </c>
    </row>
    <row r="1244" customFormat="false" ht="15" hidden="false" customHeight="false" outlineLevel="0" collapsed="false">
      <c r="A1244" s="9"/>
      <c r="B1244" s="22"/>
      <c r="C1244" s="23"/>
      <c r="D1244" s="19" t="str">
        <f aca="false">IF($A1244="","",_xlfn.MINIFS($B:$B,$A:$A,$A1244))</f>
        <v/>
      </c>
      <c r="E1244" s="20" t="str">
        <f aca="false">IF($A1244="","",IF(AND($B1244=$D1244,COUNTIFS($A$2:$A1244,$A1244,$B$2:$B1244,$B1244)=1),1,0))</f>
        <v/>
      </c>
      <c r="F1244" s="19" t="str">
        <f aca="false">IF($E1244&lt;&gt;1,"",IF(COUNTIFS($A:$A,$A1244,$B:$B,"&gt;"&amp;$D1244)=0,"",_xlfn.MINIFS($B:$B,$A:$A,$A1244,$B:$B,"&gt;"&amp;$D1244)))</f>
        <v/>
      </c>
      <c r="G1244" s="20" t="str">
        <f aca="false">IF($F1244="","",$F1244-$D1244)</f>
        <v/>
      </c>
      <c r="H1244" s="20" t="str">
        <f aca="false">IF($E1244&lt;&gt;1,"",IF($F1244="",0,IF($G1244&lt;='Cohort Report'!$B$7,1,0)))</f>
        <v/>
      </c>
      <c r="I1244" s="20" t="str">
        <f aca="false">IF($E1244&lt;&gt;1,"",IF($F1244="",0,IF($G1244&lt;='Cohort Report'!$B$8,1,0)))</f>
        <v/>
      </c>
      <c r="J1244" s="21" t="str">
        <f aca="false">IF($E1244&lt;&gt;1,"",DATE(YEAR($D1244),MONTH($D1244),1))</f>
        <v/>
      </c>
      <c r="K1244" s="20" t="str">
        <f aca="false">IF($E1244&lt;&gt;1,"",IF($G1244="","",IF(AND($D1244&gt;='Cohort Report'!$B$5,$D1244&lt;='Cohort Report'!$B$6),$G1244,"")))</f>
        <v/>
      </c>
    </row>
    <row r="1245" customFormat="false" ht="15" hidden="false" customHeight="false" outlineLevel="0" collapsed="false">
      <c r="A1245" s="9"/>
      <c r="B1245" s="22"/>
      <c r="C1245" s="23"/>
      <c r="D1245" s="19" t="str">
        <f aca="false">IF($A1245="","",_xlfn.MINIFS($B:$B,$A:$A,$A1245))</f>
        <v/>
      </c>
      <c r="E1245" s="20" t="str">
        <f aca="false">IF($A1245="","",IF(AND($B1245=$D1245,COUNTIFS($A$2:$A1245,$A1245,$B$2:$B1245,$B1245)=1),1,0))</f>
        <v/>
      </c>
      <c r="F1245" s="19" t="str">
        <f aca="false">IF($E1245&lt;&gt;1,"",IF(COUNTIFS($A:$A,$A1245,$B:$B,"&gt;"&amp;$D1245)=0,"",_xlfn.MINIFS($B:$B,$A:$A,$A1245,$B:$B,"&gt;"&amp;$D1245)))</f>
        <v/>
      </c>
      <c r="G1245" s="20" t="str">
        <f aca="false">IF($F1245="","",$F1245-$D1245)</f>
        <v/>
      </c>
      <c r="H1245" s="20" t="str">
        <f aca="false">IF($E1245&lt;&gt;1,"",IF($F1245="",0,IF($G1245&lt;='Cohort Report'!$B$7,1,0)))</f>
        <v/>
      </c>
      <c r="I1245" s="20" t="str">
        <f aca="false">IF($E1245&lt;&gt;1,"",IF($F1245="",0,IF($G1245&lt;='Cohort Report'!$B$8,1,0)))</f>
        <v/>
      </c>
      <c r="J1245" s="21" t="str">
        <f aca="false">IF($E1245&lt;&gt;1,"",DATE(YEAR($D1245),MONTH($D1245),1))</f>
        <v/>
      </c>
      <c r="K1245" s="20" t="str">
        <f aca="false">IF($E1245&lt;&gt;1,"",IF($G1245="","",IF(AND($D1245&gt;='Cohort Report'!$B$5,$D1245&lt;='Cohort Report'!$B$6),$G1245,"")))</f>
        <v/>
      </c>
    </row>
    <row r="1246" customFormat="false" ht="15" hidden="false" customHeight="false" outlineLevel="0" collapsed="false">
      <c r="A1246" s="9"/>
      <c r="B1246" s="22"/>
      <c r="C1246" s="23"/>
      <c r="D1246" s="19" t="str">
        <f aca="false">IF($A1246="","",_xlfn.MINIFS($B:$B,$A:$A,$A1246))</f>
        <v/>
      </c>
      <c r="E1246" s="20" t="str">
        <f aca="false">IF($A1246="","",IF(AND($B1246=$D1246,COUNTIFS($A$2:$A1246,$A1246,$B$2:$B1246,$B1246)=1),1,0))</f>
        <v/>
      </c>
      <c r="F1246" s="19" t="str">
        <f aca="false">IF($E1246&lt;&gt;1,"",IF(COUNTIFS($A:$A,$A1246,$B:$B,"&gt;"&amp;$D1246)=0,"",_xlfn.MINIFS($B:$B,$A:$A,$A1246,$B:$B,"&gt;"&amp;$D1246)))</f>
        <v/>
      </c>
      <c r="G1246" s="20" t="str">
        <f aca="false">IF($F1246="","",$F1246-$D1246)</f>
        <v/>
      </c>
      <c r="H1246" s="20" t="str">
        <f aca="false">IF($E1246&lt;&gt;1,"",IF($F1246="",0,IF($G1246&lt;='Cohort Report'!$B$7,1,0)))</f>
        <v/>
      </c>
      <c r="I1246" s="20" t="str">
        <f aca="false">IF($E1246&lt;&gt;1,"",IF($F1246="",0,IF($G1246&lt;='Cohort Report'!$B$8,1,0)))</f>
        <v/>
      </c>
      <c r="J1246" s="21" t="str">
        <f aca="false">IF($E1246&lt;&gt;1,"",DATE(YEAR($D1246),MONTH($D1246),1))</f>
        <v/>
      </c>
      <c r="K1246" s="20" t="str">
        <f aca="false">IF($E1246&lt;&gt;1,"",IF($G1246="","",IF(AND($D1246&gt;='Cohort Report'!$B$5,$D1246&lt;='Cohort Report'!$B$6),$G1246,"")))</f>
        <v/>
      </c>
    </row>
    <row r="1247" customFormat="false" ht="15" hidden="false" customHeight="false" outlineLevel="0" collapsed="false">
      <c r="A1247" s="9"/>
      <c r="B1247" s="22"/>
      <c r="C1247" s="23"/>
      <c r="D1247" s="19" t="str">
        <f aca="false">IF($A1247="","",_xlfn.MINIFS($B:$B,$A:$A,$A1247))</f>
        <v/>
      </c>
      <c r="E1247" s="20" t="str">
        <f aca="false">IF($A1247="","",IF(AND($B1247=$D1247,COUNTIFS($A$2:$A1247,$A1247,$B$2:$B1247,$B1247)=1),1,0))</f>
        <v/>
      </c>
      <c r="F1247" s="19" t="str">
        <f aca="false">IF($E1247&lt;&gt;1,"",IF(COUNTIFS($A:$A,$A1247,$B:$B,"&gt;"&amp;$D1247)=0,"",_xlfn.MINIFS($B:$B,$A:$A,$A1247,$B:$B,"&gt;"&amp;$D1247)))</f>
        <v/>
      </c>
      <c r="G1247" s="20" t="str">
        <f aca="false">IF($F1247="","",$F1247-$D1247)</f>
        <v/>
      </c>
      <c r="H1247" s="20" t="str">
        <f aca="false">IF($E1247&lt;&gt;1,"",IF($F1247="",0,IF($G1247&lt;='Cohort Report'!$B$7,1,0)))</f>
        <v/>
      </c>
      <c r="I1247" s="20" t="str">
        <f aca="false">IF($E1247&lt;&gt;1,"",IF($F1247="",0,IF($G1247&lt;='Cohort Report'!$B$8,1,0)))</f>
        <v/>
      </c>
      <c r="J1247" s="21" t="str">
        <f aca="false">IF($E1247&lt;&gt;1,"",DATE(YEAR($D1247),MONTH($D1247),1))</f>
        <v/>
      </c>
      <c r="K1247" s="20" t="str">
        <f aca="false">IF($E1247&lt;&gt;1,"",IF($G1247="","",IF(AND($D1247&gt;='Cohort Report'!$B$5,$D1247&lt;='Cohort Report'!$B$6),$G1247,"")))</f>
        <v/>
      </c>
    </row>
    <row r="1248" customFormat="false" ht="15" hidden="false" customHeight="false" outlineLevel="0" collapsed="false">
      <c r="A1248" s="9"/>
      <c r="B1248" s="22"/>
      <c r="C1248" s="23"/>
      <c r="D1248" s="19" t="str">
        <f aca="false">IF($A1248="","",_xlfn.MINIFS($B:$B,$A:$A,$A1248))</f>
        <v/>
      </c>
      <c r="E1248" s="20" t="str">
        <f aca="false">IF($A1248="","",IF(AND($B1248=$D1248,COUNTIFS($A$2:$A1248,$A1248,$B$2:$B1248,$B1248)=1),1,0))</f>
        <v/>
      </c>
      <c r="F1248" s="19" t="str">
        <f aca="false">IF($E1248&lt;&gt;1,"",IF(COUNTIFS($A:$A,$A1248,$B:$B,"&gt;"&amp;$D1248)=0,"",_xlfn.MINIFS($B:$B,$A:$A,$A1248,$B:$B,"&gt;"&amp;$D1248)))</f>
        <v/>
      </c>
      <c r="G1248" s="20" t="str">
        <f aca="false">IF($F1248="","",$F1248-$D1248)</f>
        <v/>
      </c>
      <c r="H1248" s="20" t="str">
        <f aca="false">IF($E1248&lt;&gt;1,"",IF($F1248="",0,IF($G1248&lt;='Cohort Report'!$B$7,1,0)))</f>
        <v/>
      </c>
      <c r="I1248" s="20" t="str">
        <f aca="false">IF($E1248&lt;&gt;1,"",IF($F1248="",0,IF($G1248&lt;='Cohort Report'!$B$8,1,0)))</f>
        <v/>
      </c>
      <c r="J1248" s="21" t="str">
        <f aca="false">IF($E1248&lt;&gt;1,"",DATE(YEAR($D1248),MONTH($D1248),1))</f>
        <v/>
      </c>
      <c r="K1248" s="20" t="str">
        <f aca="false">IF($E1248&lt;&gt;1,"",IF($G1248="","",IF(AND($D1248&gt;='Cohort Report'!$B$5,$D1248&lt;='Cohort Report'!$B$6),$G1248,"")))</f>
        <v/>
      </c>
    </row>
    <row r="1249" customFormat="false" ht="15" hidden="false" customHeight="false" outlineLevel="0" collapsed="false">
      <c r="A1249" s="9"/>
      <c r="B1249" s="22"/>
      <c r="C1249" s="23"/>
      <c r="D1249" s="19" t="str">
        <f aca="false">IF($A1249="","",_xlfn.MINIFS($B:$B,$A:$A,$A1249))</f>
        <v/>
      </c>
      <c r="E1249" s="20" t="str">
        <f aca="false">IF($A1249="","",IF(AND($B1249=$D1249,COUNTIFS($A$2:$A1249,$A1249,$B$2:$B1249,$B1249)=1),1,0))</f>
        <v/>
      </c>
      <c r="F1249" s="19" t="str">
        <f aca="false">IF($E1249&lt;&gt;1,"",IF(COUNTIFS($A:$A,$A1249,$B:$B,"&gt;"&amp;$D1249)=0,"",_xlfn.MINIFS($B:$B,$A:$A,$A1249,$B:$B,"&gt;"&amp;$D1249)))</f>
        <v/>
      </c>
      <c r="G1249" s="20" t="str">
        <f aca="false">IF($F1249="","",$F1249-$D1249)</f>
        <v/>
      </c>
      <c r="H1249" s="20" t="str">
        <f aca="false">IF($E1249&lt;&gt;1,"",IF($F1249="",0,IF($G1249&lt;='Cohort Report'!$B$7,1,0)))</f>
        <v/>
      </c>
      <c r="I1249" s="20" t="str">
        <f aca="false">IF($E1249&lt;&gt;1,"",IF($F1249="",0,IF($G1249&lt;='Cohort Report'!$B$8,1,0)))</f>
        <v/>
      </c>
      <c r="J1249" s="21" t="str">
        <f aca="false">IF($E1249&lt;&gt;1,"",DATE(YEAR($D1249),MONTH($D1249),1))</f>
        <v/>
      </c>
      <c r="K1249" s="20" t="str">
        <f aca="false">IF($E1249&lt;&gt;1,"",IF($G1249="","",IF(AND($D1249&gt;='Cohort Report'!$B$5,$D1249&lt;='Cohort Report'!$B$6),$G1249,"")))</f>
        <v/>
      </c>
    </row>
    <row r="1250" customFormat="false" ht="15" hidden="false" customHeight="false" outlineLevel="0" collapsed="false">
      <c r="A1250" s="9"/>
      <c r="B1250" s="22"/>
      <c r="C1250" s="23"/>
      <c r="D1250" s="19" t="str">
        <f aca="false">IF($A1250="","",_xlfn.MINIFS($B:$B,$A:$A,$A1250))</f>
        <v/>
      </c>
      <c r="E1250" s="20" t="str">
        <f aca="false">IF($A1250="","",IF(AND($B1250=$D1250,COUNTIFS($A$2:$A1250,$A1250,$B$2:$B1250,$B1250)=1),1,0))</f>
        <v/>
      </c>
      <c r="F1250" s="19" t="str">
        <f aca="false">IF($E1250&lt;&gt;1,"",IF(COUNTIFS($A:$A,$A1250,$B:$B,"&gt;"&amp;$D1250)=0,"",_xlfn.MINIFS($B:$B,$A:$A,$A1250,$B:$B,"&gt;"&amp;$D1250)))</f>
        <v/>
      </c>
      <c r="G1250" s="20" t="str">
        <f aca="false">IF($F1250="","",$F1250-$D1250)</f>
        <v/>
      </c>
      <c r="H1250" s="20" t="str">
        <f aca="false">IF($E1250&lt;&gt;1,"",IF($F1250="",0,IF($G1250&lt;='Cohort Report'!$B$7,1,0)))</f>
        <v/>
      </c>
      <c r="I1250" s="20" t="str">
        <f aca="false">IF($E1250&lt;&gt;1,"",IF($F1250="",0,IF($G1250&lt;='Cohort Report'!$B$8,1,0)))</f>
        <v/>
      </c>
      <c r="J1250" s="21" t="str">
        <f aca="false">IF($E1250&lt;&gt;1,"",DATE(YEAR($D1250),MONTH($D1250),1))</f>
        <v/>
      </c>
      <c r="K1250" s="20" t="str">
        <f aca="false">IF($E1250&lt;&gt;1,"",IF($G1250="","",IF(AND($D1250&gt;='Cohort Report'!$B$5,$D1250&lt;='Cohort Report'!$B$6),$G1250,"")))</f>
        <v/>
      </c>
    </row>
    <row r="1251" customFormat="false" ht="15" hidden="false" customHeight="false" outlineLevel="0" collapsed="false">
      <c r="A1251" s="9"/>
      <c r="B1251" s="22"/>
      <c r="C1251" s="23"/>
      <c r="D1251" s="19" t="str">
        <f aca="false">IF($A1251="","",_xlfn.MINIFS($B:$B,$A:$A,$A1251))</f>
        <v/>
      </c>
      <c r="E1251" s="20" t="str">
        <f aca="false">IF($A1251="","",IF(AND($B1251=$D1251,COUNTIFS($A$2:$A1251,$A1251,$B$2:$B1251,$B1251)=1),1,0))</f>
        <v/>
      </c>
      <c r="F1251" s="19" t="str">
        <f aca="false">IF($E1251&lt;&gt;1,"",IF(COUNTIFS($A:$A,$A1251,$B:$B,"&gt;"&amp;$D1251)=0,"",_xlfn.MINIFS($B:$B,$A:$A,$A1251,$B:$B,"&gt;"&amp;$D1251)))</f>
        <v/>
      </c>
      <c r="G1251" s="20" t="str">
        <f aca="false">IF($F1251="","",$F1251-$D1251)</f>
        <v/>
      </c>
      <c r="H1251" s="20" t="str">
        <f aca="false">IF($E1251&lt;&gt;1,"",IF($F1251="",0,IF($G1251&lt;='Cohort Report'!$B$7,1,0)))</f>
        <v/>
      </c>
      <c r="I1251" s="20" t="str">
        <f aca="false">IF($E1251&lt;&gt;1,"",IF($F1251="",0,IF($G1251&lt;='Cohort Report'!$B$8,1,0)))</f>
        <v/>
      </c>
      <c r="J1251" s="21" t="str">
        <f aca="false">IF($E1251&lt;&gt;1,"",DATE(YEAR($D1251),MONTH($D1251),1))</f>
        <v/>
      </c>
      <c r="K1251" s="20" t="str">
        <f aca="false">IF($E1251&lt;&gt;1,"",IF($G1251="","",IF(AND($D1251&gt;='Cohort Report'!$B$5,$D1251&lt;='Cohort Report'!$B$6),$G1251,"")))</f>
        <v/>
      </c>
    </row>
    <row r="1252" customFormat="false" ht="15" hidden="false" customHeight="false" outlineLevel="0" collapsed="false">
      <c r="A1252" s="9"/>
      <c r="B1252" s="22"/>
      <c r="C1252" s="23"/>
      <c r="D1252" s="19" t="str">
        <f aca="false">IF($A1252="","",_xlfn.MINIFS($B:$B,$A:$A,$A1252))</f>
        <v/>
      </c>
      <c r="E1252" s="20" t="str">
        <f aca="false">IF($A1252="","",IF(AND($B1252=$D1252,COUNTIFS($A$2:$A1252,$A1252,$B$2:$B1252,$B1252)=1),1,0))</f>
        <v/>
      </c>
      <c r="F1252" s="19" t="str">
        <f aca="false">IF($E1252&lt;&gt;1,"",IF(COUNTIFS($A:$A,$A1252,$B:$B,"&gt;"&amp;$D1252)=0,"",_xlfn.MINIFS($B:$B,$A:$A,$A1252,$B:$B,"&gt;"&amp;$D1252)))</f>
        <v/>
      </c>
      <c r="G1252" s="20" t="str">
        <f aca="false">IF($F1252="","",$F1252-$D1252)</f>
        <v/>
      </c>
      <c r="H1252" s="20" t="str">
        <f aca="false">IF($E1252&lt;&gt;1,"",IF($F1252="",0,IF($G1252&lt;='Cohort Report'!$B$7,1,0)))</f>
        <v/>
      </c>
      <c r="I1252" s="20" t="str">
        <f aca="false">IF($E1252&lt;&gt;1,"",IF($F1252="",0,IF($G1252&lt;='Cohort Report'!$B$8,1,0)))</f>
        <v/>
      </c>
      <c r="J1252" s="21" t="str">
        <f aca="false">IF($E1252&lt;&gt;1,"",DATE(YEAR($D1252),MONTH($D1252),1))</f>
        <v/>
      </c>
      <c r="K1252" s="20" t="str">
        <f aca="false">IF($E1252&lt;&gt;1,"",IF($G1252="","",IF(AND($D1252&gt;='Cohort Report'!$B$5,$D1252&lt;='Cohort Report'!$B$6),$G1252,"")))</f>
        <v/>
      </c>
    </row>
    <row r="1253" customFormat="false" ht="15" hidden="false" customHeight="false" outlineLevel="0" collapsed="false">
      <c r="A1253" s="9"/>
      <c r="B1253" s="22"/>
      <c r="C1253" s="23"/>
      <c r="D1253" s="19" t="str">
        <f aca="false">IF($A1253="","",_xlfn.MINIFS($B:$B,$A:$A,$A1253))</f>
        <v/>
      </c>
      <c r="E1253" s="20" t="str">
        <f aca="false">IF($A1253="","",IF(AND($B1253=$D1253,COUNTIFS($A$2:$A1253,$A1253,$B$2:$B1253,$B1253)=1),1,0))</f>
        <v/>
      </c>
      <c r="F1253" s="19" t="str">
        <f aca="false">IF($E1253&lt;&gt;1,"",IF(COUNTIFS($A:$A,$A1253,$B:$B,"&gt;"&amp;$D1253)=0,"",_xlfn.MINIFS($B:$B,$A:$A,$A1253,$B:$B,"&gt;"&amp;$D1253)))</f>
        <v/>
      </c>
      <c r="G1253" s="20" t="str">
        <f aca="false">IF($F1253="","",$F1253-$D1253)</f>
        <v/>
      </c>
      <c r="H1253" s="20" t="str">
        <f aca="false">IF($E1253&lt;&gt;1,"",IF($F1253="",0,IF($G1253&lt;='Cohort Report'!$B$7,1,0)))</f>
        <v/>
      </c>
      <c r="I1253" s="20" t="str">
        <f aca="false">IF($E1253&lt;&gt;1,"",IF($F1253="",0,IF($G1253&lt;='Cohort Report'!$B$8,1,0)))</f>
        <v/>
      </c>
      <c r="J1253" s="21" t="str">
        <f aca="false">IF($E1253&lt;&gt;1,"",DATE(YEAR($D1253),MONTH($D1253),1))</f>
        <v/>
      </c>
      <c r="K1253" s="20" t="str">
        <f aca="false">IF($E1253&lt;&gt;1,"",IF($G1253="","",IF(AND($D1253&gt;='Cohort Report'!$B$5,$D1253&lt;='Cohort Report'!$B$6),$G1253,"")))</f>
        <v/>
      </c>
    </row>
    <row r="1254" customFormat="false" ht="15" hidden="false" customHeight="false" outlineLevel="0" collapsed="false">
      <c r="A1254" s="9"/>
      <c r="B1254" s="22"/>
      <c r="C1254" s="23"/>
      <c r="D1254" s="19" t="str">
        <f aca="false">IF($A1254="","",_xlfn.MINIFS($B:$B,$A:$A,$A1254))</f>
        <v/>
      </c>
      <c r="E1254" s="20" t="str">
        <f aca="false">IF($A1254="","",IF(AND($B1254=$D1254,COUNTIFS($A$2:$A1254,$A1254,$B$2:$B1254,$B1254)=1),1,0))</f>
        <v/>
      </c>
      <c r="F1254" s="19" t="str">
        <f aca="false">IF($E1254&lt;&gt;1,"",IF(COUNTIFS($A:$A,$A1254,$B:$B,"&gt;"&amp;$D1254)=0,"",_xlfn.MINIFS($B:$B,$A:$A,$A1254,$B:$B,"&gt;"&amp;$D1254)))</f>
        <v/>
      </c>
      <c r="G1254" s="20" t="str">
        <f aca="false">IF($F1254="","",$F1254-$D1254)</f>
        <v/>
      </c>
      <c r="H1254" s="20" t="str">
        <f aca="false">IF($E1254&lt;&gt;1,"",IF($F1254="",0,IF($G1254&lt;='Cohort Report'!$B$7,1,0)))</f>
        <v/>
      </c>
      <c r="I1254" s="20" t="str">
        <f aca="false">IF($E1254&lt;&gt;1,"",IF($F1254="",0,IF($G1254&lt;='Cohort Report'!$B$8,1,0)))</f>
        <v/>
      </c>
      <c r="J1254" s="21" t="str">
        <f aca="false">IF($E1254&lt;&gt;1,"",DATE(YEAR($D1254),MONTH($D1254),1))</f>
        <v/>
      </c>
      <c r="K1254" s="20" t="str">
        <f aca="false">IF($E1254&lt;&gt;1,"",IF($G1254="","",IF(AND($D1254&gt;='Cohort Report'!$B$5,$D1254&lt;='Cohort Report'!$B$6),$G1254,"")))</f>
        <v/>
      </c>
    </row>
    <row r="1255" customFormat="false" ht="15" hidden="false" customHeight="false" outlineLevel="0" collapsed="false">
      <c r="A1255" s="9"/>
      <c r="B1255" s="22"/>
      <c r="C1255" s="23"/>
      <c r="D1255" s="19" t="str">
        <f aca="false">IF($A1255="","",_xlfn.MINIFS($B:$B,$A:$A,$A1255))</f>
        <v/>
      </c>
      <c r="E1255" s="20" t="str">
        <f aca="false">IF($A1255="","",IF(AND($B1255=$D1255,COUNTIFS($A$2:$A1255,$A1255,$B$2:$B1255,$B1255)=1),1,0))</f>
        <v/>
      </c>
      <c r="F1255" s="19" t="str">
        <f aca="false">IF($E1255&lt;&gt;1,"",IF(COUNTIFS($A:$A,$A1255,$B:$B,"&gt;"&amp;$D1255)=0,"",_xlfn.MINIFS($B:$B,$A:$A,$A1255,$B:$B,"&gt;"&amp;$D1255)))</f>
        <v/>
      </c>
      <c r="G1255" s="20" t="str">
        <f aca="false">IF($F1255="","",$F1255-$D1255)</f>
        <v/>
      </c>
      <c r="H1255" s="20" t="str">
        <f aca="false">IF($E1255&lt;&gt;1,"",IF($F1255="",0,IF($G1255&lt;='Cohort Report'!$B$7,1,0)))</f>
        <v/>
      </c>
      <c r="I1255" s="20" t="str">
        <f aca="false">IF($E1255&lt;&gt;1,"",IF($F1255="",0,IF($G1255&lt;='Cohort Report'!$B$8,1,0)))</f>
        <v/>
      </c>
      <c r="J1255" s="21" t="str">
        <f aca="false">IF($E1255&lt;&gt;1,"",DATE(YEAR($D1255),MONTH($D1255),1))</f>
        <v/>
      </c>
      <c r="K1255" s="20" t="str">
        <f aca="false">IF($E1255&lt;&gt;1,"",IF($G1255="","",IF(AND($D1255&gt;='Cohort Report'!$B$5,$D1255&lt;='Cohort Report'!$B$6),$G1255,"")))</f>
        <v/>
      </c>
    </row>
    <row r="1256" customFormat="false" ht="15" hidden="false" customHeight="false" outlineLevel="0" collapsed="false">
      <c r="A1256" s="9"/>
      <c r="B1256" s="22"/>
      <c r="C1256" s="23"/>
      <c r="D1256" s="19" t="str">
        <f aca="false">IF($A1256="","",_xlfn.MINIFS($B:$B,$A:$A,$A1256))</f>
        <v/>
      </c>
      <c r="E1256" s="20" t="str">
        <f aca="false">IF($A1256="","",IF(AND($B1256=$D1256,COUNTIFS($A$2:$A1256,$A1256,$B$2:$B1256,$B1256)=1),1,0))</f>
        <v/>
      </c>
      <c r="F1256" s="19" t="str">
        <f aca="false">IF($E1256&lt;&gt;1,"",IF(COUNTIFS($A:$A,$A1256,$B:$B,"&gt;"&amp;$D1256)=0,"",_xlfn.MINIFS($B:$B,$A:$A,$A1256,$B:$B,"&gt;"&amp;$D1256)))</f>
        <v/>
      </c>
      <c r="G1256" s="20" t="str">
        <f aca="false">IF($F1256="","",$F1256-$D1256)</f>
        <v/>
      </c>
      <c r="H1256" s="20" t="str">
        <f aca="false">IF($E1256&lt;&gt;1,"",IF($F1256="",0,IF($G1256&lt;='Cohort Report'!$B$7,1,0)))</f>
        <v/>
      </c>
      <c r="I1256" s="20" t="str">
        <f aca="false">IF($E1256&lt;&gt;1,"",IF($F1256="",0,IF($G1256&lt;='Cohort Report'!$B$8,1,0)))</f>
        <v/>
      </c>
      <c r="J1256" s="21" t="str">
        <f aca="false">IF($E1256&lt;&gt;1,"",DATE(YEAR($D1256),MONTH($D1256),1))</f>
        <v/>
      </c>
      <c r="K1256" s="20" t="str">
        <f aca="false">IF($E1256&lt;&gt;1,"",IF($G1256="","",IF(AND($D1256&gt;='Cohort Report'!$B$5,$D1256&lt;='Cohort Report'!$B$6),$G1256,"")))</f>
        <v/>
      </c>
    </row>
    <row r="1257" customFormat="false" ht="15" hidden="false" customHeight="false" outlineLevel="0" collapsed="false">
      <c r="A1257" s="9"/>
      <c r="B1257" s="22"/>
      <c r="C1257" s="23"/>
      <c r="D1257" s="19" t="str">
        <f aca="false">IF($A1257="","",_xlfn.MINIFS($B:$B,$A:$A,$A1257))</f>
        <v/>
      </c>
      <c r="E1257" s="20" t="str">
        <f aca="false">IF($A1257="","",IF(AND($B1257=$D1257,COUNTIFS($A$2:$A1257,$A1257,$B$2:$B1257,$B1257)=1),1,0))</f>
        <v/>
      </c>
      <c r="F1257" s="19" t="str">
        <f aca="false">IF($E1257&lt;&gt;1,"",IF(COUNTIFS($A:$A,$A1257,$B:$B,"&gt;"&amp;$D1257)=0,"",_xlfn.MINIFS($B:$B,$A:$A,$A1257,$B:$B,"&gt;"&amp;$D1257)))</f>
        <v/>
      </c>
      <c r="G1257" s="20" t="str">
        <f aca="false">IF($F1257="","",$F1257-$D1257)</f>
        <v/>
      </c>
      <c r="H1257" s="20" t="str">
        <f aca="false">IF($E1257&lt;&gt;1,"",IF($F1257="",0,IF($G1257&lt;='Cohort Report'!$B$7,1,0)))</f>
        <v/>
      </c>
      <c r="I1257" s="20" t="str">
        <f aca="false">IF($E1257&lt;&gt;1,"",IF($F1257="",0,IF($G1257&lt;='Cohort Report'!$B$8,1,0)))</f>
        <v/>
      </c>
      <c r="J1257" s="21" t="str">
        <f aca="false">IF($E1257&lt;&gt;1,"",DATE(YEAR($D1257),MONTH($D1257),1))</f>
        <v/>
      </c>
      <c r="K1257" s="20" t="str">
        <f aca="false">IF($E1257&lt;&gt;1,"",IF($G1257="","",IF(AND($D1257&gt;='Cohort Report'!$B$5,$D1257&lt;='Cohort Report'!$B$6),$G1257,"")))</f>
        <v/>
      </c>
    </row>
    <row r="1258" customFormat="false" ht="15" hidden="false" customHeight="false" outlineLevel="0" collapsed="false">
      <c r="A1258" s="9"/>
      <c r="B1258" s="22"/>
      <c r="C1258" s="23"/>
      <c r="D1258" s="19" t="str">
        <f aca="false">IF($A1258="","",_xlfn.MINIFS($B:$B,$A:$A,$A1258))</f>
        <v/>
      </c>
      <c r="E1258" s="20" t="str">
        <f aca="false">IF($A1258="","",IF(AND($B1258=$D1258,COUNTIFS($A$2:$A1258,$A1258,$B$2:$B1258,$B1258)=1),1,0))</f>
        <v/>
      </c>
      <c r="F1258" s="19" t="str">
        <f aca="false">IF($E1258&lt;&gt;1,"",IF(COUNTIFS($A:$A,$A1258,$B:$B,"&gt;"&amp;$D1258)=0,"",_xlfn.MINIFS($B:$B,$A:$A,$A1258,$B:$B,"&gt;"&amp;$D1258)))</f>
        <v/>
      </c>
      <c r="G1258" s="20" t="str">
        <f aca="false">IF($F1258="","",$F1258-$D1258)</f>
        <v/>
      </c>
      <c r="H1258" s="20" t="str">
        <f aca="false">IF($E1258&lt;&gt;1,"",IF($F1258="",0,IF($G1258&lt;='Cohort Report'!$B$7,1,0)))</f>
        <v/>
      </c>
      <c r="I1258" s="20" t="str">
        <f aca="false">IF($E1258&lt;&gt;1,"",IF($F1258="",0,IF($G1258&lt;='Cohort Report'!$B$8,1,0)))</f>
        <v/>
      </c>
      <c r="J1258" s="21" t="str">
        <f aca="false">IF($E1258&lt;&gt;1,"",DATE(YEAR($D1258),MONTH($D1258),1))</f>
        <v/>
      </c>
      <c r="K1258" s="20" t="str">
        <f aca="false">IF($E1258&lt;&gt;1,"",IF($G1258="","",IF(AND($D1258&gt;='Cohort Report'!$B$5,$D1258&lt;='Cohort Report'!$B$6),$G1258,"")))</f>
        <v/>
      </c>
    </row>
    <row r="1259" customFormat="false" ht="15" hidden="false" customHeight="false" outlineLevel="0" collapsed="false">
      <c r="A1259" s="9"/>
      <c r="B1259" s="22"/>
      <c r="C1259" s="23"/>
      <c r="D1259" s="19" t="str">
        <f aca="false">IF($A1259="","",_xlfn.MINIFS($B:$B,$A:$A,$A1259))</f>
        <v/>
      </c>
      <c r="E1259" s="20" t="str">
        <f aca="false">IF($A1259="","",IF(AND($B1259=$D1259,COUNTIFS($A$2:$A1259,$A1259,$B$2:$B1259,$B1259)=1),1,0))</f>
        <v/>
      </c>
      <c r="F1259" s="19" t="str">
        <f aca="false">IF($E1259&lt;&gt;1,"",IF(COUNTIFS($A:$A,$A1259,$B:$B,"&gt;"&amp;$D1259)=0,"",_xlfn.MINIFS($B:$B,$A:$A,$A1259,$B:$B,"&gt;"&amp;$D1259)))</f>
        <v/>
      </c>
      <c r="G1259" s="20" t="str">
        <f aca="false">IF($F1259="","",$F1259-$D1259)</f>
        <v/>
      </c>
      <c r="H1259" s="20" t="str">
        <f aca="false">IF($E1259&lt;&gt;1,"",IF($F1259="",0,IF($G1259&lt;='Cohort Report'!$B$7,1,0)))</f>
        <v/>
      </c>
      <c r="I1259" s="20" t="str">
        <f aca="false">IF($E1259&lt;&gt;1,"",IF($F1259="",0,IF($G1259&lt;='Cohort Report'!$B$8,1,0)))</f>
        <v/>
      </c>
      <c r="J1259" s="21" t="str">
        <f aca="false">IF($E1259&lt;&gt;1,"",DATE(YEAR($D1259),MONTH($D1259),1))</f>
        <v/>
      </c>
      <c r="K1259" s="20" t="str">
        <f aca="false">IF($E1259&lt;&gt;1,"",IF($G1259="","",IF(AND($D1259&gt;='Cohort Report'!$B$5,$D1259&lt;='Cohort Report'!$B$6),$G1259,"")))</f>
        <v/>
      </c>
    </row>
    <row r="1260" customFormat="false" ht="15" hidden="false" customHeight="false" outlineLevel="0" collapsed="false">
      <c r="A1260" s="9"/>
      <c r="B1260" s="22"/>
      <c r="C1260" s="23"/>
      <c r="D1260" s="19" t="str">
        <f aca="false">IF($A1260="","",_xlfn.MINIFS($B:$B,$A:$A,$A1260))</f>
        <v/>
      </c>
      <c r="E1260" s="20" t="str">
        <f aca="false">IF($A1260="","",IF(AND($B1260=$D1260,COUNTIFS($A$2:$A1260,$A1260,$B$2:$B1260,$B1260)=1),1,0))</f>
        <v/>
      </c>
      <c r="F1260" s="19" t="str">
        <f aca="false">IF($E1260&lt;&gt;1,"",IF(COUNTIFS($A:$A,$A1260,$B:$B,"&gt;"&amp;$D1260)=0,"",_xlfn.MINIFS($B:$B,$A:$A,$A1260,$B:$B,"&gt;"&amp;$D1260)))</f>
        <v/>
      </c>
      <c r="G1260" s="20" t="str">
        <f aca="false">IF($F1260="","",$F1260-$D1260)</f>
        <v/>
      </c>
      <c r="H1260" s="20" t="str">
        <f aca="false">IF($E1260&lt;&gt;1,"",IF($F1260="",0,IF($G1260&lt;='Cohort Report'!$B$7,1,0)))</f>
        <v/>
      </c>
      <c r="I1260" s="20" t="str">
        <f aca="false">IF($E1260&lt;&gt;1,"",IF($F1260="",0,IF($G1260&lt;='Cohort Report'!$B$8,1,0)))</f>
        <v/>
      </c>
      <c r="J1260" s="21" t="str">
        <f aca="false">IF($E1260&lt;&gt;1,"",DATE(YEAR($D1260),MONTH($D1260),1))</f>
        <v/>
      </c>
      <c r="K1260" s="20" t="str">
        <f aca="false">IF($E1260&lt;&gt;1,"",IF($G1260="","",IF(AND($D1260&gt;='Cohort Report'!$B$5,$D1260&lt;='Cohort Report'!$B$6),$G1260,"")))</f>
        <v/>
      </c>
    </row>
    <row r="1261" customFormat="false" ht="15" hidden="false" customHeight="false" outlineLevel="0" collapsed="false">
      <c r="A1261" s="9"/>
      <c r="B1261" s="22"/>
      <c r="C1261" s="23"/>
      <c r="D1261" s="19" t="str">
        <f aca="false">IF($A1261="","",_xlfn.MINIFS($B:$B,$A:$A,$A1261))</f>
        <v/>
      </c>
      <c r="E1261" s="20" t="str">
        <f aca="false">IF($A1261="","",IF(AND($B1261=$D1261,COUNTIFS($A$2:$A1261,$A1261,$B$2:$B1261,$B1261)=1),1,0))</f>
        <v/>
      </c>
      <c r="F1261" s="19" t="str">
        <f aca="false">IF($E1261&lt;&gt;1,"",IF(COUNTIFS($A:$A,$A1261,$B:$B,"&gt;"&amp;$D1261)=0,"",_xlfn.MINIFS($B:$B,$A:$A,$A1261,$B:$B,"&gt;"&amp;$D1261)))</f>
        <v/>
      </c>
      <c r="G1261" s="20" t="str">
        <f aca="false">IF($F1261="","",$F1261-$D1261)</f>
        <v/>
      </c>
      <c r="H1261" s="20" t="str">
        <f aca="false">IF($E1261&lt;&gt;1,"",IF($F1261="",0,IF($G1261&lt;='Cohort Report'!$B$7,1,0)))</f>
        <v/>
      </c>
      <c r="I1261" s="20" t="str">
        <f aca="false">IF($E1261&lt;&gt;1,"",IF($F1261="",0,IF($G1261&lt;='Cohort Report'!$B$8,1,0)))</f>
        <v/>
      </c>
      <c r="J1261" s="21" t="str">
        <f aca="false">IF($E1261&lt;&gt;1,"",DATE(YEAR($D1261),MONTH($D1261),1))</f>
        <v/>
      </c>
      <c r="K1261" s="20" t="str">
        <f aca="false">IF($E1261&lt;&gt;1,"",IF($G1261="","",IF(AND($D1261&gt;='Cohort Report'!$B$5,$D1261&lt;='Cohort Report'!$B$6),$G1261,"")))</f>
        <v/>
      </c>
    </row>
    <row r="1262" customFormat="false" ht="15" hidden="false" customHeight="false" outlineLevel="0" collapsed="false">
      <c r="A1262" s="9"/>
      <c r="B1262" s="22"/>
      <c r="C1262" s="23"/>
      <c r="D1262" s="19" t="str">
        <f aca="false">IF($A1262="","",_xlfn.MINIFS($B:$B,$A:$A,$A1262))</f>
        <v/>
      </c>
      <c r="E1262" s="20" t="str">
        <f aca="false">IF($A1262="","",IF(AND($B1262=$D1262,COUNTIFS($A$2:$A1262,$A1262,$B$2:$B1262,$B1262)=1),1,0))</f>
        <v/>
      </c>
      <c r="F1262" s="19" t="str">
        <f aca="false">IF($E1262&lt;&gt;1,"",IF(COUNTIFS($A:$A,$A1262,$B:$B,"&gt;"&amp;$D1262)=0,"",_xlfn.MINIFS($B:$B,$A:$A,$A1262,$B:$B,"&gt;"&amp;$D1262)))</f>
        <v/>
      </c>
      <c r="G1262" s="20" t="str">
        <f aca="false">IF($F1262="","",$F1262-$D1262)</f>
        <v/>
      </c>
      <c r="H1262" s="20" t="str">
        <f aca="false">IF($E1262&lt;&gt;1,"",IF($F1262="",0,IF($G1262&lt;='Cohort Report'!$B$7,1,0)))</f>
        <v/>
      </c>
      <c r="I1262" s="20" t="str">
        <f aca="false">IF($E1262&lt;&gt;1,"",IF($F1262="",0,IF($G1262&lt;='Cohort Report'!$B$8,1,0)))</f>
        <v/>
      </c>
      <c r="J1262" s="21" t="str">
        <f aca="false">IF($E1262&lt;&gt;1,"",DATE(YEAR($D1262),MONTH($D1262),1))</f>
        <v/>
      </c>
      <c r="K1262" s="20" t="str">
        <f aca="false">IF($E1262&lt;&gt;1,"",IF($G1262="","",IF(AND($D1262&gt;='Cohort Report'!$B$5,$D1262&lt;='Cohort Report'!$B$6),$G1262,"")))</f>
        <v/>
      </c>
    </row>
    <row r="1263" customFormat="false" ht="15" hidden="false" customHeight="false" outlineLevel="0" collapsed="false">
      <c r="A1263" s="9"/>
      <c r="B1263" s="22"/>
      <c r="C1263" s="23"/>
      <c r="D1263" s="19" t="str">
        <f aca="false">IF($A1263="","",_xlfn.MINIFS($B:$B,$A:$A,$A1263))</f>
        <v/>
      </c>
      <c r="E1263" s="20" t="str">
        <f aca="false">IF($A1263="","",IF(AND($B1263=$D1263,COUNTIFS($A$2:$A1263,$A1263,$B$2:$B1263,$B1263)=1),1,0))</f>
        <v/>
      </c>
      <c r="F1263" s="19" t="str">
        <f aca="false">IF($E1263&lt;&gt;1,"",IF(COUNTIFS($A:$A,$A1263,$B:$B,"&gt;"&amp;$D1263)=0,"",_xlfn.MINIFS($B:$B,$A:$A,$A1263,$B:$B,"&gt;"&amp;$D1263)))</f>
        <v/>
      </c>
      <c r="G1263" s="20" t="str">
        <f aca="false">IF($F1263="","",$F1263-$D1263)</f>
        <v/>
      </c>
      <c r="H1263" s="20" t="str">
        <f aca="false">IF($E1263&lt;&gt;1,"",IF($F1263="",0,IF($G1263&lt;='Cohort Report'!$B$7,1,0)))</f>
        <v/>
      </c>
      <c r="I1263" s="20" t="str">
        <f aca="false">IF($E1263&lt;&gt;1,"",IF($F1263="",0,IF($G1263&lt;='Cohort Report'!$B$8,1,0)))</f>
        <v/>
      </c>
      <c r="J1263" s="21" t="str">
        <f aca="false">IF($E1263&lt;&gt;1,"",DATE(YEAR($D1263),MONTH($D1263),1))</f>
        <v/>
      </c>
      <c r="K1263" s="20" t="str">
        <f aca="false">IF($E1263&lt;&gt;1,"",IF($G1263="","",IF(AND($D1263&gt;='Cohort Report'!$B$5,$D1263&lt;='Cohort Report'!$B$6),$G1263,"")))</f>
        <v/>
      </c>
    </row>
    <row r="1264" customFormat="false" ht="15" hidden="false" customHeight="false" outlineLevel="0" collapsed="false">
      <c r="A1264" s="9"/>
      <c r="B1264" s="22"/>
      <c r="C1264" s="23"/>
      <c r="D1264" s="19" t="str">
        <f aca="false">IF($A1264="","",_xlfn.MINIFS($B:$B,$A:$A,$A1264))</f>
        <v/>
      </c>
      <c r="E1264" s="20" t="str">
        <f aca="false">IF($A1264="","",IF(AND($B1264=$D1264,COUNTIFS($A$2:$A1264,$A1264,$B$2:$B1264,$B1264)=1),1,0))</f>
        <v/>
      </c>
      <c r="F1264" s="19" t="str">
        <f aca="false">IF($E1264&lt;&gt;1,"",IF(COUNTIFS($A:$A,$A1264,$B:$B,"&gt;"&amp;$D1264)=0,"",_xlfn.MINIFS($B:$B,$A:$A,$A1264,$B:$B,"&gt;"&amp;$D1264)))</f>
        <v/>
      </c>
      <c r="G1264" s="20" t="str">
        <f aca="false">IF($F1264="","",$F1264-$D1264)</f>
        <v/>
      </c>
      <c r="H1264" s="20" t="str">
        <f aca="false">IF($E1264&lt;&gt;1,"",IF($F1264="",0,IF($G1264&lt;='Cohort Report'!$B$7,1,0)))</f>
        <v/>
      </c>
      <c r="I1264" s="20" t="str">
        <f aca="false">IF($E1264&lt;&gt;1,"",IF($F1264="",0,IF($G1264&lt;='Cohort Report'!$B$8,1,0)))</f>
        <v/>
      </c>
      <c r="J1264" s="21" t="str">
        <f aca="false">IF($E1264&lt;&gt;1,"",DATE(YEAR($D1264),MONTH($D1264),1))</f>
        <v/>
      </c>
      <c r="K1264" s="20" t="str">
        <f aca="false">IF($E1264&lt;&gt;1,"",IF($G1264="","",IF(AND($D1264&gt;='Cohort Report'!$B$5,$D1264&lt;='Cohort Report'!$B$6),$G1264,"")))</f>
        <v/>
      </c>
    </row>
    <row r="1265" customFormat="false" ht="15" hidden="false" customHeight="false" outlineLevel="0" collapsed="false">
      <c r="A1265" s="9"/>
      <c r="B1265" s="22"/>
      <c r="C1265" s="23"/>
      <c r="D1265" s="19" t="str">
        <f aca="false">IF($A1265="","",_xlfn.MINIFS($B:$B,$A:$A,$A1265))</f>
        <v/>
      </c>
      <c r="E1265" s="20" t="str">
        <f aca="false">IF($A1265="","",IF(AND($B1265=$D1265,COUNTIFS($A$2:$A1265,$A1265,$B$2:$B1265,$B1265)=1),1,0))</f>
        <v/>
      </c>
      <c r="F1265" s="19" t="str">
        <f aca="false">IF($E1265&lt;&gt;1,"",IF(COUNTIFS($A:$A,$A1265,$B:$B,"&gt;"&amp;$D1265)=0,"",_xlfn.MINIFS($B:$B,$A:$A,$A1265,$B:$B,"&gt;"&amp;$D1265)))</f>
        <v/>
      </c>
      <c r="G1265" s="20" t="str">
        <f aca="false">IF($F1265="","",$F1265-$D1265)</f>
        <v/>
      </c>
      <c r="H1265" s="20" t="str">
        <f aca="false">IF($E1265&lt;&gt;1,"",IF($F1265="",0,IF($G1265&lt;='Cohort Report'!$B$7,1,0)))</f>
        <v/>
      </c>
      <c r="I1265" s="20" t="str">
        <f aca="false">IF($E1265&lt;&gt;1,"",IF($F1265="",0,IF($G1265&lt;='Cohort Report'!$B$8,1,0)))</f>
        <v/>
      </c>
      <c r="J1265" s="21" t="str">
        <f aca="false">IF($E1265&lt;&gt;1,"",DATE(YEAR($D1265),MONTH($D1265),1))</f>
        <v/>
      </c>
      <c r="K1265" s="20" t="str">
        <f aca="false">IF($E1265&lt;&gt;1,"",IF($G1265="","",IF(AND($D1265&gt;='Cohort Report'!$B$5,$D1265&lt;='Cohort Report'!$B$6),$G1265,"")))</f>
        <v/>
      </c>
    </row>
    <row r="1266" customFormat="false" ht="15" hidden="false" customHeight="false" outlineLevel="0" collapsed="false">
      <c r="A1266" s="9"/>
      <c r="B1266" s="22"/>
      <c r="C1266" s="23"/>
      <c r="D1266" s="19" t="str">
        <f aca="false">IF($A1266="","",_xlfn.MINIFS($B:$B,$A:$A,$A1266))</f>
        <v/>
      </c>
      <c r="E1266" s="20" t="str">
        <f aca="false">IF($A1266="","",IF(AND($B1266=$D1266,COUNTIFS($A$2:$A1266,$A1266,$B$2:$B1266,$B1266)=1),1,0))</f>
        <v/>
      </c>
      <c r="F1266" s="19" t="str">
        <f aca="false">IF($E1266&lt;&gt;1,"",IF(COUNTIFS($A:$A,$A1266,$B:$B,"&gt;"&amp;$D1266)=0,"",_xlfn.MINIFS($B:$B,$A:$A,$A1266,$B:$B,"&gt;"&amp;$D1266)))</f>
        <v/>
      </c>
      <c r="G1266" s="20" t="str">
        <f aca="false">IF($F1266="","",$F1266-$D1266)</f>
        <v/>
      </c>
      <c r="H1266" s="20" t="str">
        <f aca="false">IF($E1266&lt;&gt;1,"",IF($F1266="",0,IF($G1266&lt;='Cohort Report'!$B$7,1,0)))</f>
        <v/>
      </c>
      <c r="I1266" s="20" t="str">
        <f aca="false">IF($E1266&lt;&gt;1,"",IF($F1266="",0,IF($G1266&lt;='Cohort Report'!$B$8,1,0)))</f>
        <v/>
      </c>
      <c r="J1266" s="21" t="str">
        <f aca="false">IF($E1266&lt;&gt;1,"",DATE(YEAR($D1266),MONTH($D1266),1))</f>
        <v/>
      </c>
      <c r="K1266" s="20" t="str">
        <f aca="false">IF($E1266&lt;&gt;1,"",IF($G1266="","",IF(AND($D1266&gt;='Cohort Report'!$B$5,$D1266&lt;='Cohort Report'!$B$6),$G1266,"")))</f>
        <v/>
      </c>
    </row>
    <row r="1267" customFormat="false" ht="15" hidden="false" customHeight="false" outlineLevel="0" collapsed="false">
      <c r="A1267" s="9"/>
      <c r="B1267" s="22"/>
      <c r="C1267" s="23"/>
      <c r="D1267" s="19" t="str">
        <f aca="false">IF($A1267="","",_xlfn.MINIFS($B:$B,$A:$A,$A1267))</f>
        <v/>
      </c>
      <c r="E1267" s="20" t="str">
        <f aca="false">IF($A1267="","",IF(AND($B1267=$D1267,COUNTIFS($A$2:$A1267,$A1267,$B$2:$B1267,$B1267)=1),1,0))</f>
        <v/>
      </c>
      <c r="F1267" s="19" t="str">
        <f aca="false">IF($E1267&lt;&gt;1,"",IF(COUNTIFS($A:$A,$A1267,$B:$B,"&gt;"&amp;$D1267)=0,"",_xlfn.MINIFS($B:$B,$A:$A,$A1267,$B:$B,"&gt;"&amp;$D1267)))</f>
        <v/>
      </c>
      <c r="G1267" s="20" t="str">
        <f aca="false">IF($F1267="","",$F1267-$D1267)</f>
        <v/>
      </c>
      <c r="H1267" s="20" t="str">
        <f aca="false">IF($E1267&lt;&gt;1,"",IF($F1267="",0,IF($G1267&lt;='Cohort Report'!$B$7,1,0)))</f>
        <v/>
      </c>
      <c r="I1267" s="20" t="str">
        <f aca="false">IF($E1267&lt;&gt;1,"",IF($F1267="",0,IF($G1267&lt;='Cohort Report'!$B$8,1,0)))</f>
        <v/>
      </c>
      <c r="J1267" s="21" t="str">
        <f aca="false">IF($E1267&lt;&gt;1,"",DATE(YEAR($D1267),MONTH($D1267),1))</f>
        <v/>
      </c>
      <c r="K1267" s="20" t="str">
        <f aca="false">IF($E1267&lt;&gt;1,"",IF($G1267="","",IF(AND($D1267&gt;='Cohort Report'!$B$5,$D1267&lt;='Cohort Report'!$B$6),$G1267,"")))</f>
        <v/>
      </c>
    </row>
    <row r="1268" customFormat="false" ht="15" hidden="false" customHeight="false" outlineLevel="0" collapsed="false">
      <c r="A1268" s="9"/>
      <c r="B1268" s="22"/>
      <c r="C1268" s="23"/>
      <c r="D1268" s="19" t="str">
        <f aca="false">IF($A1268="","",_xlfn.MINIFS($B:$B,$A:$A,$A1268))</f>
        <v/>
      </c>
      <c r="E1268" s="20" t="str">
        <f aca="false">IF($A1268="","",IF(AND($B1268=$D1268,COUNTIFS($A$2:$A1268,$A1268,$B$2:$B1268,$B1268)=1),1,0))</f>
        <v/>
      </c>
      <c r="F1268" s="19" t="str">
        <f aca="false">IF($E1268&lt;&gt;1,"",IF(COUNTIFS($A:$A,$A1268,$B:$B,"&gt;"&amp;$D1268)=0,"",_xlfn.MINIFS($B:$B,$A:$A,$A1268,$B:$B,"&gt;"&amp;$D1268)))</f>
        <v/>
      </c>
      <c r="G1268" s="20" t="str">
        <f aca="false">IF($F1268="","",$F1268-$D1268)</f>
        <v/>
      </c>
      <c r="H1268" s="20" t="str">
        <f aca="false">IF($E1268&lt;&gt;1,"",IF($F1268="",0,IF($G1268&lt;='Cohort Report'!$B$7,1,0)))</f>
        <v/>
      </c>
      <c r="I1268" s="20" t="str">
        <f aca="false">IF($E1268&lt;&gt;1,"",IF($F1268="",0,IF($G1268&lt;='Cohort Report'!$B$8,1,0)))</f>
        <v/>
      </c>
      <c r="J1268" s="21" t="str">
        <f aca="false">IF($E1268&lt;&gt;1,"",DATE(YEAR($D1268),MONTH($D1268),1))</f>
        <v/>
      </c>
      <c r="K1268" s="20" t="str">
        <f aca="false">IF($E1268&lt;&gt;1,"",IF($G1268="","",IF(AND($D1268&gt;='Cohort Report'!$B$5,$D1268&lt;='Cohort Report'!$B$6),$G1268,"")))</f>
        <v/>
      </c>
    </row>
    <row r="1269" customFormat="false" ht="15" hidden="false" customHeight="false" outlineLevel="0" collapsed="false">
      <c r="A1269" s="9"/>
      <c r="B1269" s="22"/>
      <c r="C1269" s="23"/>
      <c r="D1269" s="19" t="str">
        <f aca="false">IF($A1269="","",_xlfn.MINIFS($B:$B,$A:$A,$A1269))</f>
        <v/>
      </c>
      <c r="E1269" s="20" t="str">
        <f aca="false">IF($A1269="","",IF(AND($B1269=$D1269,COUNTIFS($A$2:$A1269,$A1269,$B$2:$B1269,$B1269)=1),1,0))</f>
        <v/>
      </c>
      <c r="F1269" s="19" t="str">
        <f aca="false">IF($E1269&lt;&gt;1,"",IF(COUNTIFS($A:$A,$A1269,$B:$B,"&gt;"&amp;$D1269)=0,"",_xlfn.MINIFS($B:$B,$A:$A,$A1269,$B:$B,"&gt;"&amp;$D1269)))</f>
        <v/>
      </c>
      <c r="G1269" s="20" t="str">
        <f aca="false">IF($F1269="","",$F1269-$D1269)</f>
        <v/>
      </c>
      <c r="H1269" s="20" t="str">
        <f aca="false">IF($E1269&lt;&gt;1,"",IF($F1269="",0,IF($G1269&lt;='Cohort Report'!$B$7,1,0)))</f>
        <v/>
      </c>
      <c r="I1269" s="20" t="str">
        <f aca="false">IF($E1269&lt;&gt;1,"",IF($F1269="",0,IF($G1269&lt;='Cohort Report'!$B$8,1,0)))</f>
        <v/>
      </c>
      <c r="J1269" s="21" t="str">
        <f aca="false">IF($E1269&lt;&gt;1,"",DATE(YEAR($D1269),MONTH($D1269),1))</f>
        <v/>
      </c>
      <c r="K1269" s="20" t="str">
        <f aca="false">IF($E1269&lt;&gt;1,"",IF($G1269="","",IF(AND($D1269&gt;='Cohort Report'!$B$5,$D1269&lt;='Cohort Report'!$B$6),$G1269,"")))</f>
        <v/>
      </c>
    </row>
    <row r="1270" customFormat="false" ht="15" hidden="false" customHeight="false" outlineLevel="0" collapsed="false">
      <c r="A1270" s="9"/>
      <c r="B1270" s="22"/>
      <c r="C1270" s="23"/>
      <c r="D1270" s="19" t="str">
        <f aca="false">IF($A1270="","",_xlfn.MINIFS($B:$B,$A:$A,$A1270))</f>
        <v/>
      </c>
      <c r="E1270" s="20" t="str">
        <f aca="false">IF($A1270="","",IF(AND($B1270=$D1270,COUNTIFS($A$2:$A1270,$A1270,$B$2:$B1270,$B1270)=1),1,0))</f>
        <v/>
      </c>
      <c r="F1270" s="19" t="str">
        <f aca="false">IF($E1270&lt;&gt;1,"",IF(COUNTIFS($A:$A,$A1270,$B:$B,"&gt;"&amp;$D1270)=0,"",_xlfn.MINIFS($B:$B,$A:$A,$A1270,$B:$B,"&gt;"&amp;$D1270)))</f>
        <v/>
      </c>
      <c r="G1270" s="20" t="str">
        <f aca="false">IF($F1270="","",$F1270-$D1270)</f>
        <v/>
      </c>
      <c r="H1270" s="20" t="str">
        <f aca="false">IF($E1270&lt;&gt;1,"",IF($F1270="",0,IF($G1270&lt;='Cohort Report'!$B$7,1,0)))</f>
        <v/>
      </c>
      <c r="I1270" s="20" t="str">
        <f aca="false">IF($E1270&lt;&gt;1,"",IF($F1270="",0,IF($G1270&lt;='Cohort Report'!$B$8,1,0)))</f>
        <v/>
      </c>
      <c r="J1270" s="21" t="str">
        <f aca="false">IF($E1270&lt;&gt;1,"",DATE(YEAR($D1270),MONTH($D1270),1))</f>
        <v/>
      </c>
      <c r="K1270" s="20" t="str">
        <f aca="false">IF($E1270&lt;&gt;1,"",IF($G1270="","",IF(AND($D1270&gt;='Cohort Report'!$B$5,$D1270&lt;='Cohort Report'!$B$6),$G1270,"")))</f>
        <v/>
      </c>
    </row>
    <row r="1271" customFormat="false" ht="15" hidden="false" customHeight="false" outlineLevel="0" collapsed="false">
      <c r="A1271" s="9"/>
      <c r="B1271" s="22"/>
      <c r="C1271" s="23"/>
      <c r="D1271" s="19" t="str">
        <f aca="false">IF($A1271="","",_xlfn.MINIFS($B:$B,$A:$A,$A1271))</f>
        <v/>
      </c>
      <c r="E1271" s="20" t="str">
        <f aca="false">IF($A1271="","",IF(AND($B1271=$D1271,COUNTIFS($A$2:$A1271,$A1271,$B$2:$B1271,$B1271)=1),1,0))</f>
        <v/>
      </c>
      <c r="F1271" s="19" t="str">
        <f aca="false">IF($E1271&lt;&gt;1,"",IF(COUNTIFS($A:$A,$A1271,$B:$B,"&gt;"&amp;$D1271)=0,"",_xlfn.MINIFS($B:$B,$A:$A,$A1271,$B:$B,"&gt;"&amp;$D1271)))</f>
        <v/>
      </c>
      <c r="G1271" s="20" t="str">
        <f aca="false">IF($F1271="","",$F1271-$D1271)</f>
        <v/>
      </c>
      <c r="H1271" s="20" t="str">
        <f aca="false">IF($E1271&lt;&gt;1,"",IF($F1271="",0,IF($G1271&lt;='Cohort Report'!$B$7,1,0)))</f>
        <v/>
      </c>
      <c r="I1271" s="20" t="str">
        <f aca="false">IF($E1271&lt;&gt;1,"",IF($F1271="",0,IF($G1271&lt;='Cohort Report'!$B$8,1,0)))</f>
        <v/>
      </c>
      <c r="J1271" s="21" t="str">
        <f aca="false">IF($E1271&lt;&gt;1,"",DATE(YEAR($D1271),MONTH($D1271),1))</f>
        <v/>
      </c>
      <c r="K1271" s="20" t="str">
        <f aca="false">IF($E1271&lt;&gt;1,"",IF($G1271="","",IF(AND($D1271&gt;='Cohort Report'!$B$5,$D1271&lt;='Cohort Report'!$B$6),$G1271,"")))</f>
        <v/>
      </c>
    </row>
    <row r="1272" customFormat="false" ht="15" hidden="false" customHeight="false" outlineLevel="0" collapsed="false">
      <c r="A1272" s="9"/>
      <c r="B1272" s="22"/>
      <c r="C1272" s="23"/>
      <c r="D1272" s="19" t="str">
        <f aca="false">IF($A1272="","",_xlfn.MINIFS($B:$B,$A:$A,$A1272))</f>
        <v/>
      </c>
      <c r="E1272" s="20" t="str">
        <f aca="false">IF($A1272="","",IF(AND($B1272=$D1272,COUNTIFS($A$2:$A1272,$A1272,$B$2:$B1272,$B1272)=1),1,0))</f>
        <v/>
      </c>
      <c r="F1272" s="19" t="str">
        <f aca="false">IF($E1272&lt;&gt;1,"",IF(COUNTIFS($A:$A,$A1272,$B:$B,"&gt;"&amp;$D1272)=0,"",_xlfn.MINIFS($B:$B,$A:$A,$A1272,$B:$B,"&gt;"&amp;$D1272)))</f>
        <v/>
      </c>
      <c r="G1272" s="20" t="str">
        <f aca="false">IF($F1272="","",$F1272-$D1272)</f>
        <v/>
      </c>
      <c r="H1272" s="20" t="str">
        <f aca="false">IF($E1272&lt;&gt;1,"",IF($F1272="",0,IF($G1272&lt;='Cohort Report'!$B$7,1,0)))</f>
        <v/>
      </c>
      <c r="I1272" s="20" t="str">
        <f aca="false">IF($E1272&lt;&gt;1,"",IF($F1272="",0,IF($G1272&lt;='Cohort Report'!$B$8,1,0)))</f>
        <v/>
      </c>
      <c r="J1272" s="21" t="str">
        <f aca="false">IF($E1272&lt;&gt;1,"",DATE(YEAR($D1272),MONTH($D1272),1))</f>
        <v/>
      </c>
      <c r="K1272" s="20" t="str">
        <f aca="false">IF($E1272&lt;&gt;1,"",IF($G1272="","",IF(AND($D1272&gt;='Cohort Report'!$B$5,$D1272&lt;='Cohort Report'!$B$6),$G1272,"")))</f>
        <v/>
      </c>
    </row>
    <row r="1273" customFormat="false" ht="15" hidden="false" customHeight="false" outlineLevel="0" collapsed="false">
      <c r="A1273" s="9"/>
      <c r="B1273" s="22"/>
      <c r="C1273" s="23"/>
      <c r="D1273" s="19" t="str">
        <f aca="false">IF($A1273="","",_xlfn.MINIFS($B:$B,$A:$A,$A1273))</f>
        <v/>
      </c>
      <c r="E1273" s="20" t="str">
        <f aca="false">IF($A1273="","",IF(AND($B1273=$D1273,COUNTIFS($A$2:$A1273,$A1273,$B$2:$B1273,$B1273)=1),1,0))</f>
        <v/>
      </c>
      <c r="F1273" s="19" t="str">
        <f aca="false">IF($E1273&lt;&gt;1,"",IF(COUNTIFS($A:$A,$A1273,$B:$B,"&gt;"&amp;$D1273)=0,"",_xlfn.MINIFS($B:$B,$A:$A,$A1273,$B:$B,"&gt;"&amp;$D1273)))</f>
        <v/>
      </c>
      <c r="G1273" s="20" t="str">
        <f aca="false">IF($F1273="","",$F1273-$D1273)</f>
        <v/>
      </c>
      <c r="H1273" s="20" t="str">
        <f aca="false">IF($E1273&lt;&gt;1,"",IF($F1273="",0,IF($G1273&lt;='Cohort Report'!$B$7,1,0)))</f>
        <v/>
      </c>
      <c r="I1273" s="20" t="str">
        <f aca="false">IF($E1273&lt;&gt;1,"",IF($F1273="",0,IF($G1273&lt;='Cohort Report'!$B$8,1,0)))</f>
        <v/>
      </c>
      <c r="J1273" s="21" t="str">
        <f aca="false">IF($E1273&lt;&gt;1,"",DATE(YEAR($D1273),MONTH($D1273),1))</f>
        <v/>
      </c>
      <c r="K1273" s="20" t="str">
        <f aca="false">IF($E1273&lt;&gt;1,"",IF($G1273="","",IF(AND($D1273&gt;='Cohort Report'!$B$5,$D1273&lt;='Cohort Report'!$B$6),$G1273,"")))</f>
        <v/>
      </c>
    </row>
    <row r="1274" customFormat="false" ht="15" hidden="false" customHeight="false" outlineLevel="0" collapsed="false">
      <c r="A1274" s="9"/>
      <c r="B1274" s="22"/>
      <c r="C1274" s="23"/>
      <c r="D1274" s="19" t="str">
        <f aca="false">IF($A1274="","",_xlfn.MINIFS($B:$B,$A:$A,$A1274))</f>
        <v/>
      </c>
      <c r="E1274" s="20" t="str">
        <f aca="false">IF($A1274="","",IF(AND($B1274=$D1274,COUNTIFS($A$2:$A1274,$A1274,$B$2:$B1274,$B1274)=1),1,0))</f>
        <v/>
      </c>
      <c r="F1274" s="19" t="str">
        <f aca="false">IF($E1274&lt;&gt;1,"",IF(COUNTIFS($A:$A,$A1274,$B:$B,"&gt;"&amp;$D1274)=0,"",_xlfn.MINIFS($B:$B,$A:$A,$A1274,$B:$B,"&gt;"&amp;$D1274)))</f>
        <v/>
      </c>
      <c r="G1274" s="20" t="str">
        <f aca="false">IF($F1274="","",$F1274-$D1274)</f>
        <v/>
      </c>
      <c r="H1274" s="20" t="str">
        <f aca="false">IF($E1274&lt;&gt;1,"",IF($F1274="",0,IF($G1274&lt;='Cohort Report'!$B$7,1,0)))</f>
        <v/>
      </c>
      <c r="I1274" s="20" t="str">
        <f aca="false">IF($E1274&lt;&gt;1,"",IF($F1274="",0,IF($G1274&lt;='Cohort Report'!$B$8,1,0)))</f>
        <v/>
      </c>
      <c r="J1274" s="21" t="str">
        <f aca="false">IF($E1274&lt;&gt;1,"",DATE(YEAR($D1274),MONTH($D1274),1))</f>
        <v/>
      </c>
      <c r="K1274" s="20" t="str">
        <f aca="false">IF($E1274&lt;&gt;1,"",IF($G1274="","",IF(AND($D1274&gt;='Cohort Report'!$B$5,$D1274&lt;='Cohort Report'!$B$6),$G1274,"")))</f>
        <v/>
      </c>
    </row>
    <row r="1275" customFormat="false" ht="15" hidden="false" customHeight="false" outlineLevel="0" collapsed="false">
      <c r="A1275" s="9"/>
      <c r="B1275" s="22"/>
      <c r="C1275" s="23"/>
      <c r="D1275" s="19" t="str">
        <f aca="false">IF($A1275="","",_xlfn.MINIFS($B:$B,$A:$A,$A1275))</f>
        <v/>
      </c>
      <c r="E1275" s="20" t="str">
        <f aca="false">IF($A1275="","",IF(AND($B1275=$D1275,COUNTIFS($A$2:$A1275,$A1275,$B$2:$B1275,$B1275)=1),1,0))</f>
        <v/>
      </c>
      <c r="F1275" s="19" t="str">
        <f aca="false">IF($E1275&lt;&gt;1,"",IF(COUNTIFS($A:$A,$A1275,$B:$B,"&gt;"&amp;$D1275)=0,"",_xlfn.MINIFS($B:$B,$A:$A,$A1275,$B:$B,"&gt;"&amp;$D1275)))</f>
        <v/>
      </c>
      <c r="G1275" s="20" t="str">
        <f aca="false">IF($F1275="","",$F1275-$D1275)</f>
        <v/>
      </c>
      <c r="H1275" s="20" t="str">
        <f aca="false">IF($E1275&lt;&gt;1,"",IF($F1275="",0,IF($G1275&lt;='Cohort Report'!$B$7,1,0)))</f>
        <v/>
      </c>
      <c r="I1275" s="20" t="str">
        <f aca="false">IF($E1275&lt;&gt;1,"",IF($F1275="",0,IF($G1275&lt;='Cohort Report'!$B$8,1,0)))</f>
        <v/>
      </c>
      <c r="J1275" s="21" t="str">
        <f aca="false">IF($E1275&lt;&gt;1,"",DATE(YEAR($D1275),MONTH($D1275),1))</f>
        <v/>
      </c>
      <c r="K1275" s="20" t="str">
        <f aca="false">IF($E1275&lt;&gt;1,"",IF($G1275="","",IF(AND($D1275&gt;='Cohort Report'!$B$5,$D1275&lt;='Cohort Report'!$B$6),$G1275,"")))</f>
        <v/>
      </c>
    </row>
    <row r="1276" customFormat="false" ht="15" hidden="false" customHeight="false" outlineLevel="0" collapsed="false">
      <c r="A1276" s="9"/>
      <c r="B1276" s="22"/>
      <c r="C1276" s="23"/>
      <c r="D1276" s="19" t="str">
        <f aca="false">IF($A1276="","",_xlfn.MINIFS($B:$B,$A:$A,$A1276))</f>
        <v/>
      </c>
      <c r="E1276" s="20" t="str">
        <f aca="false">IF($A1276="","",IF(AND($B1276=$D1276,COUNTIFS($A$2:$A1276,$A1276,$B$2:$B1276,$B1276)=1),1,0))</f>
        <v/>
      </c>
      <c r="F1276" s="19" t="str">
        <f aca="false">IF($E1276&lt;&gt;1,"",IF(COUNTIFS($A:$A,$A1276,$B:$B,"&gt;"&amp;$D1276)=0,"",_xlfn.MINIFS($B:$B,$A:$A,$A1276,$B:$B,"&gt;"&amp;$D1276)))</f>
        <v/>
      </c>
      <c r="G1276" s="20" t="str">
        <f aca="false">IF($F1276="","",$F1276-$D1276)</f>
        <v/>
      </c>
      <c r="H1276" s="20" t="str">
        <f aca="false">IF($E1276&lt;&gt;1,"",IF($F1276="",0,IF($G1276&lt;='Cohort Report'!$B$7,1,0)))</f>
        <v/>
      </c>
      <c r="I1276" s="20" t="str">
        <f aca="false">IF($E1276&lt;&gt;1,"",IF($F1276="",0,IF($G1276&lt;='Cohort Report'!$B$8,1,0)))</f>
        <v/>
      </c>
      <c r="J1276" s="21" t="str">
        <f aca="false">IF($E1276&lt;&gt;1,"",DATE(YEAR($D1276),MONTH($D1276),1))</f>
        <v/>
      </c>
      <c r="K1276" s="20" t="str">
        <f aca="false">IF($E1276&lt;&gt;1,"",IF($G1276="","",IF(AND($D1276&gt;='Cohort Report'!$B$5,$D1276&lt;='Cohort Report'!$B$6),$G1276,"")))</f>
        <v/>
      </c>
    </row>
    <row r="1277" customFormat="false" ht="15" hidden="false" customHeight="false" outlineLevel="0" collapsed="false">
      <c r="A1277" s="9"/>
      <c r="B1277" s="22"/>
      <c r="C1277" s="23"/>
      <c r="D1277" s="19" t="str">
        <f aca="false">IF($A1277="","",_xlfn.MINIFS($B:$B,$A:$A,$A1277))</f>
        <v/>
      </c>
      <c r="E1277" s="20" t="str">
        <f aca="false">IF($A1277="","",IF(AND($B1277=$D1277,COUNTIFS($A$2:$A1277,$A1277,$B$2:$B1277,$B1277)=1),1,0))</f>
        <v/>
      </c>
      <c r="F1277" s="19" t="str">
        <f aca="false">IF($E1277&lt;&gt;1,"",IF(COUNTIFS($A:$A,$A1277,$B:$B,"&gt;"&amp;$D1277)=0,"",_xlfn.MINIFS($B:$B,$A:$A,$A1277,$B:$B,"&gt;"&amp;$D1277)))</f>
        <v/>
      </c>
      <c r="G1277" s="20" t="str">
        <f aca="false">IF($F1277="","",$F1277-$D1277)</f>
        <v/>
      </c>
      <c r="H1277" s="20" t="str">
        <f aca="false">IF($E1277&lt;&gt;1,"",IF($F1277="",0,IF($G1277&lt;='Cohort Report'!$B$7,1,0)))</f>
        <v/>
      </c>
      <c r="I1277" s="20" t="str">
        <f aca="false">IF($E1277&lt;&gt;1,"",IF($F1277="",0,IF($G1277&lt;='Cohort Report'!$B$8,1,0)))</f>
        <v/>
      </c>
      <c r="J1277" s="21" t="str">
        <f aca="false">IF($E1277&lt;&gt;1,"",DATE(YEAR($D1277),MONTH($D1277),1))</f>
        <v/>
      </c>
      <c r="K1277" s="20" t="str">
        <f aca="false">IF($E1277&lt;&gt;1,"",IF($G1277="","",IF(AND($D1277&gt;='Cohort Report'!$B$5,$D1277&lt;='Cohort Report'!$B$6),$G1277,"")))</f>
        <v/>
      </c>
    </row>
    <row r="1278" customFormat="false" ht="15" hidden="false" customHeight="false" outlineLevel="0" collapsed="false">
      <c r="A1278" s="9"/>
      <c r="B1278" s="22"/>
      <c r="C1278" s="23"/>
      <c r="D1278" s="19" t="str">
        <f aca="false">IF($A1278="","",_xlfn.MINIFS($B:$B,$A:$A,$A1278))</f>
        <v/>
      </c>
      <c r="E1278" s="20" t="str">
        <f aca="false">IF($A1278="","",IF(AND($B1278=$D1278,COUNTIFS($A$2:$A1278,$A1278,$B$2:$B1278,$B1278)=1),1,0))</f>
        <v/>
      </c>
      <c r="F1278" s="19" t="str">
        <f aca="false">IF($E1278&lt;&gt;1,"",IF(COUNTIFS($A:$A,$A1278,$B:$B,"&gt;"&amp;$D1278)=0,"",_xlfn.MINIFS($B:$B,$A:$A,$A1278,$B:$B,"&gt;"&amp;$D1278)))</f>
        <v/>
      </c>
      <c r="G1278" s="20" t="str">
        <f aca="false">IF($F1278="","",$F1278-$D1278)</f>
        <v/>
      </c>
      <c r="H1278" s="20" t="str">
        <f aca="false">IF($E1278&lt;&gt;1,"",IF($F1278="",0,IF($G1278&lt;='Cohort Report'!$B$7,1,0)))</f>
        <v/>
      </c>
      <c r="I1278" s="20" t="str">
        <f aca="false">IF($E1278&lt;&gt;1,"",IF($F1278="",0,IF($G1278&lt;='Cohort Report'!$B$8,1,0)))</f>
        <v/>
      </c>
      <c r="J1278" s="21" t="str">
        <f aca="false">IF($E1278&lt;&gt;1,"",DATE(YEAR($D1278),MONTH($D1278),1))</f>
        <v/>
      </c>
      <c r="K1278" s="20" t="str">
        <f aca="false">IF($E1278&lt;&gt;1,"",IF($G1278="","",IF(AND($D1278&gt;='Cohort Report'!$B$5,$D1278&lt;='Cohort Report'!$B$6),$G1278,"")))</f>
        <v/>
      </c>
    </row>
    <row r="1279" customFormat="false" ht="15" hidden="false" customHeight="false" outlineLevel="0" collapsed="false">
      <c r="A1279" s="9"/>
      <c r="B1279" s="22"/>
      <c r="C1279" s="23"/>
      <c r="D1279" s="19" t="str">
        <f aca="false">IF($A1279="","",_xlfn.MINIFS($B:$B,$A:$A,$A1279))</f>
        <v/>
      </c>
      <c r="E1279" s="20" t="str">
        <f aca="false">IF($A1279="","",IF(AND($B1279=$D1279,COUNTIFS($A$2:$A1279,$A1279,$B$2:$B1279,$B1279)=1),1,0))</f>
        <v/>
      </c>
      <c r="F1279" s="19" t="str">
        <f aca="false">IF($E1279&lt;&gt;1,"",IF(COUNTIFS($A:$A,$A1279,$B:$B,"&gt;"&amp;$D1279)=0,"",_xlfn.MINIFS($B:$B,$A:$A,$A1279,$B:$B,"&gt;"&amp;$D1279)))</f>
        <v/>
      </c>
      <c r="G1279" s="20" t="str">
        <f aca="false">IF($F1279="","",$F1279-$D1279)</f>
        <v/>
      </c>
      <c r="H1279" s="20" t="str">
        <f aca="false">IF($E1279&lt;&gt;1,"",IF($F1279="",0,IF($G1279&lt;='Cohort Report'!$B$7,1,0)))</f>
        <v/>
      </c>
      <c r="I1279" s="20" t="str">
        <f aca="false">IF($E1279&lt;&gt;1,"",IF($F1279="",0,IF($G1279&lt;='Cohort Report'!$B$8,1,0)))</f>
        <v/>
      </c>
      <c r="J1279" s="21" t="str">
        <f aca="false">IF($E1279&lt;&gt;1,"",DATE(YEAR($D1279),MONTH($D1279),1))</f>
        <v/>
      </c>
      <c r="K1279" s="20" t="str">
        <f aca="false">IF($E1279&lt;&gt;1,"",IF($G1279="","",IF(AND($D1279&gt;='Cohort Report'!$B$5,$D1279&lt;='Cohort Report'!$B$6),$G1279,"")))</f>
        <v/>
      </c>
    </row>
    <row r="1280" customFormat="false" ht="15" hidden="false" customHeight="false" outlineLevel="0" collapsed="false">
      <c r="A1280" s="9"/>
      <c r="B1280" s="22"/>
      <c r="C1280" s="23"/>
      <c r="D1280" s="19" t="str">
        <f aca="false">IF($A1280="","",_xlfn.MINIFS($B:$B,$A:$A,$A1280))</f>
        <v/>
      </c>
      <c r="E1280" s="20" t="str">
        <f aca="false">IF($A1280="","",IF(AND($B1280=$D1280,COUNTIFS($A$2:$A1280,$A1280,$B$2:$B1280,$B1280)=1),1,0))</f>
        <v/>
      </c>
      <c r="F1280" s="19" t="str">
        <f aca="false">IF($E1280&lt;&gt;1,"",IF(COUNTIFS($A:$A,$A1280,$B:$B,"&gt;"&amp;$D1280)=0,"",_xlfn.MINIFS($B:$B,$A:$A,$A1280,$B:$B,"&gt;"&amp;$D1280)))</f>
        <v/>
      </c>
      <c r="G1280" s="20" t="str">
        <f aca="false">IF($F1280="","",$F1280-$D1280)</f>
        <v/>
      </c>
      <c r="H1280" s="20" t="str">
        <f aca="false">IF($E1280&lt;&gt;1,"",IF($F1280="",0,IF($G1280&lt;='Cohort Report'!$B$7,1,0)))</f>
        <v/>
      </c>
      <c r="I1280" s="20" t="str">
        <f aca="false">IF($E1280&lt;&gt;1,"",IF($F1280="",0,IF($G1280&lt;='Cohort Report'!$B$8,1,0)))</f>
        <v/>
      </c>
      <c r="J1280" s="21" t="str">
        <f aca="false">IF($E1280&lt;&gt;1,"",DATE(YEAR($D1280),MONTH($D1280),1))</f>
        <v/>
      </c>
      <c r="K1280" s="20" t="str">
        <f aca="false">IF($E1280&lt;&gt;1,"",IF($G1280="","",IF(AND($D1280&gt;='Cohort Report'!$B$5,$D1280&lt;='Cohort Report'!$B$6),$G1280,"")))</f>
        <v/>
      </c>
    </row>
    <row r="1281" customFormat="false" ht="15" hidden="false" customHeight="false" outlineLevel="0" collapsed="false">
      <c r="A1281" s="9"/>
      <c r="B1281" s="22"/>
      <c r="C1281" s="23"/>
      <c r="D1281" s="19" t="str">
        <f aca="false">IF($A1281="","",_xlfn.MINIFS($B:$B,$A:$A,$A1281))</f>
        <v/>
      </c>
      <c r="E1281" s="20" t="str">
        <f aca="false">IF($A1281="","",IF(AND($B1281=$D1281,COUNTIFS($A$2:$A1281,$A1281,$B$2:$B1281,$B1281)=1),1,0))</f>
        <v/>
      </c>
      <c r="F1281" s="19" t="str">
        <f aca="false">IF($E1281&lt;&gt;1,"",IF(COUNTIFS($A:$A,$A1281,$B:$B,"&gt;"&amp;$D1281)=0,"",_xlfn.MINIFS($B:$B,$A:$A,$A1281,$B:$B,"&gt;"&amp;$D1281)))</f>
        <v/>
      </c>
      <c r="G1281" s="20" t="str">
        <f aca="false">IF($F1281="","",$F1281-$D1281)</f>
        <v/>
      </c>
      <c r="H1281" s="20" t="str">
        <f aca="false">IF($E1281&lt;&gt;1,"",IF($F1281="",0,IF($G1281&lt;='Cohort Report'!$B$7,1,0)))</f>
        <v/>
      </c>
      <c r="I1281" s="20" t="str">
        <f aca="false">IF($E1281&lt;&gt;1,"",IF($F1281="",0,IF($G1281&lt;='Cohort Report'!$B$8,1,0)))</f>
        <v/>
      </c>
      <c r="J1281" s="21" t="str">
        <f aca="false">IF($E1281&lt;&gt;1,"",DATE(YEAR($D1281),MONTH($D1281),1))</f>
        <v/>
      </c>
      <c r="K1281" s="20" t="str">
        <f aca="false">IF($E1281&lt;&gt;1,"",IF($G1281="","",IF(AND($D1281&gt;='Cohort Report'!$B$5,$D1281&lt;='Cohort Report'!$B$6),$G1281,"")))</f>
        <v/>
      </c>
    </row>
    <row r="1282" customFormat="false" ht="15" hidden="false" customHeight="false" outlineLevel="0" collapsed="false">
      <c r="A1282" s="9"/>
      <c r="B1282" s="22"/>
      <c r="C1282" s="23"/>
      <c r="D1282" s="19" t="str">
        <f aca="false">IF($A1282="","",_xlfn.MINIFS($B:$B,$A:$A,$A1282))</f>
        <v/>
      </c>
      <c r="E1282" s="20" t="str">
        <f aca="false">IF($A1282="","",IF(AND($B1282=$D1282,COUNTIFS($A$2:$A1282,$A1282,$B$2:$B1282,$B1282)=1),1,0))</f>
        <v/>
      </c>
      <c r="F1282" s="19" t="str">
        <f aca="false">IF($E1282&lt;&gt;1,"",IF(COUNTIFS($A:$A,$A1282,$B:$B,"&gt;"&amp;$D1282)=0,"",_xlfn.MINIFS($B:$B,$A:$A,$A1282,$B:$B,"&gt;"&amp;$D1282)))</f>
        <v/>
      </c>
      <c r="G1282" s="20" t="str">
        <f aca="false">IF($F1282="","",$F1282-$D1282)</f>
        <v/>
      </c>
      <c r="H1282" s="20" t="str">
        <f aca="false">IF($E1282&lt;&gt;1,"",IF($F1282="",0,IF($G1282&lt;='Cohort Report'!$B$7,1,0)))</f>
        <v/>
      </c>
      <c r="I1282" s="20" t="str">
        <f aca="false">IF($E1282&lt;&gt;1,"",IF($F1282="",0,IF($G1282&lt;='Cohort Report'!$B$8,1,0)))</f>
        <v/>
      </c>
      <c r="J1282" s="21" t="str">
        <f aca="false">IF($E1282&lt;&gt;1,"",DATE(YEAR($D1282),MONTH($D1282),1))</f>
        <v/>
      </c>
      <c r="K1282" s="20" t="str">
        <f aca="false">IF($E1282&lt;&gt;1,"",IF($G1282="","",IF(AND($D1282&gt;='Cohort Report'!$B$5,$D1282&lt;='Cohort Report'!$B$6),$G1282,"")))</f>
        <v/>
      </c>
    </row>
    <row r="1283" customFormat="false" ht="15" hidden="false" customHeight="false" outlineLevel="0" collapsed="false">
      <c r="A1283" s="9"/>
      <c r="B1283" s="22"/>
      <c r="C1283" s="23"/>
      <c r="D1283" s="19" t="str">
        <f aca="false">IF($A1283="","",_xlfn.MINIFS($B:$B,$A:$A,$A1283))</f>
        <v/>
      </c>
      <c r="E1283" s="20" t="str">
        <f aca="false">IF($A1283="","",IF(AND($B1283=$D1283,COUNTIFS($A$2:$A1283,$A1283,$B$2:$B1283,$B1283)=1),1,0))</f>
        <v/>
      </c>
      <c r="F1283" s="19" t="str">
        <f aca="false">IF($E1283&lt;&gt;1,"",IF(COUNTIFS($A:$A,$A1283,$B:$B,"&gt;"&amp;$D1283)=0,"",_xlfn.MINIFS($B:$B,$A:$A,$A1283,$B:$B,"&gt;"&amp;$D1283)))</f>
        <v/>
      </c>
      <c r="G1283" s="20" t="str">
        <f aca="false">IF($F1283="","",$F1283-$D1283)</f>
        <v/>
      </c>
      <c r="H1283" s="20" t="str">
        <f aca="false">IF($E1283&lt;&gt;1,"",IF($F1283="",0,IF($G1283&lt;='Cohort Report'!$B$7,1,0)))</f>
        <v/>
      </c>
      <c r="I1283" s="20" t="str">
        <f aca="false">IF($E1283&lt;&gt;1,"",IF($F1283="",0,IF($G1283&lt;='Cohort Report'!$B$8,1,0)))</f>
        <v/>
      </c>
      <c r="J1283" s="21" t="str">
        <f aca="false">IF($E1283&lt;&gt;1,"",DATE(YEAR($D1283),MONTH($D1283),1))</f>
        <v/>
      </c>
      <c r="K1283" s="20" t="str">
        <f aca="false">IF($E1283&lt;&gt;1,"",IF($G1283="","",IF(AND($D1283&gt;='Cohort Report'!$B$5,$D1283&lt;='Cohort Report'!$B$6),$G1283,"")))</f>
        <v/>
      </c>
    </row>
    <row r="1284" customFormat="false" ht="15" hidden="false" customHeight="false" outlineLevel="0" collapsed="false">
      <c r="A1284" s="9"/>
      <c r="B1284" s="22"/>
      <c r="C1284" s="23"/>
      <c r="D1284" s="19" t="str">
        <f aca="false">IF($A1284="","",_xlfn.MINIFS($B:$B,$A:$A,$A1284))</f>
        <v/>
      </c>
      <c r="E1284" s="20" t="str">
        <f aca="false">IF($A1284="","",IF(AND($B1284=$D1284,COUNTIFS($A$2:$A1284,$A1284,$B$2:$B1284,$B1284)=1),1,0))</f>
        <v/>
      </c>
      <c r="F1284" s="19" t="str">
        <f aca="false">IF($E1284&lt;&gt;1,"",IF(COUNTIFS($A:$A,$A1284,$B:$B,"&gt;"&amp;$D1284)=0,"",_xlfn.MINIFS($B:$B,$A:$A,$A1284,$B:$B,"&gt;"&amp;$D1284)))</f>
        <v/>
      </c>
      <c r="G1284" s="20" t="str">
        <f aca="false">IF($F1284="","",$F1284-$D1284)</f>
        <v/>
      </c>
      <c r="H1284" s="20" t="str">
        <f aca="false">IF($E1284&lt;&gt;1,"",IF($F1284="",0,IF($G1284&lt;='Cohort Report'!$B$7,1,0)))</f>
        <v/>
      </c>
      <c r="I1284" s="20" t="str">
        <f aca="false">IF($E1284&lt;&gt;1,"",IF($F1284="",0,IF($G1284&lt;='Cohort Report'!$B$8,1,0)))</f>
        <v/>
      </c>
      <c r="J1284" s="21" t="str">
        <f aca="false">IF($E1284&lt;&gt;1,"",DATE(YEAR($D1284),MONTH($D1284),1))</f>
        <v/>
      </c>
      <c r="K1284" s="20" t="str">
        <f aca="false">IF($E1284&lt;&gt;1,"",IF($G1284="","",IF(AND($D1284&gt;='Cohort Report'!$B$5,$D1284&lt;='Cohort Report'!$B$6),$G1284,"")))</f>
        <v/>
      </c>
    </row>
    <row r="1285" customFormat="false" ht="15" hidden="false" customHeight="false" outlineLevel="0" collapsed="false">
      <c r="A1285" s="9"/>
      <c r="B1285" s="22"/>
      <c r="C1285" s="23"/>
      <c r="D1285" s="19" t="str">
        <f aca="false">IF($A1285="","",_xlfn.MINIFS($B:$B,$A:$A,$A1285))</f>
        <v/>
      </c>
      <c r="E1285" s="20" t="str">
        <f aca="false">IF($A1285="","",IF(AND($B1285=$D1285,COUNTIFS($A$2:$A1285,$A1285,$B$2:$B1285,$B1285)=1),1,0))</f>
        <v/>
      </c>
      <c r="F1285" s="19" t="str">
        <f aca="false">IF($E1285&lt;&gt;1,"",IF(COUNTIFS($A:$A,$A1285,$B:$B,"&gt;"&amp;$D1285)=0,"",_xlfn.MINIFS($B:$B,$A:$A,$A1285,$B:$B,"&gt;"&amp;$D1285)))</f>
        <v/>
      </c>
      <c r="G1285" s="20" t="str">
        <f aca="false">IF($F1285="","",$F1285-$D1285)</f>
        <v/>
      </c>
      <c r="H1285" s="20" t="str">
        <f aca="false">IF($E1285&lt;&gt;1,"",IF($F1285="",0,IF($G1285&lt;='Cohort Report'!$B$7,1,0)))</f>
        <v/>
      </c>
      <c r="I1285" s="20" t="str">
        <f aca="false">IF($E1285&lt;&gt;1,"",IF($F1285="",0,IF($G1285&lt;='Cohort Report'!$B$8,1,0)))</f>
        <v/>
      </c>
      <c r="J1285" s="21" t="str">
        <f aca="false">IF($E1285&lt;&gt;1,"",DATE(YEAR($D1285),MONTH($D1285),1))</f>
        <v/>
      </c>
      <c r="K1285" s="20" t="str">
        <f aca="false">IF($E1285&lt;&gt;1,"",IF($G1285="","",IF(AND($D1285&gt;='Cohort Report'!$B$5,$D1285&lt;='Cohort Report'!$B$6),$G1285,"")))</f>
        <v/>
      </c>
    </row>
    <row r="1286" customFormat="false" ht="15" hidden="false" customHeight="false" outlineLevel="0" collapsed="false">
      <c r="A1286" s="9"/>
      <c r="B1286" s="22"/>
      <c r="C1286" s="23"/>
      <c r="D1286" s="19" t="str">
        <f aca="false">IF($A1286="","",_xlfn.MINIFS($B:$B,$A:$A,$A1286))</f>
        <v/>
      </c>
      <c r="E1286" s="20" t="str">
        <f aca="false">IF($A1286="","",IF(AND($B1286=$D1286,COUNTIFS($A$2:$A1286,$A1286,$B$2:$B1286,$B1286)=1),1,0))</f>
        <v/>
      </c>
      <c r="F1286" s="19" t="str">
        <f aca="false">IF($E1286&lt;&gt;1,"",IF(COUNTIFS($A:$A,$A1286,$B:$B,"&gt;"&amp;$D1286)=0,"",_xlfn.MINIFS($B:$B,$A:$A,$A1286,$B:$B,"&gt;"&amp;$D1286)))</f>
        <v/>
      </c>
      <c r="G1286" s="20" t="str">
        <f aca="false">IF($F1286="","",$F1286-$D1286)</f>
        <v/>
      </c>
      <c r="H1286" s="20" t="str">
        <f aca="false">IF($E1286&lt;&gt;1,"",IF($F1286="",0,IF($G1286&lt;='Cohort Report'!$B$7,1,0)))</f>
        <v/>
      </c>
      <c r="I1286" s="20" t="str">
        <f aca="false">IF($E1286&lt;&gt;1,"",IF($F1286="",0,IF($G1286&lt;='Cohort Report'!$B$8,1,0)))</f>
        <v/>
      </c>
      <c r="J1286" s="21" t="str">
        <f aca="false">IF($E1286&lt;&gt;1,"",DATE(YEAR($D1286),MONTH($D1286),1))</f>
        <v/>
      </c>
      <c r="K1286" s="20" t="str">
        <f aca="false">IF($E1286&lt;&gt;1,"",IF($G1286="","",IF(AND($D1286&gt;='Cohort Report'!$B$5,$D1286&lt;='Cohort Report'!$B$6),$G1286,"")))</f>
        <v/>
      </c>
    </row>
    <row r="1287" customFormat="false" ht="15" hidden="false" customHeight="false" outlineLevel="0" collapsed="false">
      <c r="A1287" s="9"/>
      <c r="B1287" s="22"/>
      <c r="C1287" s="23"/>
      <c r="D1287" s="19" t="str">
        <f aca="false">IF($A1287="","",_xlfn.MINIFS($B:$B,$A:$A,$A1287))</f>
        <v/>
      </c>
      <c r="E1287" s="20" t="str">
        <f aca="false">IF($A1287="","",IF(AND($B1287=$D1287,COUNTIFS($A$2:$A1287,$A1287,$B$2:$B1287,$B1287)=1),1,0))</f>
        <v/>
      </c>
      <c r="F1287" s="19" t="str">
        <f aca="false">IF($E1287&lt;&gt;1,"",IF(COUNTIFS($A:$A,$A1287,$B:$B,"&gt;"&amp;$D1287)=0,"",_xlfn.MINIFS($B:$B,$A:$A,$A1287,$B:$B,"&gt;"&amp;$D1287)))</f>
        <v/>
      </c>
      <c r="G1287" s="20" t="str">
        <f aca="false">IF($F1287="","",$F1287-$D1287)</f>
        <v/>
      </c>
      <c r="H1287" s="20" t="str">
        <f aca="false">IF($E1287&lt;&gt;1,"",IF($F1287="",0,IF($G1287&lt;='Cohort Report'!$B$7,1,0)))</f>
        <v/>
      </c>
      <c r="I1287" s="20" t="str">
        <f aca="false">IF($E1287&lt;&gt;1,"",IF($F1287="",0,IF($G1287&lt;='Cohort Report'!$B$8,1,0)))</f>
        <v/>
      </c>
      <c r="J1287" s="21" t="str">
        <f aca="false">IF($E1287&lt;&gt;1,"",DATE(YEAR($D1287),MONTH($D1287),1))</f>
        <v/>
      </c>
      <c r="K1287" s="20" t="str">
        <f aca="false">IF($E1287&lt;&gt;1,"",IF($G1287="","",IF(AND($D1287&gt;='Cohort Report'!$B$5,$D1287&lt;='Cohort Report'!$B$6),$G1287,"")))</f>
        <v/>
      </c>
    </row>
    <row r="1288" customFormat="false" ht="15" hidden="false" customHeight="false" outlineLevel="0" collapsed="false">
      <c r="A1288" s="9"/>
      <c r="B1288" s="22"/>
      <c r="C1288" s="23"/>
      <c r="D1288" s="19" t="str">
        <f aca="false">IF($A1288="","",_xlfn.MINIFS($B:$B,$A:$A,$A1288))</f>
        <v/>
      </c>
      <c r="E1288" s="20" t="str">
        <f aca="false">IF($A1288="","",IF(AND($B1288=$D1288,COUNTIFS($A$2:$A1288,$A1288,$B$2:$B1288,$B1288)=1),1,0))</f>
        <v/>
      </c>
      <c r="F1288" s="19" t="str">
        <f aca="false">IF($E1288&lt;&gt;1,"",IF(COUNTIFS($A:$A,$A1288,$B:$B,"&gt;"&amp;$D1288)=0,"",_xlfn.MINIFS($B:$B,$A:$A,$A1288,$B:$B,"&gt;"&amp;$D1288)))</f>
        <v/>
      </c>
      <c r="G1288" s="20" t="str">
        <f aca="false">IF($F1288="","",$F1288-$D1288)</f>
        <v/>
      </c>
      <c r="H1288" s="20" t="str">
        <f aca="false">IF($E1288&lt;&gt;1,"",IF($F1288="",0,IF($G1288&lt;='Cohort Report'!$B$7,1,0)))</f>
        <v/>
      </c>
      <c r="I1288" s="20" t="str">
        <f aca="false">IF($E1288&lt;&gt;1,"",IF($F1288="",0,IF($G1288&lt;='Cohort Report'!$B$8,1,0)))</f>
        <v/>
      </c>
      <c r="J1288" s="21" t="str">
        <f aca="false">IF($E1288&lt;&gt;1,"",DATE(YEAR($D1288),MONTH($D1288),1))</f>
        <v/>
      </c>
      <c r="K1288" s="20" t="str">
        <f aca="false">IF($E1288&lt;&gt;1,"",IF($G1288="","",IF(AND($D1288&gt;='Cohort Report'!$B$5,$D1288&lt;='Cohort Report'!$B$6),$G1288,"")))</f>
        <v/>
      </c>
    </row>
    <row r="1289" customFormat="false" ht="15" hidden="false" customHeight="false" outlineLevel="0" collapsed="false">
      <c r="A1289" s="9"/>
      <c r="B1289" s="22"/>
      <c r="C1289" s="23"/>
      <c r="D1289" s="19" t="str">
        <f aca="false">IF($A1289="","",_xlfn.MINIFS($B:$B,$A:$A,$A1289))</f>
        <v/>
      </c>
      <c r="E1289" s="20" t="str">
        <f aca="false">IF($A1289="","",IF(AND($B1289=$D1289,COUNTIFS($A$2:$A1289,$A1289,$B$2:$B1289,$B1289)=1),1,0))</f>
        <v/>
      </c>
      <c r="F1289" s="19" t="str">
        <f aca="false">IF($E1289&lt;&gt;1,"",IF(COUNTIFS($A:$A,$A1289,$B:$B,"&gt;"&amp;$D1289)=0,"",_xlfn.MINIFS($B:$B,$A:$A,$A1289,$B:$B,"&gt;"&amp;$D1289)))</f>
        <v/>
      </c>
      <c r="G1289" s="20" t="str">
        <f aca="false">IF($F1289="","",$F1289-$D1289)</f>
        <v/>
      </c>
      <c r="H1289" s="20" t="str">
        <f aca="false">IF($E1289&lt;&gt;1,"",IF($F1289="",0,IF($G1289&lt;='Cohort Report'!$B$7,1,0)))</f>
        <v/>
      </c>
      <c r="I1289" s="20" t="str">
        <f aca="false">IF($E1289&lt;&gt;1,"",IF($F1289="",0,IF($G1289&lt;='Cohort Report'!$B$8,1,0)))</f>
        <v/>
      </c>
      <c r="J1289" s="21" t="str">
        <f aca="false">IF($E1289&lt;&gt;1,"",DATE(YEAR($D1289),MONTH($D1289),1))</f>
        <v/>
      </c>
      <c r="K1289" s="20" t="str">
        <f aca="false">IF($E1289&lt;&gt;1,"",IF($G1289="","",IF(AND($D1289&gt;='Cohort Report'!$B$5,$D1289&lt;='Cohort Report'!$B$6),$G1289,"")))</f>
        <v/>
      </c>
    </row>
    <row r="1290" customFormat="false" ht="15" hidden="false" customHeight="false" outlineLevel="0" collapsed="false">
      <c r="A1290" s="9"/>
      <c r="B1290" s="22"/>
      <c r="C1290" s="23"/>
      <c r="D1290" s="19" t="str">
        <f aca="false">IF($A1290="","",_xlfn.MINIFS($B:$B,$A:$A,$A1290))</f>
        <v/>
      </c>
      <c r="E1290" s="20" t="str">
        <f aca="false">IF($A1290="","",IF(AND($B1290=$D1290,COUNTIFS($A$2:$A1290,$A1290,$B$2:$B1290,$B1290)=1),1,0))</f>
        <v/>
      </c>
      <c r="F1290" s="19" t="str">
        <f aca="false">IF($E1290&lt;&gt;1,"",IF(COUNTIFS($A:$A,$A1290,$B:$B,"&gt;"&amp;$D1290)=0,"",_xlfn.MINIFS($B:$B,$A:$A,$A1290,$B:$B,"&gt;"&amp;$D1290)))</f>
        <v/>
      </c>
      <c r="G1290" s="20" t="str">
        <f aca="false">IF($F1290="","",$F1290-$D1290)</f>
        <v/>
      </c>
      <c r="H1290" s="20" t="str">
        <f aca="false">IF($E1290&lt;&gt;1,"",IF($F1290="",0,IF($G1290&lt;='Cohort Report'!$B$7,1,0)))</f>
        <v/>
      </c>
      <c r="I1290" s="20" t="str">
        <f aca="false">IF($E1290&lt;&gt;1,"",IF($F1290="",0,IF($G1290&lt;='Cohort Report'!$B$8,1,0)))</f>
        <v/>
      </c>
      <c r="J1290" s="21" t="str">
        <f aca="false">IF($E1290&lt;&gt;1,"",DATE(YEAR($D1290),MONTH($D1290),1))</f>
        <v/>
      </c>
      <c r="K1290" s="20" t="str">
        <f aca="false">IF($E1290&lt;&gt;1,"",IF($G1290="","",IF(AND($D1290&gt;='Cohort Report'!$B$5,$D1290&lt;='Cohort Report'!$B$6),$G1290,"")))</f>
        <v/>
      </c>
    </row>
    <row r="1291" customFormat="false" ht="15" hidden="false" customHeight="false" outlineLevel="0" collapsed="false">
      <c r="A1291" s="9"/>
      <c r="B1291" s="22"/>
      <c r="C1291" s="23"/>
      <c r="D1291" s="19" t="str">
        <f aca="false">IF($A1291="","",_xlfn.MINIFS($B:$B,$A:$A,$A1291))</f>
        <v/>
      </c>
      <c r="E1291" s="20" t="str">
        <f aca="false">IF($A1291="","",IF(AND($B1291=$D1291,COUNTIFS($A$2:$A1291,$A1291,$B$2:$B1291,$B1291)=1),1,0))</f>
        <v/>
      </c>
      <c r="F1291" s="19" t="str">
        <f aca="false">IF($E1291&lt;&gt;1,"",IF(COUNTIFS($A:$A,$A1291,$B:$B,"&gt;"&amp;$D1291)=0,"",_xlfn.MINIFS($B:$B,$A:$A,$A1291,$B:$B,"&gt;"&amp;$D1291)))</f>
        <v/>
      </c>
      <c r="G1291" s="20" t="str">
        <f aca="false">IF($F1291="","",$F1291-$D1291)</f>
        <v/>
      </c>
      <c r="H1291" s="20" t="str">
        <f aca="false">IF($E1291&lt;&gt;1,"",IF($F1291="",0,IF($G1291&lt;='Cohort Report'!$B$7,1,0)))</f>
        <v/>
      </c>
      <c r="I1291" s="20" t="str">
        <f aca="false">IF($E1291&lt;&gt;1,"",IF($F1291="",0,IF($G1291&lt;='Cohort Report'!$B$8,1,0)))</f>
        <v/>
      </c>
      <c r="J1291" s="21" t="str">
        <f aca="false">IF($E1291&lt;&gt;1,"",DATE(YEAR($D1291),MONTH($D1291),1))</f>
        <v/>
      </c>
      <c r="K1291" s="20" t="str">
        <f aca="false">IF($E1291&lt;&gt;1,"",IF($G1291="","",IF(AND($D1291&gt;='Cohort Report'!$B$5,$D1291&lt;='Cohort Report'!$B$6),$G1291,"")))</f>
        <v/>
      </c>
    </row>
    <row r="1292" customFormat="false" ht="15" hidden="false" customHeight="false" outlineLevel="0" collapsed="false">
      <c r="A1292" s="9"/>
      <c r="B1292" s="22"/>
      <c r="C1292" s="23"/>
      <c r="D1292" s="19" t="str">
        <f aca="false">IF($A1292="","",_xlfn.MINIFS($B:$B,$A:$A,$A1292))</f>
        <v/>
      </c>
      <c r="E1292" s="20" t="str">
        <f aca="false">IF($A1292="","",IF(AND($B1292=$D1292,COUNTIFS($A$2:$A1292,$A1292,$B$2:$B1292,$B1292)=1),1,0))</f>
        <v/>
      </c>
      <c r="F1292" s="19" t="str">
        <f aca="false">IF($E1292&lt;&gt;1,"",IF(COUNTIFS($A:$A,$A1292,$B:$B,"&gt;"&amp;$D1292)=0,"",_xlfn.MINIFS($B:$B,$A:$A,$A1292,$B:$B,"&gt;"&amp;$D1292)))</f>
        <v/>
      </c>
      <c r="G1292" s="20" t="str">
        <f aca="false">IF($F1292="","",$F1292-$D1292)</f>
        <v/>
      </c>
      <c r="H1292" s="20" t="str">
        <f aca="false">IF($E1292&lt;&gt;1,"",IF($F1292="",0,IF($G1292&lt;='Cohort Report'!$B$7,1,0)))</f>
        <v/>
      </c>
      <c r="I1292" s="20" t="str">
        <f aca="false">IF($E1292&lt;&gt;1,"",IF($F1292="",0,IF($G1292&lt;='Cohort Report'!$B$8,1,0)))</f>
        <v/>
      </c>
      <c r="J1292" s="21" t="str">
        <f aca="false">IF($E1292&lt;&gt;1,"",DATE(YEAR($D1292),MONTH($D1292),1))</f>
        <v/>
      </c>
      <c r="K1292" s="20" t="str">
        <f aca="false">IF($E1292&lt;&gt;1,"",IF($G1292="","",IF(AND($D1292&gt;='Cohort Report'!$B$5,$D1292&lt;='Cohort Report'!$B$6),$G1292,"")))</f>
        <v/>
      </c>
    </row>
    <row r="1293" customFormat="false" ht="15" hidden="false" customHeight="false" outlineLevel="0" collapsed="false">
      <c r="A1293" s="9"/>
      <c r="B1293" s="22"/>
      <c r="C1293" s="23"/>
      <c r="D1293" s="19" t="str">
        <f aca="false">IF($A1293="","",_xlfn.MINIFS($B:$B,$A:$A,$A1293))</f>
        <v/>
      </c>
      <c r="E1293" s="20" t="str">
        <f aca="false">IF($A1293="","",IF(AND($B1293=$D1293,COUNTIFS($A$2:$A1293,$A1293,$B$2:$B1293,$B1293)=1),1,0))</f>
        <v/>
      </c>
      <c r="F1293" s="19" t="str">
        <f aca="false">IF($E1293&lt;&gt;1,"",IF(COUNTIFS($A:$A,$A1293,$B:$B,"&gt;"&amp;$D1293)=0,"",_xlfn.MINIFS($B:$B,$A:$A,$A1293,$B:$B,"&gt;"&amp;$D1293)))</f>
        <v/>
      </c>
      <c r="G1293" s="20" t="str">
        <f aca="false">IF($F1293="","",$F1293-$D1293)</f>
        <v/>
      </c>
      <c r="H1293" s="20" t="str">
        <f aca="false">IF($E1293&lt;&gt;1,"",IF($F1293="",0,IF($G1293&lt;='Cohort Report'!$B$7,1,0)))</f>
        <v/>
      </c>
      <c r="I1293" s="20" t="str">
        <f aca="false">IF($E1293&lt;&gt;1,"",IF($F1293="",0,IF($G1293&lt;='Cohort Report'!$B$8,1,0)))</f>
        <v/>
      </c>
      <c r="J1293" s="21" t="str">
        <f aca="false">IF($E1293&lt;&gt;1,"",DATE(YEAR($D1293),MONTH($D1293),1))</f>
        <v/>
      </c>
      <c r="K1293" s="20" t="str">
        <f aca="false">IF($E1293&lt;&gt;1,"",IF($G1293="","",IF(AND($D1293&gt;='Cohort Report'!$B$5,$D1293&lt;='Cohort Report'!$B$6),$G1293,"")))</f>
        <v/>
      </c>
    </row>
    <row r="1294" customFormat="false" ht="15" hidden="false" customHeight="false" outlineLevel="0" collapsed="false">
      <c r="A1294" s="9"/>
      <c r="B1294" s="22"/>
      <c r="C1294" s="23"/>
      <c r="D1294" s="19" t="str">
        <f aca="false">IF($A1294="","",_xlfn.MINIFS($B:$B,$A:$A,$A1294))</f>
        <v/>
      </c>
      <c r="E1294" s="20" t="str">
        <f aca="false">IF($A1294="","",IF(AND($B1294=$D1294,COUNTIFS($A$2:$A1294,$A1294,$B$2:$B1294,$B1294)=1),1,0))</f>
        <v/>
      </c>
      <c r="F1294" s="19" t="str">
        <f aca="false">IF($E1294&lt;&gt;1,"",IF(COUNTIFS($A:$A,$A1294,$B:$B,"&gt;"&amp;$D1294)=0,"",_xlfn.MINIFS($B:$B,$A:$A,$A1294,$B:$B,"&gt;"&amp;$D1294)))</f>
        <v/>
      </c>
      <c r="G1294" s="20" t="str">
        <f aca="false">IF($F1294="","",$F1294-$D1294)</f>
        <v/>
      </c>
      <c r="H1294" s="20" t="str">
        <f aca="false">IF($E1294&lt;&gt;1,"",IF($F1294="",0,IF($G1294&lt;='Cohort Report'!$B$7,1,0)))</f>
        <v/>
      </c>
      <c r="I1294" s="20" t="str">
        <f aca="false">IF($E1294&lt;&gt;1,"",IF($F1294="",0,IF($G1294&lt;='Cohort Report'!$B$8,1,0)))</f>
        <v/>
      </c>
      <c r="J1294" s="21" t="str">
        <f aca="false">IF($E1294&lt;&gt;1,"",DATE(YEAR($D1294),MONTH($D1294),1))</f>
        <v/>
      </c>
      <c r="K1294" s="20" t="str">
        <f aca="false">IF($E1294&lt;&gt;1,"",IF($G1294="","",IF(AND($D1294&gt;='Cohort Report'!$B$5,$D1294&lt;='Cohort Report'!$B$6),$G1294,"")))</f>
        <v/>
      </c>
    </row>
    <row r="1295" customFormat="false" ht="15" hidden="false" customHeight="false" outlineLevel="0" collapsed="false">
      <c r="A1295" s="9"/>
      <c r="B1295" s="22"/>
      <c r="C1295" s="23"/>
      <c r="D1295" s="19" t="str">
        <f aca="false">IF($A1295="","",_xlfn.MINIFS($B:$B,$A:$A,$A1295))</f>
        <v/>
      </c>
      <c r="E1295" s="20" t="str">
        <f aca="false">IF($A1295="","",IF(AND($B1295=$D1295,COUNTIFS($A$2:$A1295,$A1295,$B$2:$B1295,$B1295)=1),1,0))</f>
        <v/>
      </c>
      <c r="F1295" s="19" t="str">
        <f aca="false">IF($E1295&lt;&gt;1,"",IF(COUNTIFS($A:$A,$A1295,$B:$B,"&gt;"&amp;$D1295)=0,"",_xlfn.MINIFS($B:$B,$A:$A,$A1295,$B:$B,"&gt;"&amp;$D1295)))</f>
        <v/>
      </c>
      <c r="G1295" s="20" t="str">
        <f aca="false">IF($F1295="","",$F1295-$D1295)</f>
        <v/>
      </c>
      <c r="H1295" s="20" t="str">
        <f aca="false">IF($E1295&lt;&gt;1,"",IF($F1295="",0,IF($G1295&lt;='Cohort Report'!$B$7,1,0)))</f>
        <v/>
      </c>
      <c r="I1295" s="20" t="str">
        <f aca="false">IF($E1295&lt;&gt;1,"",IF($F1295="",0,IF($G1295&lt;='Cohort Report'!$B$8,1,0)))</f>
        <v/>
      </c>
      <c r="J1295" s="21" t="str">
        <f aca="false">IF($E1295&lt;&gt;1,"",DATE(YEAR($D1295),MONTH($D1295),1))</f>
        <v/>
      </c>
      <c r="K1295" s="20" t="str">
        <f aca="false">IF($E1295&lt;&gt;1,"",IF($G1295="","",IF(AND($D1295&gt;='Cohort Report'!$B$5,$D1295&lt;='Cohort Report'!$B$6),$G1295,"")))</f>
        <v/>
      </c>
    </row>
    <row r="1296" customFormat="false" ht="15" hidden="false" customHeight="false" outlineLevel="0" collapsed="false">
      <c r="A1296" s="9"/>
      <c r="B1296" s="22"/>
      <c r="C1296" s="23"/>
      <c r="D1296" s="19" t="str">
        <f aca="false">IF($A1296="","",_xlfn.MINIFS($B:$B,$A:$A,$A1296))</f>
        <v/>
      </c>
      <c r="E1296" s="20" t="str">
        <f aca="false">IF($A1296="","",IF(AND($B1296=$D1296,COUNTIFS($A$2:$A1296,$A1296,$B$2:$B1296,$B1296)=1),1,0))</f>
        <v/>
      </c>
      <c r="F1296" s="19" t="str">
        <f aca="false">IF($E1296&lt;&gt;1,"",IF(COUNTIFS($A:$A,$A1296,$B:$B,"&gt;"&amp;$D1296)=0,"",_xlfn.MINIFS($B:$B,$A:$A,$A1296,$B:$B,"&gt;"&amp;$D1296)))</f>
        <v/>
      </c>
      <c r="G1296" s="20" t="str">
        <f aca="false">IF($F1296="","",$F1296-$D1296)</f>
        <v/>
      </c>
      <c r="H1296" s="20" t="str">
        <f aca="false">IF($E1296&lt;&gt;1,"",IF($F1296="",0,IF($G1296&lt;='Cohort Report'!$B$7,1,0)))</f>
        <v/>
      </c>
      <c r="I1296" s="20" t="str">
        <f aca="false">IF($E1296&lt;&gt;1,"",IF($F1296="",0,IF($G1296&lt;='Cohort Report'!$B$8,1,0)))</f>
        <v/>
      </c>
      <c r="J1296" s="21" t="str">
        <f aca="false">IF($E1296&lt;&gt;1,"",DATE(YEAR($D1296),MONTH($D1296),1))</f>
        <v/>
      </c>
      <c r="K1296" s="20" t="str">
        <f aca="false">IF($E1296&lt;&gt;1,"",IF($G1296="","",IF(AND($D1296&gt;='Cohort Report'!$B$5,$D1296&lt;='Cohort Report'!$B$6),$G1296,"")))</f>
        <v/>
      </c>
    </row>
    <row r="1297" customFormat="false" ht="15" hidden="false" customHeight="false" outlineLevel="0" collapsed="false">
      <c r="A1297" s="9"/>
      <c r="B1297" s="22"/>
      <c r="C1297" s="23"/>
      <c r="D1297" s="19" t="str">
        <f aca="false">IF($A1297="","",_xlfn.MINIFS($B:$B,$A:$A,$A1297))</f>
        <v/>
      </c>
      <c r="E1297" s="20" t="str">
        <f aca="false">IF($A1297="","",IF(AND($B1297=$D1297,COUNTIFS($A$2:$A1297,$A1297,$B$2:$B1297,$B1297)=1),1,0))</f>
        <v/>
      </c>
      <c r="F1297" s="19" t="str">
        <f aca="false">IF($E1297&lt;&gt;1,"",IF(COUNTIFS($A:$A,$A1297,$B:$B,"&gt;"&amp;$D1297)=0,"",_xlfn.MINIFS($B:$B,$A:$A,$A1297,$B:$B,"&gt;"&amp;$D1297)))</f>
        <v/>
      </c>
      <c r="G1297" s="20" t="str">
        <f aca="false">IF($F1297="","",$F1297-$D1297)</f>
        <v/>
      </c>
      <c r="H1297" s="20" t="str">
        <f aca="false">IF($E1297&lt;&gt;1,"",IF($F1297="",0,IF($G1297&lt;='Cohort Report'!$B$7,1,0)))</f>
        <v/>
      </c>
      <c r="I1297" s="20" t="str">
        <f aca="false">IF($E1297&lt;&gt;1,"",IF($F1297="",0,IF($G1297&lt;='Cohort Report'!$B$8,1,0)))</f>
        <v/>
      </c>
      <c r="J1297" s="21" t="str">
        <f aca="false">IF($E1297&lt;&gt;1,"",DATE(YEAR($D1297),MONTH($D1297),1))</f>
        <v/>
      </c>
      <c r="K1297" s="20" t="str">
        <f aca="false">IF($E1297&lt;&gt;1,"",IF($G1297="","",IF(AND($D1297&gt;='Cohort Report'!$B$5,$D1297&lt;='Cohort Report'!$B$6),$G1297,"")))</f>
        <v/>
      </c>
    </row>
    <row r="1298" customFormat="false" ht="15" hidden="false" customHeight="false" outlineLevel="0" collapsed="false">
      <c r="A1298" s="9"/>
      <c r="B1298" s="22"/>
      <c r="C1298" s="23"/>
      <c r="D1298" s="19" t="str">
        <f aca="false">IF($A1298="","",_xlfn.MINIFS($B:$B,$A:$A,$A1298))</f>
        <v/>
      </c>
      <c r="E1298" s="20" t="str">
        <f aca="false">IF($A1298="","",IF(AND($B1298=$D1298,COUNTIFS($A$2:$A1298,$A1298,$B$2:$B1298,$B1298)=1),1,0))</f>
        <v/>
      </c>
      <c r="F1298" s="19" t="str">
        <f aca="false">IF($E1298&lt;&gt;1,"",IF(COUNTIFS($A:$A,$A1298,$B:$B,"&gt;"&amp;$D1298)=0,"",_xlfn.MINIFS($B:$B,$A:$A,$A1298,$B:$B,"&gt;"&amp;$D1298)))</f>
        <v/>
      </c>
      <c r="G1298" s="20" t="str">
        <f aca="false">IF($F1298="","",$F1298-$D1298)</f>
        <v/>
      </c>
      <c r="H1298" s="20" t="str">
        <f aca="false">IF($E1298&lt;&gt;1,"",IF($F1298="",0,IF($G1298&lt;='Cohort Report'!$B$7,1,0)))</f>
        <v/>
      </c>
      <c r="I1298" s="20" t="str">
        <f aca="false">IF($E1298&lt;&gt;1,"",IF($F1298="",0,IF($G1298&lt;='Cohort Report'!$B$8,1,0)))</f>
        <v/>
      </c>
      <c r="J1298" s="21" t="str">
        <f aca="false">IF($E1298&lt;&gt;1,"",DATE(YEAR($D1298),MONTH($D1298),1))</f>
        <v/>
      </c>
      <c r="K1298" s="20" t="str">
        <f aca="false">IF($E1298&lt;&gt;1,"",IF($G1298="","",IF(AND($D1298&gt;='Cohort Report'!$B$5,$D1298&lt;='Cohort Report'!$B$6),$G1298,"")))</f>
        <v/>
      </c>
    </row>
    <row r="1299" customFormat="false" ht="15" hidden="false" customHeight="false" outlineLevel="0" collapsed="false">
      <c r="A1299" s="9"/>
      <c r="B1299" s="22"/>
      <c r="C1299" s="23"/>
      <c r="D1299" s="19" t="str">
        <f aca="false">IF($A1299="","",_xlfn.MINIFS($B:$B,$A:$A,$A1299))</f>
        <v/>
      </c>
      <c r="E1299" s="20" t="str">
        <f aca="false">IF($A1299="","",IF(AND($B1299=$D1299,COUNTIFS($A$2:$A1299,$A1299,$B$2:$B1299,$B1299)=1),1,0))</f>
        <v/>
      </c>
      <c r="F1299" s="19" t="str">
        <f aca="false">IF($E1299&lt;&gt;1,"",IF(COUNTIFS($A:$A,$A1299,$B:$B,"&gt;"&amp;$D1299)=0,"",_xlfn.MINIFS($B:$B,$A:$A,$A1299,$B:$B,"&gt;"&amp;$D1299)))</f>
        <v/>
      </c>
      <c r="G1299" s="20" t="str">
        <f aca="false">IF($F1299="","",$F1299-$D1299)</f>
        <v/>
      </c>
      <c r="H1299" s="20" t="str">
        <f aca="false">IF($E1299&lt;&gt;1,"",IF($F1299="",0,IF($G1299&lt;='Cohort Report'!$B$7,1,0)))</f>
        <v/>
      </c>
      <c r="I1299" s="20" t="str">
        <f aca="false">IF($E1299&lt;&gt;1,"",IF($F1299="",0,IF($G1299&lt;='Cohort Report'!$B$8,1,0)))</f>
        <v/>
      </c>
      <c r="J1299" s="21" t="str">
        <f aca="false">IF($E1299&lt;&gt;1,"",DATE(YEAR($D1299),MONTH($D1299),1))</f>
        <v/>
      </c>
      <c r="K1299" s="20" t="str">
        <f aca="false">IF($E1299&lt;&gt;1,"",IF($G1299="","",IF(AND($D1299&gt;='Cohort Report'!$B$5,$D1299&lt;='Cohort Report'!$B$6),$G1299,"")))</f>
        <v/>
      </c>
    </row>
    <row r="1300" customFormat="false" ht="15" hidden="false" customHeight="false" outlineLevel="0" collapsed="false">
      <c r="A1300" s="9"/>
      <c r="B1300" s="22"/>
      <c r="C1300" s="23"/>
      <c r="D1300" s="19" t="str">
        <f aca="false">IF($A1300="","",_xlfn.MINIFS($B:$B,$A:$A,$A1300))</f>
        <v/>
      </c>
      <c r="E1300" s="20" t="str">
        <f aca="false">IF($A1300="","",IF(AND($B1300=$D1300,COUNTIFS($A$2:$A1300,$A1300,$B$2:$B1300,$B1300)=1),1,0))</f>
        <v/>
      </c>
      <c r="F1300" s="19" t="str">
        <f aca="false">IF($E1300&lt;&gt;1,"",IF(COUNTIFS($A:$A,$A1300,$B:$B,"&gt;"&amp;$D1300)=0,"",_xlfn.MINIFS($B:$B,$A:$A,$A1300,$B:$B,"&gt;"&amp;$D1300)))</f>
        <v/>
      </c>
      <c r="G1300" s="20" t="str">
        <f aca="false">IF($F1300="","",$F1300-$D1300)</f>
        <v/>
      </c>
      <c r="H1300" s="20" t="str">
        <f aca="false">IF($E1300&lt;&gt;1,"",IF($F1300="",0,IF($G1300&lt;='Cohort Report'!$B$7,1,0)))</f>
        <v/>
      </c>
      <c r="I1300" s="20" t="str">
        <f aca="false">IF($E1300&lt;&gt;1,"",IF($F1300="",0,IF($G1300&lt;='Cohort Report'!$B$8,1,0)))</f>
        <v/>
      </c>
      <c r="J1300" s="21" t="str">
        <f aca="false">IF($E1300&lt;&gt;1,"",DATE(YEAR($D1300),MONTH($D1300),1))</f>
        <v/>
      </c>
      <c r="K1300" s="20" t="str">
        <f aca="false">IF($E1300&lt;&gt;1,"",IF($G1300="","",IF(AND($D1300&gt;='Cohort Report'!$B$5,$D1300&lt;='Cohort Report'!$B$6),$G1300,"")))</f>
        <v/>
      </c>
    </row>
    <row r="1301" customFormat="false" ht="15" hidden="false" customHeight="false" outlineLevel="0" collapsed="false">
      <c r="A1301" s="9"/>
      <c r="B1301" s="22"/>
      <c r="C1301" s="23"/>
      <c r="D1301" s="19" t="str">
        <f aca="false">IF($A1301="","",_xlfn.MINIFS($B:$B,$A:$A,$A1301))</f>
        <v/>
      </c>
      <c r="E1301" s="20" t="str">
        <f aca="false">IF($A1301="","",IF(AND($B1301=$D1301,COUNTIFS($A$2:$A1301,$A1301,$B$2:$B1301,$B1301)=1),1,0))</f>
        <v/>
      </c>
      <c r="F1301" s="19" t="str">
        <f aca="false">IF($E1301&lt;&gt;1,"",IF(COUNTIFS($A:$A,$A1301,$B:$B,"&gt;"&amp;$D1301)=0,"",_xlfn.MINIFS($B:$B,$A:$A,$A1301,$B:$B,"&gt;"&amp;$D1301)))</f>
        <v/>
      </c>
      <c r="G1301" s="20" t="str">
        <f aca="false">IF($F1301="","",$F1301-$D1301)</f>
        <v/>
      </c>
      <c r="H1301" s="20" t="str">
        <f aca="false">IF($E1301&lt;&gt;1,"",IF($F1301="",0,IF($G1301&lt;='Cohort Report'!$B$7,1,0)))</f>
        <v/>
      </c>
      <c r="I1301" s="20" t="str">
        <f aca="false">IF($E1301&lt;&gt;1,"",IF($F1301="",0,IF($G1301&lt;='Cohort Report'!$B$8,1,0)))</f>
        <v/>
      </c>
      <c r="J1301" s="21" t="str">
        <f aca="false">IF($E1301&lt;&gt;1,"",DATE(YEAR($D1301),MONTH($D1301),1))</f>
        <v/>
      </c>
      <c r="K1301" s="20" t="str">
        <f aca="false">IF($E1301&lt;&gt;1,"",IF($G1301="","",IF(AND($D1301&gt;='Cohort Report'!$B$5,$D1301&lt;='Cohort Report'!$B$6),$G1301,"")))</f>
        <v/>
      </c>
    </row>
    <row r="1302" customFormat="false" ht="15" hidden="false" customHeight="false" outlineLevel="0" collapsed="false">
      <c r="A1302" s="9"/>
      <c r="B1302" s="22"/>
      <c r="C1302" s="23"/>
      <c r="D1302" s="19" t="str">
        <f aca="false">IF($A1302="","",_xlfn.MINIFS($B:$B,$A:$A,$A1302))</f>
        <v/>
      </c>
      <c r="E1302" s="20" t="str">
        <f aca="false">IF($A1302="","",IF(AND($B1302=$D1302,COUNTIFS($A$2:$A1302,$A1302,$B$2:$B1302,$B1302)=1),1,0))</f>
        <v/>
      </c>
      <c r="F1302" s="19" t="str">
        <f aca="false">IF($E1302&lt;&gt;1,"",IF(COUNTIFS($A:$A,$A1302,$B:$B,"&gt;"&amp;$D1302)=0,"",_xlfn.MINIFS($B:$B,$A:$A,$A1302,$B:$B,"&gt;"&amp;$D1302)))</f>
        <v/>
      </c>
      <c r="G1302" s="20" t="str">
        <f aca="false">IF($F1302="","",$F1302-$D1302)</f>
        <v/>
      </c>
      <c r="H1302" s="20" t="str">
        <f aca="false">IF($E1302&lt;&gt;1,"",IF($F1302="",0,IF($G1302&lt;='Cohort Report'!$B$7,1,0)))</f>
        <v/>
      </c>
      <c r="I1302" s="20" t="str">
        <f aca="false">IF($E1302&lt;&gt;1,"",IF($F1302="",0,IF($G1302&lt;='Cohort Report'!$B$8,1,0)))</f>
        <v/>
      </c>
      <c r="J1302" s="21" t="str">
        <f aca="false">IF($E1302&lt;&gt;1,"",DATE(YEAR($D1302),MONTH($D1302),1))</f>
        <v/>
      </c>
      <c r="K1302" s="20" t="str">
        <f aca="false">IF($E1302&lt;&gt;1,"",IF($G1302="","",IF(AND($D1302&gt;='Cohort Report'!$B$5,$D1302&lt;='Cohort Report'!$B$6),$G1302,"")))</f>
        <v/>
      </c>
    </row>
    <row r="1303" customFormat="false" ht="15" hidden="false" customHeight="false" outlineLevel="0" collapsed="false">
      <c r="A1303" s="9"/>
      <c r="B1303" s="22"/>
      <c r="C1303" s="23"/>
      <c r="D1303" s="19" t="str">
        <f aca="false">IF($A1303="","",_xlfn.MINIFS($B:$B,$A:$A,$A1303))</f>
        <v/>
      </c>
      <c r="E1303" s="20" t="str">
        <f aca="false">IF($A1303="","",IF(AND($B1303=$D1303,COUNTIFS($A$2:$A1303,$A1303,$B$2:$B1303,$B1303)=1),1,0))</f>
        <v/>
      </c>
      <c r="F1303" s="19" t="str">
        <f aca="false">IF($E1303&lt;&gt;1,"",IF(COUNTIFS($A:$A,$A1303,$B:$B,"&gt;"&amp;$D1303)=0,"",_xlfn.MINIFS($B:$B,$A:$A,$A1303,$B:$B,"&gt;"&amp;$D1303)))</f>
        <v/>
      </c>
      <c r="G1303" s="20" t="str">
        <f aca="false">IF($F1303="","",$F1303-$D1303)</f>
        <v/>
      </c>
      <c r="H1303" s="20" t="str">
        <f aca="false">IF($E1303&lt;&gt;1,"",IF($F1303="",0,IF($G1303&lt;='Cohort Report'!$B$7,1,0)))</f>
        <v/>
      </c>
      <c r="I1303" s="20" t="str">
        <f aca="false">IF($E1303&lt;&gt;1,"",IF($F1303="",0,IF($G1303&lt;='Cohort Report'!$B$8,1,0)))</f>
        <v/>
      </c>
      <c r="J1303" s="21" t="str">
        <f aca="false">IF($E1303&lt;&gt;1,"",DATE(YEAR($D1303),MONTH($D1303),1))</f>
        <v/>
      </c>
      <c r="K1303" s="20" t="str">
        <f aca="false">IF($E1303&lt;&gt;1,"",IF($G1303="","",IF(AND($D1303&gt;='Cohort Report'!$B$5,$D1303&lt;='Cohort Report'!$B$6),$G1303,"")))</f>
        <v/>
      </c>
    </row>
    <row r="1304" customFormat="false" ht="15" hidden="false" customHeight="false" outlineLevel="0" collapsed="false">
      <c r="A1304" s="9"/>
      <c r="B1304" s="22"/>
      <c r="C1304" s="23"/>
      <c r="D1304" s="19" t="str">
        <f aca="false">IF($A1304="","",_xlfn.MINIFS($B:$B,$A:$A,$A1304))</f>
        <v/>
      </c>
      <c r="E1304" s="20" t="str">
        <f aca="false">IF($A1304="","",IF(AND($B1304=$D1304,COUNTIFS($A$2:$A1304,$A1304,$B$2:$B1304,$B1304)=1),1,0))</f>
        <v/>
      </c>
      <c r="F1304" s="19" t="str">
        <f aca="false">IF($E1304&lt;&gt;1,"",IF(COUNTIFS($A:$A,$A1304,$B:$B,"&gt;"&amp;$D1304)=0,"",_xlfn.MINIFS($B:$B,$A:$A,$A1304,$B:$B,"&gt;"&amp;$D1304)))</f>
        <v/>
      </c>
      <c r="G1304" s="20" t="str">
        <f aca="false">IF($F1304="","",$F1304-$D1304)</f>
        <v/>
      </c>
      <c r="H1304" s="20" t="str">
        <f aca="false">IF($E1304&lt;&gt;1,"",IF($F1304="",0,IF($G1304&lt;='Cohort Report'!$B$7,1,0)))</f>
        <v/>
      </c>
      <c r="I1304" s="20" t="str">
        <f aca="false">IF($E1304&lt;&gt;1,"",IF($F1304="",0,IF($G1304&lt;='Cohort Report'!$B$8,1,0)))</f>
        <v/>
      </c>
      <c r="J1304" s="21" t="str">
        <f aca="false">IF($E1304&lt;&gt;1,"",DATE(YEAR($D1304),MONTH($D1304),1))</f>
        <v/>
      </c>
      <c r="K1304" s="20" t="str">
        <f aca="false">IF($E1304&lt;&gt;1,"",IF($G1304="","",IF(AND($D1304&gt;='Cohort Report'!$B$5,$D1304&lt;='Cohort Report'!$B$6),$G1304,"")))</f>
        <v/>
      </c>
    </row>
    <row r="1305" customFormat="false" ht="15" hidden="false" customHeight="false" outlineLevel="0" collapsed="false">
      <c r="A1305" s="9"/>
      <c r="B1305" s="22"/>
      <c r="C1305" s="23"/>
      <c r="D1305" s="19" t="str">
        <f aca="false">IF($A1305="","",_xlfn.MINIFS($B:$B,$A:$A,$A1305))</f>
        <v/>
      </c>
      <c r="E1305" s="20" t="str">
        <f aca="false">IF($A1305="","",IF(AND($B1305=$D1305,COUNTIFS($A$2:$A1305,$A1305,$B$2:$B1305,$B1305)=1),1,0))</f>
        <v/>
      </c>
      <c r="F1305" s="19" t="str">
        <f aca="false">IF($E1305&lt;&gt;1,"",IF(COUNTIFS($A:$A,$A1305,$B:$B,"&gt;"&amp;$D1305)=0,"",_xlfn.MINIFS($B:$B,$A:$A,$A1305,$B:$B,"&gt;"&amp;$D1305)))</f>
        <v/>
      </c>
      <c r="G1305" s="20" t="str">
        <f aca="false">IF($F1305="","",$F1305-$D1305)</f>
        <v/>
      </c>
      <c r="H1305" s="20" t="str">
        <f aca="false">IF($E1305&lt;&gt;1,"",IF($F1305="",0,IF($G1305&lt;='Cohort Report'!$B$7,1,0)))</f>
        <v/>
      </c>
      <c r="I1305" s="20" t="str">
        <f aca="false">IF($E1305&lt;&gt;1,"",IF($F1305="",0,IF($G1305&lt;='Cohort Report'!$B$8,1,0)))</f>
        <v/>
      </c>
      <c r="J1305" s="21" t="str">
        <f aca="false">IF($E1305&lt;&gt;1,"",DATE(YEAR($D1305),MONTH($D1305),1))</f>
        <v/>
      </c>
      <c r="K1305" s="20" t="str">
        <f aca="false">IF($E1305&lt;&gt;1,"",IF($G1305="","",IF(AND($D1305&gt;='Cohort Report'!$B$5,$D1305&lt;='Cohort Report'!$B$6),$G1305,"")))</f>
        <v/>
      </c>
    </row>
    <row r="1306" customFormat="false" ht="15" hidden="false" customHeight="false" outlineLevel="0" collapsed="false">
      <c r="A1306" s="9"/>
      <c r="B1306" s="22"/>
      <c r="C1306" s="23"/>
      <c r="D1306" s="19" t="str">
        <f aca="false">IF($A1306="","",_xlfn.MINIFS($B:$B,$A:$A,$A1306))</f>
        <v/>
      </c>
      <c r="E1306" s="20" t="str">
        <f aca="false">IF($A1306="","",IF(AND($B1306=$D1306,COUNTIFS($A$2:$A1306,$A1306,$B$2:$B1306,$B1306)=1),1,0))</f>
        <v/>
      </c>
      <c r="F1306" s="19" t="str">
        <f aca="false">IF($E1306&lt;&gt;1,"",IF(COUNTIFS($A:$A,$A1306,$B:$B,"&gt;"&amp;$D1306)=0,"",_xlfn.MINIFS($B:$B,$A:$A,$A1306,$B:$B,"&gt;"&amp;$D1306)))</f>
        <v/>
      </c>
      <c r="G1306" s="20" t="str">
        <f aca="false">IF($F1306="","",$F1306-$D1306)</f>
        <v/>
      </c>
      <c r="H1306" s="20" t="str">
        <f aca="false">IF($E1306&lt;&gt;1,"",IF($F1306="",0,IF($G1306&lt;='Cohort Report'!$B$7,1,0)))</f>
        <v/>
      </c>
      <c r="I1306" s="20" t="str">
        <f aca="false">IF($E1306&lt;&gt;1,"",IF($F1306="",0,IF($G1306&lt;='Cohort Report'!$B$8,1,0)))</f>
        <v/>
      </c>
      <c r="J1306" s="21" t="str">
        <f aca="false">IF($E1306&lt;&gt;1,"",DATE(YEAR($D1306),MONTH($D1306),1))</f>
        <v/>
      </c>
      <c r="K1306" s="20" t="str">
        <f aca="false">IF($E1306&lt;&gt;1,"",IF($G1306="","",IF(AND($D1306&gt;='Cohort Report'!$B$5,$D1306&lt;='Cohort Report'!$B$6),$G1306,"")))</f>
        <v/>
      </c>
    </row>
    <row r="1307" customFormat="false" ht="15" hidden="false" customHeight="false" outlineLevel="0" collapsed="false">
      <c r="A1307" s="9"/>
      <c r="B1307" s="22"/>
      <c r="C1307" s="23"/>
      <c r="D1307" s="19" t="str">
        <f aca="false">IF($A1307="","",_xlfn.MINIFS($B:$B,$A:$A,$A1307))</f>
        <v/>
      </c>
      <c r="E1307" s="20" t="str">
        <f aca="false">IF($A1307="","",IF(AND($B1307=$D1307,COUNTIFS($A$2:$A1307,$A1307,$B$2:$B1307,$B1307)=1),1,0))</f>
        <v/>
      </c>
      <c r="F1307" s="19" t="str">
        <f aca="false">IF($E1307&lt;&gt;1,"",IF(COUNTIFS($A:$A,$A1307,$B:$B,"&gt;"&amp;$D1307)=0,"",_xlfn.MINIFS($B:$B,$A:$A,$A1307,$B:$B,"&gt;"&amp;$D1307)))</f>
        <v/>
      </c>
      <c r="G1307" s="20" t="str">
        <f aca="false">IF($F1307="","",$F1307-$D1307)</f>
        <v/>
      </c>
      <c r="H1307" s="20" t="str">
        <f aca="false">IF($E1307&lt;&gt;1,"",IF($F1307="",0,IF($G1307&lt;='Cohort Report'!$B$7,1,0)))</f>
        <v/>
      </c>
      <c r="I1307" s="20" t="str">
        <f aca="false">IF($E1307&lt;&gt;1,"",IF($F1307="",0,IF($G1307&lt;='Cohort Report'!$B$8,1,0)))</f>
        <v/>
      </c>
      <c r="J1307" s="21" t="str">
        <f aca="false">IF($E1307&lt;&gt;1,"",DATE(YEAR($D1307),MONTH($D1307),1))</f>
        <v/>
      </c>
      <c r="K1307" s="20" t="str">
        <f aca="false">IF($E1307&lt;&gt;1,"",IF($G1307="","",IF(AND($D1307&gt;='Cohort Report'!$B$5,$D1307&lt;='Cohort Report'!$B$6),$G1307,"")))</f>
        <v/>
      </c>
    </row>
    <row r="1308" customFormat="false" ht="15" hidden="false" customHeight="false" outlineLevel="0" collapsed="false">
      <c r="A1308" s="9"/>
      <c r="B1308" s="22"/>
      <c r="C1308" s="23"/>
      <c r="D1308" s="19" t="str">
        <f aca="false">IF($A1308="","",_xlfn.MINIFS($B:$B,$A:$A,$A1308))</f>
        <v/>
      </c>
      <c r="E1308" s="20" t="str">
        <f aca="false">IF($A1308="","",IF(AND($B1308=$D1308,COUNTIFS($A$2:$A1308,$A1308,$B$2:$B1308,$B1308)=1),1,0))</f>
        <v/>
      </c>
      <c r="F1308" s="19" t="str">
        <f aca="false">IF($E1308&lt;&gt;1,"",IF(COUNTIFS($A:$A,$A1308,$B:$B,"&gt;"&amp;$D1308)=0,"",_xlfn.MINIFS($B:$B,$A:$A,$A1308,$B:$B,"&gt;"&amp;$D1308)))</f>
        <v/>
      </c>
      <c r="G1308" s="20" t="str">
        <f aca="false">IF($F1308="","",$F1308-$D1308)</f>
        <v/>
      </c>
      <c r="H1308" s="20" t="str">
        <f aca="false">IF($E1308&lt;&gt;1,"",IF($F1308="",0,IF($G1308&lt;='Cohort Report'!$B$7,1,0)))</f>
        <v/>
      </c>
      <c r="I1308" s="20" t="str">
        <f aca="false">IF($E1308&lt;&gt;1,"",IF($F1308="",0,IF($G1308&lt;='Cohort Report'!$B$8,1,0)))</f>
        <v/>
      </c>
      <c r="J1308" s="21" t="str">
        <f aca="false">IF($E1308&lt;&gt;1,"",DATE(YEAR($D1308),MONTH($D1308),1))</f>
        <v/>
      </c>
      <c r="K1308" s="20" t="str">
        <f aca="false">IF($E1308&lt;&gt;1,"",IF($G1308="","",IF(AND($D1308&gt;='Cohort Report'!$B$5,$D1308&lt;='Cohort Report'!$B$6),$G1308,"")))</f>
        <v/>
      </c>
    </row>
    <row r="1309" customFormat="false" ht="15" hidden="false" customHeight="false" outlineLevel="0" collapsed="false">
      <c r="A1309" s="9"/>
      <c r="B1309" s="22"/>
      <c r="C1309" s="23"/>
      <c r="D1309" s="19" t="str">
        <f aca="false">IF($A1309="","",_xlfn.MINIFS($B:$B,$A:$A,$A1309))</f>
        <v/>
      </c>
      <c r="E1309" s="20" t="str">
        <f aca="false">IF($A1309="","",IF(AND($B1309=$D1309,COUNTIFS($A$2:$A1309,$A1309,$B$2:$B1309,$B1309)=1),1,0))</f>
        <v/>
      </c>
      <c r="F1309" s="19" t="str">
        <f aca="false">IF($E1309&lt;&gt;1,"",IF(COUNTIFS($A:$A,$A1309,$B:$B,"&gt;"&amp;$D1309)=0,"",_xlfn.MINIFS($B:$B,$A:$A,$A1309,$B:$B,"&gt;"&amp;$D1309)))</f>
        <v/>
      </c>
      <c r="G1309" s="20" t="str">
        <f aca="false">IF($F1309="","",$F1309-$D1309)</f>
        <v/>
      </c>
      <c r="H1309" s="20" t="str">
        <f aca="false">IF($E1309&lt;&gt;1,"",IF($F1309="",0,IF($G1309&lt;='Cohort Report'!$B$7,1,0)))</f>
        <v/>
      </c>
      <c r="I1309" s="20" t="str">
        <f aca="false">IF($E1309&lt;&gt;1,"",IF($F1309="",0,IF($G1309&lt;='Cohort Report'!$B$8,1,0)))</f>
        <v/>
      </c>
      <c r="J1309" s="21" t="str">
        <f aca="false">IF($E1309&lt;&gt;1,"",DATE(YEAR($D1309),MONTH($D1309),1))</f>
        <v/>
      </c>
      <c r="K1309" s="20" t="str">
        <f aca="false">IF($E1309&lt;&gt;1,"",IF($G1309="","",IF(AND($D1309&gt;='Cohort Report'!$B$5,$D1309&lt;='Cohort Report'!$B$6),$G1309,"")))</f>
        <v/>
      </c>
    </row>
    <row r="1310" customFormat="false" ht="15" hidden="false" customHeight="false" outlineLevel="0" collapsed="false">
      <c r="A1310" s="9"/>
      <c r="B1310" s="22"/>
      <c r="C1310" s="23"/>
      <c r="D1310" s="19" t="str">
        <f aca="false">IF($A1310="","",_xlfn.MINIFS($B:$B,$A:$A,$A1310))</f>
        <v/>
      </c>
      <c r="E1310" s="20" t="str">
        <f aca="false">IF($A1310="","",IF(AND($B1310=$D1310,COUNTIFS($A$2:$A1310,$A1310,$B$2:$B1310,$B1310)=1),1,0))</f>
        <v/>
      </c>
      <c r="F1310" s="19" t="str">
        <f aca="false">IF($E1310&lt;&gt;1,"",IF(COUNTIFS($A:$A,$A1310,$B:$B,"&gt;"&amp;$D1310)=0,"",_xlfn.MINIFS($B:$B,$A:$A,$A1310,$B:$B,"&gt;"&amp;$D1310)))</f>
        <v/>
      </c>
      <c r="G1310" s="20" t="str">
        <f aca="false">IF($F1310="","",$F1310-$D1310)</f>
        <v/>
      </c>
      <c r="H1310" s="20" t="str">
        <f aca="false">IF($E1310&lt;&gt;1,"",IF($F1310="",0,IF($G1310&lt;='Cohort Report'!$B$7,1,0)))</f>
        <v/>
      </c>
      <c r="I1310" s="20" t="str">
        <f aca="false">IF($E1310&lt;&gt;1,"",IF($F1310="",0,IF($G1310&lt;='Cohort Report'!$B$8,1,0)))</f>
        <v/>
      </c>
      <c r="J1310" s="21" t="str">
        <f aca="false">IF($E1310&lt;&gt;1,"",DATE(YEAR($D1310),MONTH($D1310),1))</f>
        <v/>
      </c>
      <c r="K1310" s="20" t="str">
        <f aca="false">IF($E1310&lt;&gt;1,"",IF($G1310="","",IF(AND($D1310&gt;='Cohort Report'!$B$5,$D1310&lt;='Cohort Report'!$B$6),$G1310,"")))</f>
        <v/>
      </c>
    </row>
    <row r="1311" customFormat="false" ht="15" hidden="false" customHeight="false" outlineLevel="0" collapsed="false">
      <c r="A1311" s="9"/>
      <c r="B1311" s="22"/>
      <c r="C1311" s="23"/>
      <c r="D1311" s="19" t="str">
        <f aca="false">IF($A1311="","",_xlfn.MINIFS($B:$B,$A:$A,$A1311))</f>
        <v/>
      </c>
      <c r="E1311" s="20" t="str">
        <f aca="false">IF($A1311="","",IF(AND($B1311=$D1311,COUNTIFS($A$2:$A1311,$A1311,$B$2:$B1311,$B1311)=1),1,0))</f>
        <v/>
      </c>
      <c r="F1311" s="19" t="str">
        <f aca="false">IF($E1311&lt;&gt;1,"",IF(COUNTIFS($A:$A,$A1311,$B:$B,"&gt;"&amp;$D1311)=0,"",_xlfn.MINIFS($B:$B,$A:$A,$A1311,$B:$B,"&gt;"&amp;$D1311)))</f>
        <v/>
      </c>
      <c r="G1311" s="20" t="str">
        <f aca="false">IF($F1311="","",$F1311-$D1311)</f>
        <v/>
      </c>
      <c r="H1311" s="20" t="str">
        <f aca="false">IF($E1311&lt;&gt;1,"",IF($F1311="",0,IF($G1311&lt;='Cohort Report'!$B$7,1,0)))</f>
        <v/>
      </c>
      <c r="I1311" s="20" t="str">
        <f aca="false">IF($E1311&lt;&gt;1,"",IF($F1311="",0,IF($G1311&lt;='Cohort Report'!$B$8,1,0)))</f>
        <v/>
      </c>
      <c r="J1311" s="21" t="str">
        <f aca="false">IF($E1311&lt;&gt;1,"",DATE(YEAR($D1311),MONTH($D1311),1))</f>
        <v/>
      </c>
      <c r="K1311" s="20" t="str">
        <f aca="false">IF($E1311&lt;&gt;1,"",IF($G1311="","",IF(AND($D1311&gt;='Cohort Report'!$B$5,$D1311&lt;='Cohort Report'!$B$6),$G1311,"")))</f>
        <v/>
      </c>
    </row>
    <row r="1312" customFormat="false" ht="15" hidden="false" customHeight="false" outlineLevel="0" collapsed="false">
      <c r="A1312" s="9"/>
      <c r="B1312" s="22"/>
      <c r="C1312" s="23"/>
      <c r="D1312" s="19" t="str">
        <f aca="false">IF($A1312="","",_xlfn.MINIFS($B:$B,$A:$A,$A1312))</f>
        <v/>
      </c>
      <c r="E1312" s="20" t="str">
        <f aca="false">IF($A1312="","",IF(AND($B1312=$D1312,COUNTIFS($A$2:$A1312,$A1312,$B$2:$B1312,$B1312)=1),1,0))</f>
        <v/>
      </c>
      <c r="F1312" s="19" t="str">
        <f aca="false">IF($E1312&lt;&gt;1,"",IF(COUNTIFS($A:$A,$A1312,$B:$B,"&gt;"&amp;$D1312)=0,"",_xlfn.MINIFS($B:$B,$A:$A,$A1312,$B:$B,"&gt;"&amp;$D1312)))</f>
        <v/>
      </c>
      <c r="G1312" s="20" t="str">
        <f aca="false">IF($F1312="","",$F1312-$D1312)</f>
        <v/>
      </c>
      <c r="H1312" s="20" t="str">
        <f aca="false">IF($E1312&lt;&gt;1,"",IF($F1312="",0,IF($G1312&lt;='Cohort Report'!$B$7,1,0)))</f>
        <v/>
      </c>
      <c r="I1312" s="20" t="str">
        <f aca="false">IF($E1312&lt;&gt;1,"",IF($F1312="",0,IF($G1312&lt;='Cohort Report'!$B$8,1,0)))</f>
        <v/>
      </c>
      <c r="J1312" s="21" t="str">
        <f aca="false">IF($E1312&lt;&gt;1,"",DATE(YEAR($D1312),MONTH($D1312),1))</f>
        <v/>
      </c>
      <c r="K1312" s="20" t="str">
        <f aca="false">IF($E1312&lt;&gt;1,"",IF($G1312="","",IF(AND($D1312&gt;='Cohort Report'!$B$5,$D1312&lt;='Cohort Report'!$B$6),$G1312,"")))</f>
        <v/>
      </c>
    </row>
    <row r="1313" customFormat="false" ht="15" hidden="false" customHeight="false" outlineLevel="0" collapsed="false">
      <c r="A1313" s="9"/>
      <c r="B1313" s="22"/>
      <c r="C1313" s="23"/>
      <c r="D1313" s="19" t="str">
        <f aca="false">IF($A1313="","",_xlfn.MINIFS($B:$B,$A:$A,$A1313))</f>
        <v/>
      </c>
      <c r="E1313" s="20" t="str">
        <f aca="false">IF($A1313="","",IF(AND($B1313=$D1313,COUNTIFS($A$2:$A1313,$A1313,$B$2:$B1313,$B1313)=1),1,0))</f>
        <v/>
      </c>
      <c r="F1313" s="19" t="str">
        <f aca="false">IF($E1313&lt;&gt;1,"",IF(COUNTIFS($A:$A,$A1313,$B:$B,"&gt;"&amp;$D1313)=0,"",_xlfn.MINIFS($B:$B,$A:$A,$A1313,$B:$B,"&gt;"&amp;$D1313)))</f>
        <v/>
      </c>
      <c r="G1313" s="20" t="str">
        <f aca="false">IF($F1313="","",$F1313-$D1313)</f>
        <v/>
      </c>
      <c r="H1313" s="20" t="str">
        <f aca="false">IF($E1313&lt;&gt;1,"",IF($F1313="",0,IF($G1313&lt;='Cohort Report'!$B$7,1,0)))</f>
        <v/>
      </c>
      <c r="I1313" s="20" t="str">
        <f aca="false">IF($E1313&lt;&gt;1,"",IF($F1313="",0,IF($G1313&lt;='Cohort Report'!$B$8,1,0)))</f>
        <v/>
      </c>
      <c r="J1313" s="21" t="str">
        <f aca="false">IF($E1313&lt;&gt;1,"",DATE(YEAR($D1313),MONTH($D1313),1))</f>
        <v/>
      </c>
      <c r="K1313" s="20" t="str">
        <f aca="false">IF($E1313&lt;&gt;1,"",IF($G1313="","",IF(AND($D1313&gt;='Cohort Report'!$B$5,$D1313&lt;='Cohort Report'!$B$6),$G1313,"")))</f>
        <v/>
      </c>
    </row>
    <row r="1314" customFormat="false" ht="15" hidden="false" customHeight="false" outlineLevel="0" collapsed="false">
      <c r="A1314" s="9"/>
      <c r="B1314" s="22"/>
      <c r="C1314" s="23"/>
      <c r="D1314" s="19" t="str">
        <f aca="false">IF($A1314="","",_xlfn.MINIFS($B:$B,$A:$A,$A1314))</f>
        <v/>
      </c>
      <c r="E1314" s="20" t="str">
        <f aca="false">IF($A1314="","",IF(AND($B1314=$D1314,COUNTIFS($A$2:$A1314,$A1314,$B$2:$B1314,$B1314)=1),1,0))</f>
        <v/>
      </c>
      <c r="F1314" s="19" t="str">
        <f aca="false">IF($E1314&lt;&gt;1,"",IF(COUNTIFS($A:$A,$A1314,$B:$B,"&gt;"&amp;$D1314)=0,"",_xlfn.MINIFS($B:$B,$A:$A,$A1314,$B:$B,"&gt;"&amp;$D1314)))</f>
        <v/>
      </c>
      <c r="G1314" s="20" t="str">
        <f aca="false">IF($F1314="","",$F1314-$D1314)</f>
        <v/>
      </c>
      <c r="H1314" s="20" t="str">
        <f aca="false">IF($E1314&lt;&gt;1,"",IF($F1314="",0,IF($G1314&lt;='Cohort Report'!$B$7,1,0)))</f>
        <v/>
      </c>
      <c r="I1314" s="20" t="str">
        <f aca="false">IF($E1314&lt;&gt;1,"",IF($F1314="",0,IF($G1314&lt;='Cohort Report'!$B$8,1,0)))</f>
        <v/>
      </c>
      <c r="J1314" s="21" t="str">
        <f aca="false">IF($E1314&lt;&gt;1,"",DATE(YEAR($D1314),MONTH($D1314),1))</f>
        <v/>
      </c>
      <c r="K1314" s="20" t="str">
        <f aca="false">IF($E1314&lt;&gt;1,"",IF($G1314="","",IF(AND($D1314&gt;='Cohort Report'!$B$5,$D1314&lt;='Cohort Report'!$B$6),$G1314,"")))</f>
        <v/>
      </c>
    </row>
    <row r="1315" customFormat="false" ht="15" hidden="false" customHeight="false" outlineLevel="0" collapsed="false">
      <c r="A1315" s="9"/>
      <c r="B1315" s="22"/>
      <c r="C1315" s="23"/>
      <c r="D1315" s="19" t="str">
        <f aca="false">IF($A1315="","",_xlfn.MINIFS($B:$B,$A:$A,$A1315))</f>
        <v/>
      </c>
      <c r="E1315" s="20" t="str">
        <f aca="false">IF($A1315="","",IF(AND($B1315=$D1315,COUNTIFS($A$2:$A1315,$A1315,$B$2:$B1315,$B1315)=1),1,0))</f>
        <v/>
      </c>
      <c r="F1315" s="19" t="str">
        <f aca="false">IF($E1315&lt;&gt;1,"",IF(COUNTIFS($A:$A,$A1315,$B:$B,"&gt;"&amp;$D1315)=0,"",_xlfn.MINIFS($B:$B,$A:$A,$A1315,$B:$B,"&gt;"&amp;$D1315)))</f>
        <v/>
      </c>
      <c r="G1315" s="20" t="str">
        <f aca="false">IF($F1315="","",$F1315-$D1315)</f>
        <v/>
      </c>
      <c r="H1315" s="20" t="str">
        <f aca="false">IF($E1315&lt;&gt;1,"",IF($F1315="",0,IF($G1315&lt;='Cohort Report'!$B$7,1,0)))</f>
        <v/>
      </c>
      <c r="I1315" s="20" t="str">
        <f aca="false">IF($E1315&lt;&gt;1,"",IF($F1315="",0,IF($G1315&lt;='Cohort Report'!$B$8,1,0)))</f>
        <v/>
      </c>
      <c r="J1315" s="21" t="str">
        <f aca="false">IF($E1315&lt;&gt;1,"",DATE(YEAR($D1315),MONTH($D1315),1))</f>
        <v/>
      </c>
      <c r="K1315" s="20" t="str">
        <f aca="false">IF($E1315&lt;&gt;1,"",IF($G1315="","",IF(AND($D1315&gt;='Cohort Report'!$B$5,$D1315&lt;='Cohort Report'!$B$6),$G1315,"")))</f>
        <v/>
      </c>
    </row>
    <row r="1316" customFormat="false" ht="15" hidden="false" customHeight="false" outlineLevel="0" collapsed="false">
      <c r="A1316" s="9"/>
      <c r="B1316" s="22"/>
      <c r="C1316" s="23"/>
      <c r="D1316" s="19" t="str">
        <f aca="false">IF($A1316="","",_xlfn.MINIFS($B:$B,$A:$A,$A1316))</f>
        <v/>
      </c>
      <c r="E1316" s="20" t="str">
        <f aca="false">IF($A1316="","",IF(AND($B1316=$D1316,COUNTIFS($A$2:$A1316,$A1316,$B$2:$B1316,$B1316)=1),1,0))</f>
        <v/>
      </c>
      <c r="F1316" s="19" t="str">
        <f aca="false">IF($E1316&lt;&gt;1,"",IF(COUNTIFS($A:$A,$A1316,$B:$B,"&gt;"&amp;$D1316)=0,"",_xlfn.MINIFS($B:$B,$A:$A,$A1316,$B:$B,"&gt;"&amp;$D1316)))</f>
        <v/>
      </c>
      <c r="G1316" s="20" t="str">
        <f aca="false">IF($F1316="","",$F1316-$D1316)</f>
        <v/>
      </c>
      <c r="H1316" s="20" t="str">
        <f aca="false">IF($E1316&lt;&gt;1,"",IF($F1316="",0,IF($G1316&lt;='Cohort Report'!$B$7,1,0)))</f>
        <v/>
      </c>
      <c r="I1316" s="20" t="str">
        <f aca="false">IF($E1316&lt;&gt;1,"",IF($F1316="",0,IF($G1316&lt;='Cohort Report'!$B$8,1,0)))</f>
        <v/>
      </c>
      <c r="J1316" s="21" t="str">
        <f aca="false">IF($E1316&lt;&gt;1,"",DATE(YEAR($D1316),MONTH($D1316),1))</f>
        <v/>
      </c>
      <c r="K1316" s="20" t="str">
        <f aca="false">IF($E1316&lt;&gt;1,"",IF($G1316="","",IF(AND($D1316&gt;='Cohort Report'!$B$5,$D1316&lt;='Cohort Report'!$B$6),$G1316,"")))</f>
        <v/>
      </c>
    </row>
    <row r="1317" customFormat="false" ht="15" hidden="false" customHeight="false" outlineLevel="0" collapsed="false">
      <c r="A1317" s="9"/>
      <c r="B1317" s="22"/>
      <c r="C1317" s="23"/>
      <c r="D1317" s="19" t="str">
        <f aca="false">IF($A1317="","",_xlfn.MINIFS($B:$B,$A:$A,$A1317))</f>
        <v/>
      </c>
      <c r="E1317" s="20" t="str">
        <f aca="false">IF($A1317="","",IF(AND($B1317=$D1317,COUNTIFS($A$2:$A1317,$A1317,$B$2:$B1317,$B1317)=1),1,0))</f>
        <v/>
      </c>
      <c r="F1317" s="19" t="str">
        <f aca="false">IF($E1317&lt;&gt;1,"",IF(COUNTIFS($A:$A,$A1317,$B:$B,"&gt;"&amp;$D1317)=0,"",_xlfn.MINIFS($B:$B,$A:$A,$A1317,$B:$B,"&gt;"&amp;$D1317)))</f>
        <v/>
      </c>
      <c r="G1317" s="20" t="str">
        <f aca="false">IF($F1317="","",$F1317-$D1317)</f>
        <v/>
      </c>
      <c r="H1317" s="20" t="str">
        <f aca="false">IF($E1317&lt;&gt;1,"",IF($F1317="",0,IF($G1317&lt;='Cohort Report'!$B$7,1,0)))</f>
        <v/>
      </c>
      <c r="I1317" s="20" t="str">
        <f aca="false">IF($E1317&lt;&gt;1,"",IF($F1317="",0,IF($G1317&lt;='Cohort Report'!$B$8,1,0)))</f>
        <v/>
      </c>
      <c r="J1317" s="21" t="str">
        <f aca="false">IF($E1317&lt;&gt;1,"",DATE(YEAR($D1317),MONTH($D1317),1))</f>
        <v/>
      </c>
      <c r="K1317" s="20" t="str">
        <f aca="false">IF($E1317&lt;&gt;1,"",IF($G1317="","",IF(AND($D1317&gt;='Cohort Report'!$B$5,$D1317&lt;='Cohort Report'!$B$6),$G1317,"")))</f>
        <v/>
      </c>
    </row>
    <row r="1318" customFormat="false" ht="15" hidden="false" customHeight="false" outlineLevel="0" collapsed="false">
      <c r="A1318" s="9"/>
      <c r="B1318" s="22"/>
      <c r="C1318" s="23"/>
      <c r="D1318" s="19" t="str">
        <f aca="false">IF($A1318="","",_xlfn.MINIFS($B:$B,$A:$A,$A1318))</f>
        <v/>
      </c>
      <c r="E1318" s="20" t="str">
        <f aca="false">IF($A1318="","",IF(AND($B1318=$D1318,COUNTIFS($A$2:$A1318,$A1318,$B$2:$B1318,$B1318)=1),1,0))</f>
        <v/>
      </c>
      <c r="F1318" s="19" t="str">
        <f aca="false">IF($E1318&lt;&gt;1,"",IF(COUNTIFS($A:$A,$A1318,$B:$B,"&gt;"&amp;$D1318)=0,"",_xlfn.MINIFS($B:$B,$A:$A,$A1318,$B:$B,"&gt;"&amp;$D1318)))</f>
        <v/>
      </c>
      <c r="G1318" s="20" t="str">
        <f aca="false">IF($F1318="","",$F1318-$D1318)</f>
        <v/>
      </c>
      <c r="H1318" s="20" t="str">
        <f aca="false">IF($E1318&lt;&gt;1,"",IF($F1318="",0,IF($G1318&lt;='Cohort Report'!$B$7,1,0)))</f>
        <v/>
      </c>
      <c r="I1318" s="20" t="str">
        <f aca="false">IF($E1318&lt;&gt;1,"",IF($F1318="",0,IF($G1318&lt;='Cohort Report'!$B$8,1,0)))</f>
        <v/>
      </c>
      <c r="J1318" s="21" t="str">
        <f aca="false">IF($E1318&lt;&gt;1,"",DATE(YEAR($D1318),MONTH($D1318),1))</f>
        <v/>
      </c>
      <c r="K1318" s="20" t="str">
        <f aca="false">IF($E1318&lt;&gt;1,"",IF($G1318="","",IF(AND($D1318&gt;='Cohort Report'!$B$5,$D1318&lt;='Cohort Report'!$B$6),$G1318,"")))</f>
        <v/>
      </c>
    </row>
    <row r="1319" customFormat="false" ht="15" hidden="false" customHeight="false" outlineLevel="0" collapsed="false">
      <c r="A1319" s="9"/>
      <c r="B1319" s="22"/>
      <c r="C1319" s="23"/>
      <c r="D1319" s="19" t="str">
        <f aca="false">IF($A1319="","",_xlfn.MINIFS($B:$B,$A:$A,$A1319))</f>
        <v/>
      </c>
      <c r="E1319" s="20" t="str">
        <f aca="false">IF($A1319="","",IF(AND($B1319=$D1319,COUNTIFS($A$2:$A1319,$A1319,$B$2:$B1319,$B1319)=1),1,0))</f>
        <v/>
      </c>
      <c r="F1319" s="19" t="str">
        <f aca="false">IF($E1319&lt;&gt;1,"",IF(COUNTIFS($A:$A,$A1319,$B:$B,"&gt;"&amp;$D1319)=0,"",_xlfn.MINIFS($B:$B,$A:$A,$A1319,$B:$B,"&gt;"&amp;$D1319)))</f>
        <v/>
      </c>
      <c r="G1319" s="20" t="str">
        <f aca="false">IF($F1319="","",$F1319-$D1319)</f>
        <v/>
      </c>
      <c r="H1319" s="20" t="str">
        <f aca="false">IF($E1319&lt;&gt;1,"",IF($F1319="",0,IF($G1319&lt;='Cohort Report'!$B$7,1,0)))</f>
        <v/>
      </c>
      <c r="I1319" s="20" t="str">
        <f aca="false">IF($E1319&lt;&gt;1,"",IF($F1319="",0,IF($G1319&lt;='Cohort Report'!$B$8,1,0)))</f>
        <v/>
      </c>
      <c r="J1319" s="21" t="str">
        <f aca="false">IF($E1319&lt;&gt;1,"",DATE(YEAR($D1319),MONTH($D1319),1))</f>
        <v/>
      </c>
      <c r="K1319" s="20" t="str">
        <f aca="false">IF($E1319&lt;&gt;1,"",IF($G1319="","",IF(AND($D1319&gt;='Cohort Report'!$B$5,$D1319&lt;='Cohort Report'!$B$6),$G1319,"")))</f>
        <v/>
      </c>
    </row>
    <row r="1320" customFormat="false" ht="15" hidden="false" customHeight="false" outlineLevel="0" collapsed="false">
      <c r="A1320" s="9"/>
      <c r="B1320" s="22"/>
      <c r="C1320" s="23"/>
      <c r="D1320" s="19" t="str">
        <f aca="false">IF($A1320="","",_xlfn.MINIFS($B:$B,$A:$A,$A1320))</f>
        <v/>
      </c>
      <c r="E1320" s="20" t="str">
        <f aca="false">IF($A1320="","",IF(AND($B1320=$D1320,COUNTIFS($A$2:$A1320,$A1320,$B$2:$B1320,$B1320)=1),1,0))</f>
        <v/>
      </c>
      <c r="F1320" s="19" t="str">
        <f aca="false">IF($E1320&lt;&gt;1,"",IF(COUNTIFS($A:$A,$A1320,$B:$B,"&gt;"&amp;$D1320)=0,"",_xlfn.MINIFS($B:$B,$A:$A,$A1320,$B:$B,"&gt;"&amp;$D1320)))</f>
        <v/>
      </c>
      <c r="G1320" s="20" t="str">
        <f aca="false">IF($F1320="","",$F1320-$D1320)</f>
        <v/>
      </c>
      <c r="H1320" s="20" t="str">
        <f aca="false">IF($E1320&lt;&gt;1,"",IF($F1320="",0,IF($G1320&lt;='Cohort Report'!$B$7,1,0)))</f>
        <v/>
      </c>
      <c r="I1320" s="20" t="str">
        <f aca="false">IF($E1320&lt;&gt;1,"",IF($F1320="",0,IF($G1320&lt;='Cohort Report'!$B$8,1,0)))</f>
        <v/>
      </c>
      <c r="J1320" s="21" t="str">
        <f aca="false">IF($E1320&lt;&gt;1,"",DATE(YEAR($D1320),MONTH($D1320),1))</f>
        <v/>
      </c>
      <c r="K1320" s="20" t="str">
        <f aca="false">IF($E1320&lt;&gt;1,"",IF($G1320="","",IF(AND($D1320&gt;='Cohort Report'!$B$5,$D1320&lt;='Cohort Report'!$B$6),$G1320,"")))</f>
        <v/>
      </c>
    </row>
    <row r="1321" customFormat="false" ht="15" hidden="false" customHeight="false" outlineLevel="0" collapsed="false">
      <c r="A1321" s="9"/>
      <c r="B1321" s="22"/>
      <c r="C1321" s="23"/>
      <c r="D1321" s="19" t="str">
        <f aca="false">IF($A1321="","",_xlfn.MINIFS($B:$B,$A:$A,$A1321))</f>
        <v/>
      </c>
      <c r="E1321" s="20" t="str">
        <f aca="false">IF($A1321="","",IF(AND($B1321=$D1321,COUNTIFS($A$2:$A1321,$A1321,$B$2:$B1321,$B1321)=1),1,0))</f>
        <v/>
      </c>
      <c r="F1321" s="19" t="str">
        <f aca="false">IF($E1321&lt;&gt;1,"",IF(COUNTIFS($A:$A,$A1321,$B:$B,"&gt;"&amp;$D1321)=0,"",_xlfn.MINIFS($B:$B,$A:$A,$A1321,$B:$B,"&gt;"&amp;$D1321)))</f>
        <v/>
      </c>
      <c r="G1321" s="20" t="str">
        <f aca="false">IF($F1321="","",$F1321-$D1321)</f>
        <v/>
      </c>
      <c r="H1321" s="20" t="str">
        <f aca="false">IF($E1321&lt;&gt;1,"",IF($F1321="",0,IF($G1321&lt;='Cohort Report'!$B$7,1,0)))</f>
        <v/>
      </c>
      <c r="I1321" s="20" t="str">
        <f aca="false">IF($E1321&lt;&gt;1,"",IF($F1321="",0,IF($G1321&lt;='Cohort Report'!$B$8,1,0)))</f>
        <v/>
      </c>
      <c r="J1321" s="21" t="str">
        <f aca="false">IF($E1321&lt;&gt;1,"",DATE(YEAR($D1321),MONTH($D1321),1))</f>
        <v/>
      </c>
      <c r="K1321" s="20" t="str">
        <f aca="false">IF($E1321&lt;&gt;1,"",IF($G1321="","",IF(AND($D1321&gt;='Cohort Report'!$B$5,$D1321&lt;='Cohort Report'!$B$6),$G1321,"")))</f>
        <v/>
      </c>
    </row>
    <row r="1322" customFormat="false" ht="15" hidden="false" customHeight="false" outlineLevel="0" collapsed="false">
      <c r="A1322" s="9"/>
      <c r="B1322" s="22"/>
      <c r="C1322" s="23"/>
      <c r="D1322" s="19" t="str">
        <f aca="false">IF($A1322="","",_xlfn.MINIFS($B:$B,$A:$A,$A1322))</f>
        <v/>
      </c>
      <c r="E1322" s="20" t="str">
        <f aca="false">IF($A1322="","",IF(AND($B1322=$D1322,COUNTIFS($A$2:$A1322,$A1322,$B$2:$B1322,$B1322)=1),1,0))</f>
        <v/>
      </c>
      <c r="F1322" s="19" t="str">
        <f aca="false">IF($E1322&lt;&gt;1,"",IF(COUNTIFS($A:$A,$A1322,$B:$B,"&gt;"&amp;$D1322)=0,"",_xlfn.MINIFS($B:$B,$A:$A,$A1322,$B:$B,"&gt;"&amp;$D1322)))</f>
        <v/>
      </c>
      <c r="G1322" s="20" t="str">
        <f aca="false">IF($F1322="","",$F1322-$D1322)</f>
        <v/>
      </c>
      <c r="H1322" s="20" t="str">
        <f aca="false">IF($E1322&lt;&gt;1,"",IF($F1322="",0,IF($G1322&lt;='Cohort Report'!$B$7,1,0)))</f>
        <v/>
      </c>
      <c r="I1322" s="20" t="str">
        <f aca="false">IF($E1322&lt;&gt;1,"",IF($F1322="",0,IF($G1322&lt;='Cohort Report'!$B$8,1,0)))</f>
        <v/>
      </c>
      <c r="J1322" s="21" t="str">
        <f aca="false">IF($E1322&lt;&gt;1,"",DATE(YEAR($D1322),MONTH($D1322),1))</f>
        <v/>
      </c>
      <c r="K1322" s="20" t="str">
        <f aca="false">IF($E1322&lt;&gt;1,"",IF($G1322="","",IF(AND($D1322&gt;='Cohort Report'!$B$5,$D1322&lt;='Cohort Report'!$B$6),$G1322,"")))</f>
        <v/>
      </c>
    </row>
    <row r="1323" customFormat="false" ht="15" hidden="false" customHeight="false" outlineLevel="0" collapsed="false">
      <c r="A1323" s="9"/>
      <c r="B1323" s="22"/>
      <c r="C1323" s="23"/>
      <c r="D1323" s="19" t="str">
        <f aca="false">IF($A1323="","",_xlfn.MINIFS($B:$B,$A:$A,$A1323))</f>
        <v/>
      </c>
      <c r="E1323" s="20" t="str">
        <f aca="false">IF($A1323="","",IF(AND($B1323=$D1323,COUNTIFS($A$2:$A1323,$A1323,$B$2:$B1323,$B1323)=1),1,0))</f>
        <v/>
      </c>
      <c r="F1323" s="19" t="str">
        <f aca="false">IF($E1323&lt;&gt;1,"",IF(COUNTIFS($A:$A,$A1323,$B:$B,"&gt;"&amp;$D1323)=0,"",_xlfn.MINIFS($B:$B,$A:$A,$A1323,$B:$B,"&gt;"&amp;$D1323)))</f>
        <v/>
      </c>
      <c r="G1323" s="20" t="str">
        <f aca="false">IF($F1323="","",$F1323-$D1323)</f>
        <v/>
      </c>
      <c r="H1323" s="20" t="str">
        <f aca="false">IF($E1323&lt;&gt;1,"",IF($F1323="",0,IF($G1323&lt;='Cohort Report'!$B$7,1,0)))</f>
        <v/>
      </c>
      <c r="I1323" s="20" t="str">
        <f aca="false">IF($E1323&lt;&gt;1,"",IF($F1323="",0,IF($G1323&lt;='Cohort Report'!$B$8,1,0)))</f>
        <v/>
      </c>
      <c r="J1323" s="21" t="str">
        <f aca="false">IF($E1323&lt;&gt;1,"",DATE(YEAR($D1323),MONTH($D1323),1))</f>
        <v/>
      </c>
      <c r="K1323" s="20" t="str">
        <f aca="false">IF($E1323&lt;&gt;1,"",IF($G1323="","",IF(AND($D1323&gt;='Cohort Report'!$B$5,$D1323&lt;='Cohort Report'!$B$6),$G1323,"")))</f>
        <v/>
      </c>
    </row>
    <row r="1324" customFormat="false" ht="15" hidden="false" customHeight="false" outlineLevel="0" collapsed="false">
      <c r="A1324" s="9"/>
      <c r="B1324" s="22"/>
      <c r="C1324" s="23"/>
      <c r="D1324" s="19" t="str">
        <f aca="false">IF($A1324="","",_xlfn.MINIFS($B:$B,$A:$A,$A1324))</f>
        <v/>
      </c>
      <c r="E1324" s="20" t="str">
        <f aca="false">IF($A1324="","",IF(AND($B1324=$D1324,COUNTIFS($A$2:$A1324,$A1324,$B$2:$B1324,$B1324)=1),1,0))</f>
        <v/>
      </c>
      <c r="F1324" s="19" t="str">
        <f aca="false">IF($E1324&lt;&gt;1,"",IF(COUNTIFS($A:$A,$A1324,$B:$B,"&gt;"&amp;$D1324)=0,"",_xlfn.MINIFS($B:$B,$A:$A,$A1324,$B:$B,"&gt;"&amp;$D1324)))</f>
        <v/>
      </c>
      <c r="G1324" s="20" t="str">
        <f aca="false">IF($F1324="","",$F1324-$D1324)</f>
        <v/>
      </c>
      <c r="H1324" s="20" t="str">
        <f aca="false">IF($E1324&lt;&gt;1,"",IF($F1324="",0,IF($G1324&lt;='Cohort Report'!$B$7,1,0)))</f>
        <v/>
      </c>
      <c r="I1324" s="20" t="str">
        <f aca="false">IF($E1324&lt;&gt;1,"",IF($F1324="",0,IF($G1324&lt;='Cohort Report'!$B$8,1,0)))</f>
        <v/>
      </c>
      <c r="J1324" s="21" t="str">
        <f aca="false">IF($E1324&lt;&gt;1,"",DATE(YEAR($D1324),MONTH($D1324),1))</f>
        <v/>
      </c>
      <c r="K1324" s="20" t="str">
        <f aca="false">IF($E1324&lt;&gt;1,"",IF($G1324="","",IF(AND($D1324&gt;='Cohort Report'!$B$5,$D1324&lt;='Cohort Report'!$B$6),$G1324,"")))</f>
        <v/>
      </c>
    </row>
    <row r="1325" customFormat="false" ht="15" hidden="false" customHeight="false" outlineLevel="0" collapsed="false">
      <c r="A1325" s="9"/>
      <c r="B1325" s="22"/>
      <c r="C1325" s="23"/>
      <c r="D1325" s="19" t="str">
        <f aca="false">IF($A1325="","",_xlfn.MINIFS($B:$B,$A:$A,$A1325))</f>
        <v/>
      </c>
      <c r="E1325" s="20" t="str">
        <f aca="false">IF($A1325="","",IF(AND($B1325=$D1325,COUNTIFS($A$2:$A1325,$A1325,$B$2:$B1325,$B1325)=1),1,0))</f>
        <v/>
      </c>
      <c r="F1325" s="19" t="str">
        <f aca="false">IF($E1325&lt;&gt;1,"",IF(COUNTIFS($A:$A,$A1325,$B:$B,"&gt;"&amp;$D1325)=0,"",_xlfn.MINIFS($B:$B,$A:$A,$A1325,$B:$B,"&gt;"&amp;$D1325)))</f>
        <v/>
      </c>
      <c r="G1325" s="20" t="str">
        <f aca="false">IF($F1325="","",$F1325-$D1325)</f>
        <v/>
      </c>
      <c r="H1325" s="20" t="str">
        <f aca="false">IF($E1325&lt;&gt;1,"",IF($F1325="",0,IF($G1325&lt;='Cohort Report'!$B$7,1,0)))</f>
        <v/>
      </c>
      <c r="I1325" s="20" t="str">
        <f aca="false">IF($E1325&lt;&gt;1,"",IF($F1325="",0,IF($G1325&lt;='Cohort Report'!$B$8,1,0)))</f>
        <v/>
      </c>
      <c r="J1325" s="21" t="str">
        <f aca="false">IF($E1325&lt;&gt;1,"",DATE(YEAR($D1325),MONTH($D1325),1))</f>
        <v/>
      </c>
      <c r="K1325" s="20" t="str">
        <f aca="false">IF($E1325&lt;&gt;1,"",IF($G1325="","",IF(AND($D1325&gt;='Cohort Report'!$B$5,$D1325&lt;='Cohort Report'!$B$6),$G1325,"")))</f>
        <v/>
      </c>
    </row>
    <row r="1326" customFormat="false" ht="15" hidden="false" customHeight="false" outlineLevel="0" collapsed="false">
      <c r="A1326" s="9"/>
      <c r="B1326" s="22"/>
      <c r="C1326" s="23"/>
      <c r="D1326" s="19" t="str">
        <f aca="false">IF($A1326="","",_xlfn.MINIFS($B:$B,$A:$A,$A1326))</f>
        <v/>
      </c>
      <c r="E1326" s="20" t="str">
        <f aca="false">IF($A1326="","",IF(AND($B1326=$D1326,COUNTIFS($A$2:$A1326,$A1326,$B$2:$B1326,$B1326)=1),1,0))</f>
        <v/>
      </c>
      <c r="F1326" s="19" t="str">
        <f aca="false">IF($E1326&lt;&gt;1,"",IF(COUNTIFS($A:$A,$A1326,$B:$B,"&gt;"&amp;$D1326)=0,"",_xlfn.MINIFS($B:$B,$A:$A,$A1326,$B:$B,"&gt;"&amp;$D1326)))</f>
        <v/>
      </c>
      <c r="G1326" s="20" t="str">
        <f aca="false">IF($F1326="","",$F1326-$D1326)</f>
        <v/>
      </c>
      <c r="H1326" s="20" t="str">
        <f aca="false">IF($E1326&lt;&gt;1,"",IF($F1326="",0,IF($G1326&lt;='Cohort Report'!$B$7,1,0)))</f>
        <v/>
      </c>
      <c r="I1326" s="20" t="str">
        <f aca="false">IF($E1326&lt;&gt;1,"",IF($F1326="",0,IF($G1326&lt;='Cohort Report'!$B$8,1,0)))</f>
        <v/>
      </c>
      <c r="J1326" s="21" t="str">
        <f aca="false">IF($E1326&lt;&gt;1,"",DATE(YEAR($D1326),MONTH($D1326),1))</f>
        <v/>
      </c>
      <c r="K1326" s="20" t="str">
        <f aca="false">IF($E1326&lt;&gt;1,"",IF($G1326="","",IF(AND($D1326&gt;='Cohort Report'!$B$5,$D1326&lt;='Cohort Report'!$B$6),$G1326,"")))</f>
        <v/>
      </c>
    </row>
    <row r="1327" customFormat="false" ht="15" hidden="false" customHeight="false" outlineLevel="0" collapsed="false">
      <c r="A1327" s="9"/>
      <c r="B1327" s="22"/>
      <c r="C1327" s="23"/>
      <c r="D1327" s="19" t="str">
        <f aca="false">IF($A1327="","",_xlfn.MINIFS($B:$B,$A:$A,$A1327))</f>
        <v/>
      </c>
      <c r="E1327" s="20" t="str">
        <f aca="false">IF($A1327="","",IF(AND($B1327=$D1327,COUNTIFS($A$2:$A1327,$A1327,$B$2:$B1327,$B1327)=1),1,0))</f>
        <v/>
      </c>
      <c r="F1327" s="19" t="str">
        <f aca="false">IF($E1327&lt;&gt;1,"",IF(COUNTIFS($A:$A,$A1327,$B:$B,"&gt;"&amp;$D1327)=0,"",_xlfn.MINIFS($B:$B,$A:$A,$A1327,$B:$B,"&gt;"&amp;$D1327)))</f>
        <v/>
      </c>
      <c r="G1327" s="20" t="str">
        <f aca="false">IF($F1327="","",$F1327-$D1327)</f>
        <v/>
      </c>
      <c r="H1327" s="20" t="str">
        <f aca="false">IF($E1327&lt;&gt;1,"",IF($F1327="",0,IF($G1327&lt;='Cohort Report'!$B$7,1,0)))</f>
        <v/>
      </c>
      <c r="I1327" s="20" t="str">
        <f aca="false">IF($E1327&lt;&gt;1,"",IF($F1327="",0,IF($G1327&lt;='Cohort Report'!$B$8,1,0)))</f>
        <v/>
      </c>
      <c r="J1327" s="21" t="str">
        <f aca="false">IF($E1327&lt;&gt;1,"",DATE(YEAR($D1327),MONTH($D1327),1))</f>
        <v/>
      </c>
      <c r="K1327" s="20" t="str">
        <f aca="false">IF($E1327&lt;&gt;1,"",IF($G1327="","",IF(AND($D1327&gt;='Cohort Report'!$B$5,$D1327&lt;='Cohort Report'!$B$6),$G1327,"")))</f>
        <v/>
      </c>
    </row>
    <row r="1328" customFormat="false" ht="15" hidden="false" customHeight="false" outlineLevel="0" collapsed="false">
      <c r="A1328" s="9"/>
      <c r="B1328" s="22"/>
      <c r="C1328" s="23"/>
      <c r="D1328" s="19" t="str">
        <f aca="false">IF($A1328="","",_xlfn.MINIFS($B:$B,$A:$A,$A1328))</f>
        <v/>
      </c>
      <c r="E1328" s="20" t="str">
        <f aca="false">IF($A1328="","",IF(AND($B1328=$D1328,COUNTIFS($A$2:$A1328,$A1328,$B$2:$B1328,$B1328)=1),1,0))</f>
        <v/>
      </c>
      <c r="F1328" s="19" t="str">
        <f aca="false">IF($E1328&lt;&gt;1,"",IF(COUNTIFS($A:$A,$A1328,$B:$B,"&gt;"&amp;$D1328)=0,"",_xlfn.MINIFS($B:$B,$A:$A,$A1328,$B:$B,"&gt;"&amp;$D1328)))</f>
        <v/>
      </c>
      <c r="G1328" s="20" t="str">
        <f aca="false">IF($F1328="","",$F1328-$D1328)</f>
        <v/>
      </c>
      <c r="H1328" s="20" t="str">
        <f aca="false">IF($E1328&lt;&gt;1,"",IF($F1328="",0,IF($G1328&lt;='Cohort Report'!$B$7,1,0)))</f>
        <v/>
      </c>
      <c r="I1328" s="20" t="str">
        <f aca="false">IF($E1328&lt;&gt;1,"",IF($F1328="",0,IF($G1328&lt;='Cohort Report'!$B$8,1,0)))</f>
        <v/>
      </c>
      <c r="J1328" s="21" t="str">
        <f aca="false">IF($E1328&lt;&gt;1,"",DATE(YEAR($D1328),MONTH($D1328),1))</f>
        <v/>
      </c>
      <c r="K1328" s="20" t="str">
        <f aca="false">IF($E1328&lt;&gt;1,"",IF($G1328="","",IF(AND($D1328&gt;='Cohort Report'!$B$5,$D1328&lt;='Cohort Report'!$B$6),$G1328,"")))</f>
        <v/>
      </c>
    </row>
    <row r="1329" customFormat="false" ht="15" hidden="false" customHeight="false" outlineLevel="0" collapsed="false">
      <c r="A1329" s="9"/>
      <c r="B1329" s="22"/>
      <c r="C1329" s="23"/>
      <c r="D1329" s="19" t="str">
        <f aca="false">IF($A1329="","",_xlfn.MINIFS($B:$B,$A:$A,$A1329))</f>
        <v/>
      </c>
      <c r="E1329" s="20" t="str">
        <f aca="false">IF($A1329="","",IF(AND($B1329=$D1329,COUNTIFS($A$2:$A1329,$A1329,$B$2:$B1329,$B1329)=1),1,0))</f>
        <v/>
      </c>
      <c r="F1329" s="19" t="str">
        <f aca="false">IF($E1329&lt;&gt;1,"",IF(COUNTIFS($A:$A,$A1329,$B:$B,"&gt;"&amp;$D1329)=0,"",_xlfn.MINIFS($B:$B,$A:$A,$A1329,$B:$B,"&gt;"&amp;$D1329)))</f>
        <v/>
      </c>
      <c r="G1329" s="20" t="str">
        <f aca="false">IF($F1329="","",$F1329-$D1329)</f>
        <v/>
      </c>
      <c r="H1329" s="20" t="str">
        <f aca="false">IF($E1329&lt;&gt;1,"",IF($F1329="",0,IF($G1329&lt;='Cohort Report'!$B$7,1,0)))</f>
        <v/>
      </c>
      <c r="I1329" s="20" t="str">
        <f aca="false">IF($E1329&lt;&gt;1,"",IF($F1329="",0,IF($G1329&lt;='Cohort Report'!$B$8,1,0)))</f>
        <v/>
      </c>
      <c r="J1329" s="21" t="str">
        <f aca="false">IF($E1329&lt;&gt;1,"",DATE(YEAR($D1329),MONTH($D1329),1))</f>
        <v/>
      </c>
      <c r="K1329" s="20" t="str">
        <f aca="false">IF($E1329&lt;&gt;1,"",IF($G1329="","",IF(AND($D1329&gt;='Cohort Report'!$B$5,$D1329&lt;='Cohort Report'!$B$6),$G1329,"")))</f>
        <v/>
      </c>
    </row>
    <row r="1330" customFormat="false" ht="15" hidden="false" customHeight="false" outlineLevel="0" collapsed="false">
      <c r="A1330" s="9"/>
      <c r="B1330" s="22"/>
      <c r="C1330" s="23"/>
      <c r="D1330" s="19" t="str">
        <f aca="false">IF($A1330="","",_xlfn.MINIFS($B:$B,$A:$A,$A1330))</f>
        <v/>
      </c>
      <c r="E1330" s="20" t="str">
        <f aca="false">IF($A1330="","",IF(AND($B1330=$D1330,COUNTIFS($A$2:$A1330,$A1330,$B$2:$B1330,$B1330)=1),1,0))</f>
        <v/>
      </c>
      <c r="F1330" s="19" t="str">
        <f aca="false">IF($E1330&lt;&gt;1,"",IF(COUNTIFS($A:$A,$A1330,$B:$B,"&gt;"&amp;$D1330)=0,"",_xlfn.MINIFS($B:$B,$A:$A,$A1330,$B:$B,"&gt;"&amp;$D1330)))</f>
        <v/>
      </c>
      <c r="G1330" s="20" t="str">
        <f aca="false">IF($F1330="","",$F1330-$D1330)</f>
        <v/>
      </c>
      <c r="H1330" s="20" t="str">
        <f aca="false">IF($E1330&lt;&gt;1,"",IF($F1330="",0,IF($G1330&lt;='Cohort Report'!$B$7,1,0)))</f>
        <v/>
      </c>
      <c r="I1330" s="20" t="str">
        <f aca="false">IF($E1330&lt;&gt;1,"",IF($F1330="",0,IF($G1330&lt;='Cohort Report'!$B$8,1,0)))</f>
        <v/>
      </c>
      <c r="J1330" s="21" t="str">
        <f aca="false">IF($E1330&lt;&gt;1,"",DATE(YEAR($D1330),MONTH($D1330),1))</f>
        <v/>
      </c>
      <c r="K1330" s="20" t="str">
        <f aca="false">IF($E1330&lt;&gt;1,"",IF($G1330="","",IF(AND($D1330&gt;='Cohort Report'!$B$5,$D1330&lt;='Cohort Report'!$B$6),$G1330,"")))</f>
        <v/>
      </c>
    </row>
    <row r="1331" customFormat="false" ht="15" hidden="false" customHeight="false" outlineLevel="0" collapsed="false">
      <c r="A1331" s="9"/>
      <c r="B1331" s="22"/>
      <c r="C1331" s="23"/>
      <c r="D1331" s="19" t="str">
        <f aca="false">IF($A1331="","",_xlfn.MINIFS($B:$B,$A:$A,$A1331))</f>
        <v/>
      </c>
      <c r="E1331" s="20" t="str">
        <f aca="false">IF($A1331="","",IF(AND($B1331=$D1331,COUNTIFS($A$2:$A1331,$A1331,$B$2:$B1331,$B1331)=1),1,0))</f>
        <v/>
      </c>
      <c r="F1331" s="19" t="str">
        <f aca="false">IF($E1331&lt;&gt;1,"",IF(COUNTIFS($A:$A,$A1331,$B:$B,"&gt;"&amp;$D1331)=0,"",_xlfn.MINIFS($B:$B,$A:$A,$A1331,$B:$B,"&gt;"&amp;$D1331)))</f>
        <v/>
      </c>
      <c r="G1331" s="20" t="str">
        <f aca="false">IF($F1331="","",$F1331-$D1331)</f>
        <v/>
      </c>
      <c r="H1331" s="20" t="str">
        <f aca="false">IF($E1331&lt;&gt;1,"",IF($F1331="",0,IF($G1331&lt;='Cohort Report'!$B$7,1,0)))</f>
        <v/>
      </c>
      <c r="I1331" s="20" t="str">
        <f aca="false">IF($E1331&lt;&gt;1,"",IF($F1331="",0,IF($G1331&lt;='Cohort Report'!$B$8,1,0)))</f>
        <v/>
      </c>
      <c r="J1331" s="21" t="str">
        <f aca="false">IF($E1331&lt;&gt;1,"",DATE(YEAR($D1331),MONTH($D1331),1))</f>
        <v/>
      </c>
      <c r="K1331" s="20" t="str">
        <f aca="false">IF($E1331&lt;&gt;1,"",IF($G1331="","",IF(AND($D1331&gt;='Cohort Report'!$B$5,$D1331&lt;='Cohort Report'!$B$6),$G1331,"")))</f>
        <v/>
      </c>
    </row>
    <row r="1332" customFormat="false" ht="15" hidden="false" customHeight="false" outlineLevel="0" collapsed="false">
      <c r="A1332" s="9"/>
      <c r="B1332" s="22"/>
      <c r="C1332" s="23"/>
      <c r="D1332" s="19" t="str">
        <f aca="false">IF($A1332="","",_xlfn.MINIFS($B:$B,$A:$A,$A1332))</f>
        <v/>
      </c>
      <c r="E1332" s="20" t="str">
        <f aca="false">IF($A1332="","",IF(AND($B1332=$D1332,COUNTIFS($A$2:$A1332,$A1332,$B$2:$B1332,$B1332)=1),1,0))</f>
        <v/>
      </c>
      <c r="F1332" s="19" t="str">
        <f aca="false">IF($E1332&lt;&gt;1,"",IF(COUNTIFS($A:$A,$A1332,$B:$B,"&gt;"&amp;$D1332)=0,"",_xlfn.MINIFS($B:$B,$A:$A,$A1332,$B:$B,"&gt;"&amp;$D1332)))</f>
        <v/>
      </c>
      <c r="G1332" s="20" t="str">
        <f aca="false">IF($F1332="","",$F1332-$D1332)</f>
        <v/>
      </c>
      <c r="H1332" s="20" t="str">
        <f aca="false">IF($E1332&lt;&gt;1,"",IF($F1332="",0,IF($G1332&lt;='Cohort Report'!$B$7,1,0)))</f>
        <v/>
      </c>
      <c r="I1332" s="20" t="str">
        <f aca="false">IF($E1332&lt;&gt;1,"",IF($F1332="",0,IF($G1332&lt;='Cohort Report'!$B$8,1,0)))</f>
        <v/>
      </c>
      <c r="J1332" s="21" t="str">
        <f aca="false">IF($E1332&lt;&gt;1,"",DATE(YEAR($D1332),MONTH($D1332),1))</f>
        <v/>
      </c>
      <c r="K1332" s="20" t="str">
        <f aca="false">IF($E1332&lt;&gt;1,"",IF($G1332="","",IF(AND($D1332&gt;='Cohort Report'!$B$5,$D1332&lt;='Cohort Report'!$B$6),$G1332,"")))</f>
        <v/>
      </c>
    </row>
    <row r="1333" customFormat="false" ht="15" hidden="false" customHeight="false" outlineLevel="0" collapsed="false">
      <c r="A1333" s="9"/>
      <c r="B1333" s="22"/>
      <c r="C1333" s="23"/>
      <c r="D1333" s="19" t="str">
        <f aca="false">IF($A1333="","",_xlfn.MINIFS($B:$B,$A:$A,$A1333))</f>
        <v/>
      </c>
      <c r="E1333" s="20" t="str">
        <f aca="false">IF($A1333="","",IF(AND($B1333=$D1333,COUNTIFS($A$2:$A1333,$A1333,$B$2:$B1333,$B1333)=1),1,0))</f>
        <v/>
      </c>
      <c r="F1333" s="19" t="str">
        <f aca="false">IF($E1333&lt;&gt;1,"",IF(COUNTIFS($A:$A,$A1333,$B:$B,"&gt;"&amp;$D1333)=0,"",_xlfn.MINIFS($B:$B,$A:$A,$A1333,$B:$B,"&gt;"&amp;$D1333)))</f>
        <v/>
      </c>
      <c r="G1333" s="20" t="str">
        <f aca="false">IF($F1333="","",$F1333-$D1333)</f>
        <v/>
      </c>
      <c r="H1333" s="20" t="str">
        <f aca="false">IF($E1333&lt;&gt;1,"",IF($F1333="",0,IF($G1333&lt;='Cohort Report'!$B$7,1,0)))</f>
        <v/>
      </c>
      <c r="I1333" s="20" t="str">
        <f aca="false">IF($E1333&lt;&gt;1,"",IF($F1333="",0,IF($G1333&lt;='Cohort Report'!$B$8,1,0)))</f>
        <v/>
      </c>
      <c r="J1333" s="21" t="str">
        <f aca="false">IF($E1333&lt;&gt;1,"",DATE(YEAR($D1333),MONTH($D1333),1))</f>
        <v/>
      </c>
      <c r="K1333" s="20" t="str">
        <f aca="false">IF($E1333&lt;&gt;1,"",IF($G1333="","",IF(AND($D1333&gt;='Cohort Report'!$B$5,$D1333&lt;='Cohort Report'!$B$6),$G1333,"")))</f>
        <v/>
      </c>
    </row>
    <row r="1334" customFormat="false" ht="15" hidden="false" customHeight="false" outlineLevel="0" collapsed="false">
      <c r="A1334" s="9"/>
      <c r="B1334" s="22"/>
      <c r="C1334" s="23"/>
      <c r="D1334" s="19" t="str">
        <f aca="false">IF($A1334="","",_xlfn.MINIFS($B:$B,$A:$A,$A1334))</f>
        <v/>
      </c>
      <c r="E1334" s="20" t="str">
        <f aca="false">IF($A1334="","",IF(AND($B1334=$D1334,COUNTIFS($A$2:$A1334,$A1334,$B$2:$B1334,$B1334)=1),1,0))</f>
        <v/>
      </c>
      <c r="F1334" s="19" t="str">
        <f aca="false">IF($E1334&lt;&gt;1,"",IF(COUNTIFS($A:$A,$A1334,$B:$B,"&gt;"&amp;$D1334)=0,"",_xlfn.MINIFS($B:$B,$A:$A,$A1334,$B:$B,"&gt;"&amp;$D1334)))</f>
        <v/>
      </c>
      <c r="G1334" s="20" t="str">
        <f aca="false">IF($F1334="","",$F1334-$D1334)</f>
        <v/>
      </c>
      <c r="H1334" s="20" t="str">
        <f aca="false">IF($E1334&lt;&gt;1,"",IF($F1334="",0,IF($G1334&lt;='Cohort Report'!$B$7,1,0)))</f>
        <v/>
      </c>
      <c r="I1334" s="20" t="str">
        <f aca="false">IF($E1334&lt;&gt;1,"",IF($F1334="",0,IF($G1334&lt;='Cohort Report'!$B$8,1,0)))</f>
        <v/>
      </c>
      <c r="J1334" s="21" t="str">
        <f aca="false">IF($E1334&lt;&gt;1,"",DATE(YEAR($D1334),MONTH($D1334),1))</f>
        <v/>
      </c>
      <c r="K1334" s="20" t="str">
        <f aca="false">IF($E1334&lt;&gt;1,"",IF($G1334="","",IF(AND($D1334&gt;='Cohort Report'!$B$5,$D1334&lt;='Cohort Report'!$B$6),$G1334,"")))</f>
        <v/>
      </c>
    </row>
    <row r="1335" customFormat="false" ht="15" hidden="false" customHeight="false" outlineLevel="0" collapsed="false">
      <c r="A1335" s="9"/>
      <c r="B1335" s="22"/>
      <c r="C1335" s="23"/>
      <c r="D1335" s="19" t="str">
        <f aca="false">IF($A1335="","",_xlfn.MINIFS($B:$B,$A:$A,$A1335))</f>
        <v/>
      </c>
      <c r="E1335" s="20" t="str">
        <f aca="false">IF($A1335="","",IF(AND($B1335=$D1335,COUNTIFS($A$2:$A1335,$A1335,$B$2:$B1335,$B1335)=1),1,0))</f>
        <v/>
      </c>
      <c r="F1335" s="19" t="str">
        <f aca="false">IF($E1335&lt;&gt;1,"",IF(COUNTIFS($A:$A,$A1335,$B:$B,"&gt;"&amp;$D1335)=0,"",_xlfn.MINIFS($B:$B,$A:$A,$A1335,$B:$B,"&gt;"&amp;$D1335)))</f>
        <v/>
      </c>
      <c r="G1335" s="20" t="str">
        <f aca="false">IF($F1335="","",$F1335-$D1335)</f>
        <v/>
      </c>
      <c r="H1335" s="20" t="str">
        <f aca="false">IF($E1335&lt;&gt;1,"",IF($F1335="",0,IF($G1335&lt;='Cohort Report'!$B$7,1,0)))</f>
        <v/>
      </c>
      <c r="I1335" s="20" t="str">
        <f aca="false">IF($E1335&lt;&gt;1,"",IF($F1335="",0,IF($G1335&lt;='Cohort Report'!$B$8,1,0)))</f>
        <v/>
      </c>
      <c r="J1335" s="21" t="str">
        <f aca="false">IF($E1335&lt;&gt;1,"",DATE(YEAR($D1335),MONTH($D1335),1))</f>
        <v/>
      </c>
      <c r="K1335" s="20" t="str">
        <f aca="false">IF($E1335&lt;&gt;1,"",IF($G1335="","",IF(AND($D1335&gt;='Cohort Report'!$B$5,$D1335&lt;='Cohort Report'!$B$6),$G1335,"")))</f>
        <v/>
      </c>
    </row>
    <row r="1336" customFormat="false" ht="15" hidden="false" customHeight="false" outlineLevel="0" collapsed="false">
      <c r="A1336" s="9"/>
      <c r="B1336" s="22"/>
      <c r="C1336" s="23"/>
      <c r="D1336" s="19" t="str">
        <f aca="false">IF($A1336="","",_xlfn.MINIFS($B:$B,$A:$A,$A1336))</f>
        <v/>
      </c>
      <c r="E1336" s="20" t="str">
        <f aca="false">IF($A1336="","",IF(AND($B1336=$D1336,COUNTIFS($A$2:$A1336,$A1336,$B$2:$B1336,$B1336)=1),1,0))</f>
        <v/>
      </c>
      <c r="F1336" s="19" t="str">
        <f aca="false">IF($E1336&lt;&gt;1,"",IF(COUNTIFS($A:$A,$A1336,$B:$B,"&gt;"&amp;$D1336)=0,"",_xlfn.MINIFS($B:$B,$A:$A,$A1336,$B:$B,"&gt;"&amp;$D1336)))</f>
        <v/>
      </c>
      <c r="G1336" s="20" t="str">
        <f aca="false">IF($F1336="","",$F1336-$D1336)</f>
        <v/>
      </c>
      <c r="H1336" s="20" t="str">
        <f aca="false">IF($E1336&lt;&gt;1,"",IF($F1336="",0,IF($G1336&lt;='Cohort Report'!$B$7,1,0)))</f>
        <v/>
      </c>
      <c r="I1336" s="20" t="str">
        <f aca="false">IF($E1336&lt;&gt;1,"",IF($F1336="",0,IF($G1336&lt;='Cohort Report'!$B$8,1,0)))</f>
        <v/>
      </c>
      <c r="J1336" s="21" t="str">
        <f aca="false">IF($E1336&lt;&gt;1,"",DATE(YEAR($D1336),MONTH($D1336),1))</f>
        <v/>
      </c>
      <c r="K1336" s="20" t="str">
        <f aca="false">IF($E1336&lt;&gt;1,"",IF($G1336="","",IF(AND($D1336&gt;='Cohort Report'!$B$5,$D1336&lt;='Cohort Report'!$B$6),$G1336,"")))</f>
        <v/>
      </c>
    </row>
    <row r="1337" customFormat="false" ht="15" hidden="false" customHeight="false" outlineLevel="0" collapsed="false">
      <c r="A1337" s="9"/>
      <c r="B1337" s="22"/>
      <c r="C1337" s="23"/>
      <c r="D1337" s="19" t="str">
        <f aca="false">IF($A1337="","",_xlfn.MINIFS($B:$B,$A:$A,$A1337))</f>
        <v/>
      </c>
      <c r="E1337" s="20" t="str">
        <f aca="false">IF($A1337="","",IF(AND($B1337=$D1337,COUNTIFS($A$2:$A1337,$A1337,$B$2:$B1337,$B1337)=1),1,0))</f>
        <v/>
      </c>
      <c r="F1337" s="19" t="str">
        <f aca="false">IF($E1337&lt;&gt;1,"",IF(COUNTIFS($A:$A,$A1337,$B:$B,"&gt;"&amp;$D1337)=0,"",_xlfn.MINIFS($B:$B,$A:$A,$A1337,$B:$B,"&gt;"&amp;$D1337)))</f>
        <v/>
      </c>
      <c r="G1337" s="20" t="str">
        <f aca="false">IF($F1337="","",$F1337-$D1337)</f>
        <v/>
      </c>
      <c r="H1337" s="20" t="str">
        <f aca="false">IF($E1337&lt;&gt;1,"",IF($F1337="",0,IF($G1337&lt;='Cohort Report'!$B$7,1,0)))</f>
        <v/>
      </c>
      <c r="I1337" s="20" t="str">
        <f aca="false">IF($E1337&lt;&gt;1,"",IF($F1337="",0,IF($G1337&lt;='Cohort Report'!$B$8,1,0)))</f>
        <v/>
      </c>
      <c r="J1337" s="21" t="str">
        <f aca="false">IF($E1337&lt;&gt;1,"",DATE(YEAR($D1337),MONTH($D1337),1))</f>
        <v/>
      </c>
      <c r="K1337" s="20" t="str">
        <f aca="false">IF($E1337&lt;&gt;1,"",IF($G1337="","",IF(AND($D1337&gt;='Cohort Report'!$B$5,$D1337&lt;='Cohort Report'!$B$6),$G1337,"")))</f>
        <v/>
      </c>
    </row>
    <row r="1338" customFormat="false" ht="15" hidden="false" customHeight="false" outlineLevel="0" collapsed="false">
      <c r="A1338" s="9"/>
      <c r="B1338" s="22"/>
      <c r="C1338" s="23"/>
      <c r="D1338" s="19" t="str">
        <f aca="false">IF($A1338="","",_xlfn.MINIFS($B:$B,$A:$A,$A1338))</f>
        <v/>
      </c>
      <c r="E1338" s="20" t="str">
        <f aca="false">IF($A1338="","",IF(AND($B1338=$D1338,COUNTIFS($A$2:$A1338,$A1338,$B$2:$B1338,$B1338)=1),1,0))</f>
        <v/>
      </c>
      <c r="F1338" s="19" t="str">
        <f aca="false">IF($E1338&lt;&gt;1,"",IF(COUNTIFS($A:$A,$A1338,$B:$B,"&gt;"&amp;$D1338)=0,"",_xlfn.MINIFS($B:$B,$A:$A,$A1338,$B:$B,"&gt;"&amp;$D1338)))</f>
        <v/>
      </c>
      <c r="G1338" s="20" t="str">
        <f aca="false">IF($F1338="","",$F1338-$D1338)</f>
        <v/>
      </c>
      <c r="H1338" s="20" t="str">
        <f aca="false">IF($E1338&lt;&gt;1,"",IF($F1338="",0,IF($G1338&lt;='Cohort Report'!$B$7,1,0)))</f>
        <v/>
      </c>
      <c r="I1338" s="20" t="str">
        <f aca="false">IF($E1338&lt;&gt;1,"",IF($F1338="",0,IF($G1338&lt;='Cohort Report'!$B$8,1,0)))</f>
        <v/>
      </c>
      <c r="J1338" s="21" t="str">
        <f aca="false">IF($E1338&lt;&gt;1,"",DATE(YEAR($D1338),MONTH($D1338),1))</f>
        <v/>
      </c>
      <c r="K1338" s="20" t="str">
        <f aca="false">IF($E1338&lt;&gt;1,"",IF($G1338="","",IF(AND($D1338&gt;='Cohort Report'!$B$5,$D1338&lt;='Cohort Report'!$B$6),$G1338,"")))</f>
        <v/>
      </c>
    </row>
    <row r="1339" customFormat="false" ht="15" hidden="false" customHeight="false" outlineLevel="0" collapsed="false">
      <c r="A1339" s="9"/>
      <c r="B1339" s="22"/>
      <c r="C1339" s="23"/>
      <c r="D1339" s="19" t="str">
        <f aca="false">IF($A1339="","",_xlfn.MINIFS($B:$B,$A:$A,$A1339))</f>
        <v/>
      </c>
      <c r="E1339" s="20" t="str">
        <f aca="false">IF($A1339="","",IF(AND($B1339=$D1339,COUNTIFS($A$2:$A1339,$A1339,$B$2:$B1339,$B1339)=1),1,0))</f>
        <v/>
      </c>
      <c r="F1339" s="19" t="str">
        <f aca="false">IF($E1339&lt;&gt;1,"",IF(COUNTIFS($A:$A,$A1339,$B:$B,"&gt;"&amp;$D1339)=0,"",_xlfn.MINIFS($B:$B,$A:$A,$A1339,$B:$B,"&gt;"&amp;$D1339)))</f>
        <v/>
      </c>
      <c r="G1339" s="20" t="str">
        <f aca="false">IF($F1339="","",$F1339-$D1339)</f>
        <v/>
      </c>
      <c r="H1339" s="20" t="str">
        <f aca="false">IF($E1339&lt;&gt;1,"",IF($F1339="",0,IF($G1339&lt;='Cohort Report'!$B$7,1,0)))</f>
        <v/>
      </c>
      <c r="I1339" s="20" t="str">
        <f aca="false">IF($E1339&lt;&gt;1,"",IF($F1339="",0,IF($G1339&lt;='Cohort Report'!$B$8,1,0)))</f>
        <v/>
      </c>
      <c r="J1339" s="21" t="str">
        <f aca="false">IF($E1339&lt;&gt;1,"",DATE(YEAR($D1339),MONTH($D1339),1))</f>
        <v/>
      </c>
      <c r="K1339" s="20" t="str">
        <f aca="false">IF($E1339&lt;&gt;1,"",IF($G1339="","",IF(AND($D1339&gt;='Cohort Report'!$B$5,$D1339&lt;='Cohort Report'!$B$6),$G1339,"")))</f>
        <v/>
      </c>
    </row>
    <row r="1340" customFormat="false" ht="15" hidden="false" customHeight="false" outlineLevel="0" collapsed="false">
      <c r="A1340" s="9"/>
      <c r="B1340" s="22"/>
      <c r="C1340" s="23"/>
      <c r="D1340" s="19" t="str">
        <f aca="false">IF($A1340="","",_xlfn.MINIFS($B:$B,$A:$A,$A1340))</f>
        <v/>
      </c>
      <c r="E1340" s="20" t="str">
        <f aca="false">IF($A1340="","",IF(AND($B1340=$D1340,COUNTIFS($A$2:$A1340,$A1340,$B$2:$B1340,$B1340)=1),1,0))</f>
        <v/>
      </c>
      <c r="F1340" s="19" t="str">
        <f aca="false">IF($E1340&lt;&gt;1,"",IF(COUNTIFS($A:$A,$A1340,$B:$B,"&gt;"&amp;$D1340)=0,"",_xlfn.MINIFS($B:$B,$A:$A,$A1340,$B:$B,"&gt;"&amp;$D1340)))</f>
        <v/>
      </c>
      <c r="G1340" s="20" t="str">
        <f aca="false">IF($F1340="","",$F1340-$D1340)</f>
        <v/>
      </c>
      <c r="H1340" s="20" t="str">
        <f aca="false">IF($E1340&lt;&gt;1,"",IF($F1340="",0,IF($G1340&lt;='Cohort Report'!$B$7,1,0)))</f>
        <v/>
      </c>
      <c r="I1340" s="20" t="str">
        <f aca="false">IF($E1340&lt;&gt;1,"",IF($F1340="",0,IF($G1340&lt;='Cohort Report'!$B$8,1,0)))</f>
        <v/>
      </c>
      <c r="J1340" s="21" t="str">
        <f aca="false">IF($E1340&lt;&gt;1,"",DATE(YEAR($D1340),MONTH($D1340),1))</f>
        <v/>
      </c>
      <c r="K1340" s="20" t="str">
        <f aca="false">IF($E1340&lt;&gt;1,"",IF($G1340="","",IF(AND($D1340&gt;='Cohort Report'!$B$5,$D1340&lt;='Cohort Report'!$B$6),$G1340,"")))</f>
        <v/>
      </c>
    </row>
    <row r="1341" customFormat="false" ht="15" hidden="false" customHeight="false" outlineLevel="0" collapsed="false">
      <c r="A1341" s="9"/>
      <c r="B1341" s="22"/>
      <c r="C1341" s="23"/>
      <c r="D1341" s="19" t="str">
        <f aca="false">IF($A1341="","",_xlfn.MINIFS($B:$B,$A:$A,$A1341))</f>
        <v/>
      </c>
      <c r="E1341" s="20" t="str">
        <f aca="false">IF($A1341="","",IF(AND($B1341=$D1341,COUNTIFS($A$2:$A1341,$A1341,$B$2:$B1341,$B1341)=1),1,0))</f>
        <v/>
      </c>
      <c r="F1341" s="19" t="str">
        <f aca="false">IF($E1341&lt;&gt;1,"",IF(COUNTIFS($A:$A,$A1341,$B:$B,"&gt;"&amp;$D1341)=0,"",_xlfn.MINIFS($B:$B,$A:$A,$A1341,$B:$B,"&gt;"&amp;$D1341)))</f>
        <v/>
      </c>
      <c r="G1341" s="20" t="str">
        <f aca="false">IF($F1341="","",$F1341-$D1341)</f>
        <v/>
      </c>
      <c r="H1341" s="20" t="str">
        <f aca="false">IF($E1341&lt;&gt;1,"",IF($F1341="",0,IF($G1341&lt;='Cohort Report'!$B$7,1,0)))</f>
        <v/>
      </c>
      <c r="I1341" s="20" t="str">
        <f aca="false">IF($E1341&lt;&gt;1,"",IF($F1341="",0,IF($G1341&lt;='Cohort Report'!$B$8,1,0)))</f>
        <v/>
      </c>
      <c r="J1341" s="21" t="str">
        <f aca="false">IF($E1341&lt;&gt;1,"",DATE(YEAR($D1341),MONTH($D1341),1))</f>
        <v/>
      </c>
      <c r="K1341" s="20" t="str">
        <f aca="false">IF($E1341&lt;&gt;1,"",IF($G1341="","",IF(AND($D1341&gt;='Cohort Report'!$B$5,$D1341&lt;='Cohort Report'!$B$6),$G1341,"")))</f>
        <v/>
      </c>
    </row>
    <row r="1342" customFormat="false" ht="15" hidden="false" customHeight="false" outlineLevel="0" collapsed="false">
      <c r="A1342" s="9"/>
      <c r="B1342" s="22"/>
      <c r="C1342" s="23"/>
      <c r="D1342" s="19" t="str">
        <f aca="false">IF($A1342="","",_xlfn.MINIFS($B:$B,$A:$A,$A1342))</f>
        <v/>
      </c>
      <c r="E1342" s="20" t="str">
        <f aca="false">IF($A1342="","",IF(AND($B1342=$D1342,COUNTIFS($A$2:$A1342,$A1342,$B$2:$B1342,$B1342)=1),1,0))</f>
        <v/>
      </c>
      <c r="F1342" s="19" t="str">
        <f aca="false">IF($E1342&lt;&gt;1,"",IF(COUNTIFS($A:$A,$A1342,$B:$B,"&gt;"&amp;$D1342)=0,"",_xlfn.MINIFS($B:$B,$A:$A,$A1342,$B:$B,"&gt;"&amp;$D1342)))</f>
        <v/>
      </c>
      <c r="G1342" s="20" t="str">
        <f aca="false">IF($F1342="","",$F1342-$D1342)</f>
        <v/>
      </c>
      <c r="H1342" s="20" t="str">
        <f aca="false">IF($E1342&lt;&gt;1,"",IF($F1342="",0,IF($G1342&lt;='Cohort Report'!$B$7,1,0)))</f>
        <v/>
      </c>
      <c r="I1342" s="20" t="str">
        <f aca="false">IF($E1342&lt;&gt;1,"",IF($F1342="",0,IF($G1342&lt;='Cohort Report'!$B$8,1,0)))</f>
        <v/>
      </c>
      <c r="J1342" s="21" t="str">
        <f aca="false">IF($E1342&lt;&gt;1,"",DATE(YEAR($D1342),MONTH($D1342),1))</f>
        <v/>
      </c>
      <c r="K1342" s="20" t="str">
        <f aca="false">IF($E1342&lt;&gt;1,"",IF($G1342="","",IF(AND($D1342&gt;='Cohort Report'!$B$5,$D1342&lt;='Cohort Report'!$B$6),$G1342,"")))</f>
        <v/>
      </c>
    </row>
    <row r="1343" customFormat="false" ht="15" hidden="false" customHeight="false" outlineLevel="0" collapsed="false">
      <c r="A1343" s="9"/>
      <c r="B1343" s="22"/>
      <c r="C1343" s="23"/>
      <c r="D1343" s="19" t="str">
        <f aca="false">IF($A1343="","",_xlfn.MINIFS($B:$B,$A:$A,$A1343))</f>
        <v/>
      </c>
      <c r="E1343" s="20" t="str">
        <f aca="false">IF($A1343="","",IF(AND($B1343=$D1343,COUNTIFS($A$2:$A1343,$A1343,$B$2:$B1343,$B1343)=1),1,0))</f>
        <v/>
      </c>
      <c r="F1343" s="19" t="str">
        <f aca="false">IF($E1343&lt;&gt;1,"",IF(COUNTIFS($A:$A,$A1343,$B:$B,"&gt;"&amp;$D1343)=0,"",_xlfn.MINIFS($B:$B,$A:$A,$A1343,$B:$B,"&gt;"&amp;$D1343)))</f>
        <v/>
      </c>
      <c r="G1343" s="20" t="str">
        <f aca="false">IF($F1343="","",$F1343-$D1343)</f>
        <v/>
      </c>
      <c r="H1343" s="20" t="str">
        <f aca="false">IF($E1343&lt;&gt;1,"",IF($F1343="",0,IF($G1343&lt;='Cohort Report'!$B$7,1,0)))</f>
        <v/>
      </c>
      <c r="I1343" s="20" t="str">
        <f aca="false">IF($E1343&lt;&gt;1,"",IF($F1343="",0,IF($G1343&lt;='Cohort Report'!$B$8,1,0)))</f>
        <v/>
      </c>
      <c r="J1343" s="21" t="str">
        <f aca="false">IF($E1343&lt;&gt;1,"",DATE(YEAR($D1343),MONTH($D1343),1))</f>
        <v/>
      </c>
      <c r="K1343" s="20" t="str">
        <f aca="false">IF($E1343&lt;&gt;1,"",IF($G1343="","",IF(AND($D1343&gt;='Cohort Report'!$B$5,$D1343&lt;='Cohort Report'!$B$6),$G1343,"")))</f>
        <v/>
      </c>
    </row>
    <row r="1344" customFormat="false" ht="15" hidden="false" customHeight="false" outlineLevel="0" collapsed="false">
      <c r="A1344" s="9"/>
      <c r="B1344" s="22"/>
      <c r="C1344" s="23"/>
      <c r="D1344" s="19" t="str">
        <f aca="false">IF($A1344="","",_xlfn.MINIFS($B:$B,$A:$A,$A1344))</f>
        <v/>
      </c>
      <c r="E1344" s="20" t="str">
        <f aca="false">IF($A1344="","",IF(AND($B1344=$D1344,COUNTIFS($A$2:$A1344,$A1344,$B$2:$B1344,$B1344)=1),1,0))</f>
        <v/>
      </c>
      <c r="F1344" s="19" t="str">
        <f aca="false">IF($E1344&lt;&gt;1,"",IF(COUNTIFS($A:$A,$A1344,$B:$B,"&gt;"&amp;$D1344)=0,"",_xlfn.MINIFS($B:$B,$A:$A,$A1344,$B:$B,"&gt;"&amp;$D1344)))</f>
        <v/>
      </c>
      <c r="G1344" s="20" t="str">
        <f aca="false">IF($F1344="","",$F1344-$D1344)</f>
        <v/>
      </c>
      <c r="H1344" s="20" t="str">
        <f aca="false">IF($E1344&lt;&gt;1,"",IF($F1344="",0,IF($G1344&lt;='Cohort Report'!$B$7,1,0)))</f>
        <v/>
      </c>
      <c r="I1344" s="20" t="str">
        <f aca="false">IF($E1344&lt;&gt;1,"",IF($F1344="",0,IF($G1344&lt;='Cohort Report'!$B$8,1,0)))</f>
        <v/>
      </c>
      <c r="J1344" s="21" t="str">
        <f aca="false">IF($E1344&lt;&gt;1,"",DATE(YEAR($D1344),MONTH($D1344),1))</f>
        <v/>
      </c>
      <c r="K1344" s="20" t="str">
        <f aca="false">IF($E1344&lt;&gt;1,"",IF($G1344="","",IF(AND($D1344&gt;='Cohort Report'!$B$5,$D1344&lt;='Cohort Report'!$B$6),$G1344,"")))</f>
        <v/>
      </c>
    </row>
    <row r="1345" customFormat="false" ht="15" hidden="false" customHeight="false" outlineLevel="0" collapsed="false">
      <c r="A1345" s="9"/>
      <c r="B1345" s="22"/>
      <c r="C1345" s="23"/>
      <c r="D1345" s="19" t="str">
        <f aca="false">IF($A1345="","",_xlfn.MINIFS($B:$B,$A:$A,$A1345))</f>
        <v/>
      </c>
      <c r="E1345" s="20" t="str">
        <f aca="false">IF($A1345="","",IF(AND($B1345=$D1345,COUNTIFS($A$2:$A1345,$A1345,$B$2:$B1345,$B1345)=1),1,0))</f>
        <v/>
      </c>
      <c r="F1345" s="19" t="str">
        <f aca="false">IF($E1345&lt;&gt;1,"",IF(COUNTIFS($A:$A,$A1345,$B:$B,"&gt;"&amp;$D1345)=0,"",_xlfn.MINIFS($B:$B,$A:$A,$A1345,$B:$B,"&gt;"&amp;$D1345)))</f>
        <v/>
      </c>
      <c r="G1345" s="20" t="str">
        <f aca="false">IF($F1345="","",$F1345-$D1345)</f>
        <v/>
      </c>
      <c r="H1345" s="20" t="str">
        <f aca="false">IF($E1345&lt;&gt;1,"",IF($F1345="",0,IF($G1345&lt;='Cohort Report'!$B$7,1,0)))</f>
        <v/>
      </c>
      <c r="I1345" s="20" t="str">
        <f aca="false">IF($E1345&lt;&gt;1,"",IF($F1345="",0,IF($G1345&lt;='Cohort Report'!$B$8,1,0)))</f>
        <v/>
      </c>
      <c r="J1345" s="21" t="str">
        <f aca="false">IF($E1345&lt;&gt;1,"",DATE(YEAR($D1345),MONTH($D1345),1))</f>
        <v/>
      </c>
      <c r="K1345" s="20" t="str">
        <f aca="false">IF($E1345&lt;&gt;1,"",IF($G1345="","",IF(AND($D1345&gt;='Cohort Report'!$B$5,$D1345&lt;='Cohort Report'!$B$6),$G1345,"")))</f>
        <v/>
      </c>
    </row>
    <row r="1346" customFormat="false" ht="15" hidden="false" customHeight="false" outlineLevel="0" collapsed="false">
      <c r="A1346" s="9"/>
      <c r="B1346" s="22"/>
      <c r="C1346" s="23"/>
      <c r="D1346" s="19" t="str">
        <f aca="false">IF($A1346="","",_xlfn.MINIFS($B:$B,$A:$A,$A1346))</f>
        <v/>
      </c>
      <c r="E1346" s="20" t="str">
        <f aca="false">IF($A1346="","",IF(AND($B1346=$D1346,COUNTIFS($A$2:$A1346,$A1346,$B$2:$B1346,$B1346)=1),1,0))</f>
        <v/>
      </c>
      <c r="F1346" s="19" t="str">
        <f aca="false">IF($E1346&lt;&gt;1,"",IF(COUNTIFS($A:$A,$A1346,$B:$B,"&gt;"&amp;$D1346)=0,"",_xlfn.MINIFS($B:$B,$A:$A,$A1346,$B:$B,"&gt;"&amp;$D1346)))</f>
        <v/>
      </c>
      <c r="G1346" s="20" t="str">
        <f aca="false">IF($F1346="","",$F1346-$D1346)</f>
        <v/>
      </c>
      <c r="H1346" s="20" t="str">
        <f aca="false">IF($E1346&lt;&gt;1,"",IF($F1346="",0,IF($G1346&lt;='Cohort Report'!$B$7,1,0)))</f>
        <v/>
      </c>
      <c r="I1346" s="20" t="str">
        <f aca="false">IF($E1346&lt;&gt;1,"",IF($F1346="",0,IF($G1346&lt;='Cohort Report'!$B$8,1,0)))</f>
        <v/>
      </c>
      <c r="J1346" s="21" t="str">
        <f aca="false">IF($E1346&lt;&gt;1,"",DATE(YEAR($D1346),MONTH($D1346),1))</f>
        <v/>
      </c>
      <c r="K1346" s="20" t="str">
        <f aca="false">IF($E1346&lt;&gt;1,"",IF($G1346="","",IF(AND($D1346&gt;='Cohort Report'!$B$5,$D1346&lt;='Cohort Report'!$B$6),$G1346,"")))</f>
        <v/>
      </c>
    </row>
    <row r="1347" customFormat="false" ht="15" hidden="false" customHeight="false" outlineLevel="0" collapsed="false">
      <c r="A1347" s="9"/>
      <c r="B1347" s="22"/>
      <c r="C1347" s="23"/>
      <c r="D1347" s="19" t="str">
        <f aca="false">IF($A1347="","",_xlfn.MINIFS($B:$B,$A:$A,$A1347))</f>
        <v/>
      </c>
      <c r="E1347" s="20" t="str">
        <f aca="false">IF($A1347="","",IF(AND($B1347=$D1347,COUNTIFS($A$2:$A1347,$A1347,$B$2:$B1347,$B1347)=1),1,0))</f>
        <v/>
      </c>
      <c r="F1347" s="19" t="str">
        <f aca="false">IF($E1347&lt;&gt;1,"",IF(COUNTIFS($A:$A,$A1347,$B:$B,"&gt;"&amp;$D1347)=0,"",_xlfn.MINIFS($B:$B,$A:$A,$A1347,$B:$B,"&gt;"&amp;$D1347)))</f>
        <v/>
      </c>
      <c r="G1347" s="20" t="str">
        <f aca="false">IF($F1347="","",$F1347-$D1347)</f>
        <v/>
      </c>
      <c r="H1347" s="20" t="str">
        <f aca="false">IF($E1347&lt;&gt;1,"",IF($F1347="",0,IF($G1347&lt;='Cohort Report'!$B$7,1,0)))</f>
        <v/>
      </c>
      <c r="I1347" s="20" t="str">
        <f aca="false">IF($E1347&lt;&gt;1,"",IF($F1347="",0,IF($G1347&lt;='Cohort Report'!$B$8,1,0)))</f>
        <v/>
      </c>
      <c r="J1347" s="21" t="str">
        <f aca="false">IF($E1347&lt;&gt;1,"",DATE(YEAR($D1347),MONTH($D1347),1))</f>
        <v/>
      </c>
      <c r="K1347" s="20" t="str">
        <f aca="false">IF($E1347&lt;&gt;1,"",IF($G1347="","",IF(AND($D1347&gt;='Cohort Report'!$B$5,$D1347&lt;='Cohort Report'!$B$6),$G1347,"")))</f>
        <v/>
      </c>
    </row>
    <row r="1348" customFormat="false" ht="15" hidden="false" customHeight="false" outlineLevel="0" collapsed="false">
      <c r="A1348" s="9"/>
      <c r="B1348" s="22"/>
      <c r="C1348" s="23"/>
      <c r="D1348" s="19" t="str">
        <f aca="false">IF($A1348="","",_xlfn.MINIFS($B:$B,$A:$A,$A1348))</f>
        <v/>
      </c>
      <c r="E1348" s="20" t="str">
        <f aca="false">IF($A1348="","",IF(AND($B1348=$D1348,COUNTIFS($A$2:$A1348,$A1348,$B$2:$B1348,$B1348)=1),1,0))</f>
        <v/>
      </c>
      <c r="F1348" s="19" t="str">
        <f aca="false">IF($E1348&lt;&gt;1,"",IF(COUNTIFS($A:$A,$A1348,$B:$B,"&gt;"&amp;$D1348)=0,"",_xlfn.MINIFS($B:$B,$A:$A,$A1348,$B:$B,"&gt;"&amp;$D1348)))</f>
        <v/>
      </c>
      <c r="G1348" s="20" t="str">
        <f aca="false">IF($F1348="","",$F1348-$D1348)</f>
        <v/>
      </c>
      <c r="H1348" s="20" t="str">
        <f aca="false">IF($E1348&lt;&gt;1,"",IF($F1348="",0,IF($G1348&lt;='Cohort Report'!$B$7,1,0)))</f>
        <v/>
      </c>
      <c r="I1348" s="20" t="str">
        <f aca="false">IF($E1348&lt;&gt;1,"",IF($F1348="",0,IF($G1348&lt;='Cohort Report'!$B$8,1,0)))</f>
        <v/>
      </c>
      <c r="J1348" s="21" t="str">
        <f aca="false">IF($E1348&lt;&gt;1,"",DATE(YEAR($D1348),MONTH($D1348),1))</f>
        <v/>
      </c>
      <c r="K1348" s="20" t="str">
        <f aca="false">IF($E1348&lt;&gt;1,"",IF($G1348="","",IF(AND($D1348&gt;='Cohort Report'!$B$5,$D1348&lt;='Cohort Report'!$B$6),$G1348,"")))</f>
        <v/>
      </c>
    </row>
    <row r="1349" customFormat="false" ht="15" hidden="false" customHeight="false" outlineLevel="0" collapsed="false">
      <c r="A1349" s="9"/>
      <c r="B1349" s="22"/>
      <c r="C1349" s="23"/>
      <c r="D1349" s="19" t="str">
        <f aca="false">IF($A1349="","",_xlfn.MINIFS($B:$B,$A:$A,$A1349))</f>
        <v/>
      </c>
      <c r="E1349" s="20" t="str">
        <f aca="false">IF($A1349="","",IF(AND($B1349=$D1349,COUNTIFS($A$2:$A1349,$A1349,$B$2:$B1349,$B1349)=1),1,0))</f>
        <v/>
      </c>
      <c r="F1349" s="19" t="str">
        <f aca="false">IF($E1349&lt;&gt;1,"",IF(COUNTIFS($A:$A,$A1349,$B:$B,"&gt;"&amp;$D1349)=0,"",_xlfn.MINIFS($B:$B,$A:$A,$A1349,$B:$B,"&gt;"&amp;$D1349)))</f>
        <v/>
      </c>
      <c r="G1349" s="20" t="str">
        <f aca="false">IF($F1349="","",$F1349-$D1349)</f>
        <v/>
      </c>
      <c r="H1349" s="20" t="str">
        <f aca="false">IF($E1349&lt;&gt;1,"",IF($F1349="",0,IF($G1349&lt;='Cohort Report'!$B$7,1,0)))</f>
        <v/>
      </c>
      <c r="I1349" s="20" t="str">
        <f aca="false">IF($E1349&lt;&gt;1,"",IF($F1349="",0,IF($G1349&lt;='Cohort Report'!$B$8,1,0)))</f>
        <v/>
      </c>
      <c r="J1349" s="21" t="str">
        <f aca="false">IF($E1349&lt;&gt;1,"",DATE(YEAR($D1349),MONTH($D1349),1))</f>
        <v/>
      </c>
      <c r="K1349" s="20" t="str">
        <f aca="false">IF($E1349&lt;&gt;1,"",IF($G1349="","",IF(AND($D1349&gt;='Cohort Report'!$B$5,$D1349&lt;='Cohort Report'!$B$6),$G1349,"")))</f>
        <v/>
      </c>
    </row>
    <row r="1350" customFormat="false" ht="15" hidden="false" customHeight="false" outlineLevel="0" collapsed="false">
      <c r="A1350" s="9"/>
      <c r="B1350" s="22"/>
      <c r="C1350" s="23"/>
      <c r="D1350" s="19" t="str">
        <f aca="false">IF($A1350="","",_xlfn.MINIFS($B:$B,$A:$A,$A1350))</f>
        <v/>
      </c>
      <c r="E1350" s="20" t="str">
        <f aca="false">IF($A1350="","",IF(AND($B1350=$D1350,COUNTIFS($A$2:$A1350,$A1350,$B$2:$B1350,$B1350)=1),1,0))</f>
        <v/>
      </c>
      <c r="F1350" s="19" t="str">
        <f aca="false">IF($E1350&lt;&gt;1,"",IF(COUNTIFS($A:$A,$A1350,$B:$B,"&gt;"&amp;$D1350)=0,"",_xlfn.MINIFS($B:$B,$A:$A,$A1350,$B:$B,"&gt;"&amp;$D1350)))</f>
        <v/>
      </c>
      <c r="G1350" s="20" t="str">
        <f aca="false">IF($F1350="","",$F1350-$D1350)</f>
        <v/>
      </c>
      <c r="H1350" s="20" t="str">
        <f aca="false">IF($E1350&lt;&gt;1,"",IF($F1350="",0,IF($G1350&lt;='Cohort Report'!$B$7,1,0)))</f>
        <v/>
      </c>
      <c r="I1350" s="20" t="str">
        <f aca="false">IF($E1350&lt;&gt;1,"",IF($F1350="",0,IF($G1350&lt;='Cohort Report'!$B$8,1,0)))</f>
        <v/>
      </c>
      <c r="J1350" s="21" t="str">
        <f aca="false">IF($E1350&lt;&gt;1,"",DATE(YEAR($D1350),MONTH($D1350),1))</f>
        <v/>
      </c>
      <c r="K1350" s="20" t="str">
        <f aca="false">IF($E1350&lt;&gt;1,"",IF($G1350="","",IF(AND($D1350&gt;='Cohort Report'!$B$5,$D1350&lt;='Cohort Report'!$B$6),$G1350,"")))</f>
        <v/>
      </c>
    </row>
    <row r="1351" customFormat="false" ht="15" hidden="false" customHeight="false" outlineLevel="0" collapsed="false">
      <c r="A1351" s="9"/>
      <c r="B1351" s="22"/>
      <c r="C1351" s="23"/>
      <c r="D1351" s="19" t="str">
        <f aca="false">IF($A1351="","",_xlfn.MINIFS($B:$B,$A:$A,$A1351))</f>
        <v/>
      </c>
      <c r="E1351" s="20" t="str">
        <f aca="false">IF($A1351="","",IF(AND($B1351=$D1351,COUNTIFS($A$2:$A1351,$A1351,$B$2:$B1351,$B1351)=1),1,0))</f>
        <v/>
      </c>
      <c r="F1351" s="19" t="str">
        <f aca="false">IF($E1351&lt;&gt;1,"",IF(COUNTIFS($A:$A,$A1351,$B:$B,"&gt;"&amp;$D1351)=0,"",_xlfn.MINIFS($B:$B,$A:$A,$A1351,$B:$B,"&gt;"&amp;$D1351)))</f>
        <v/>
      </c>
      <c r="G1351" s="20" t="str">
        <f aca="false">IF($F1351="","",$F1351-$D1351)</f>
        <v/>
      </c>
      <c r="H1351" s="20" t="str">
        <f aca="false">IF($E1351&lt;&gt;1,"",IF($F1351="",0,IF($G1351&lt;='Cohort Report'!$B$7,1,0)))</f>
        <v/>
      </c>
      <c r="I1351" s="20" t="str">
        <f aca="false">IF($E1351&lt;&gt;1,"",IF($F1351="",0,IF($G1351&lt;='Cohort Report'!$B$8,1,0)))</f>
        <v/>
      </c>
      <c r="J1351" s="21" t="str">
        <f aca="false">IF($E1351&lt;&gt;1,"",DATE(YEAR($D1351),MONTH($D1351),1))</f>
        <v/>
      </c>
      <c r="K1351" s="20" t="str">
        <f aca="false">IF($E1351&lt;&gt;1,"",IF($G1351="","",IF(AND($D1351&gt;='Cohort Report'!$B$5,$D1351&lt;='Cohort Report'!$B$6),$G1351,"")))</f>
        <v/>
      </c>
    </row>
    <row r="1352" customFormat="false" ht="15" hidden="false" customHeight="false" outlineLevel="0" collapsed="false">
      <c r="A1352" s="9"/>
      <c r="B1352" s="22"/>
      <c r="C1352" s="23"/>
      <c r="D1352" s="19" t="str">
        <f aca="false">IF($A1352="","",_xlfn.MINIFS($B:$B,$A:$A,$A1352))</f>
        <v/>
      </c>
      <c r="E1352" s="20" t="str">
        <f aca="false">IF($A1352="","",IF(AND($B1352=$D1352,COUNTIFS($A$2:$A1352,$A1352,$B$2:$B1352,$B1352)=1),1,0))</f>
        <v/>
      </c>
      <c r="F1352" s="19" t="str">
        <f aca="false">IF($E1352&lt;&gt;1,"",IF(COUNTIFS($A:$A,$A1352,$B:$B,"&gt;"&amp;$D1352)=0,"",_xlfn.MINIFS($B:$B,$A:$A,$A1352,$B:$B,"&gt;"&amp;$D1352)))</f>
        <v/>
      </c>
      <c r="G1352" s="20" t="str">
        <f aca="false">IF($F1352="","",$F1352-$D1352)</f>
        <v/>
      </c>
      <c r="H1352" s="20" t="str">
        <f aca="false">IF($E1352&lt;&gt;1,"",IF($F1352="",0,IF($G1352&lt;='Cohort Report'!$B$7,1,0)))</f>
        <v/>
      </c>
      <c r="I1352" s="20" t="str">
        <f aca="false">IF($E1352&lt;&gt;1,"",IF($F1352="",0,IF($G1352&lt;='Cohort Report'!$B$8,1,0)))</f>
        <v/>
      </c>
      <c r="J1352" s="21" t="str">
        <f aca="false">IF($E1352&lt;&gt;1,"",DATE(YEAR($D1352),MONTH($D1352),1))</f>
        <v/>
      </c>
      <c r="K1352" s="20" t="str">
        <f aca="false">IF($E1352&lt;&gt;1,"",IF($G1352="","",IF(AND($D1352&gt;='Cohort Report'!$B$5,$D1352&lt;='Cohort Report'!$B$6),$G1352,"")))</f>
        <v/>
      </c>
    </row>
    <row r="1353" customFormat="false" ht="15" hidden="false" customHeight="false" outlineLevel="0" collapsed="false">
      <c r="A1353" s="9"/>
      <c r="B1353" s="22"/>
      <c r="C1353" s="23"/>
      <c r="D1353" s="19" t="str">
        <f aca="false">IF($A1353="","",_xlfn.MINIFS($B:$B,$A:$A,$A1353))</f>
        <v/>
      </c>
      <c r="E1353" s="20" t="str">
        <f aca="false">IF($A1353="","",IF(AND($B1353=$D1353,COUNTIFS($A$2:$A1353,$A1353,$B$2:$B1353,$B1353)=1),1,0))</f>
        <v/>
      </c>
      <c r="F1353" s="19" t="str">
        <f aca="false">IF($E1353&lt;&gt;1,"",IF(COUNTIFS($A:$A,$A1353,$B:$B,"&gt;"&amp;$D1353)=0,"",_xlfn.MINIFS($B:$B,$A:$A,$A1353,$B:$B,"&gt;"&amp;$D1353)))</f>
        <v/>
      </c>
      <c r="G1353" s="20" t="str">
        <f aca="false">IF($F1353="","",$F1353-$D1353)</f>
        <v/>
      </c>
      <c r="H1353" s="20" t="str">
        <f aca="false">IF($E1353&lt;&gt;1,"",IF($F1353="",0,IF($G1353&lt;='Cohort Report'!$B$7,1,0)))</f>
        <v/>
      </c>
      <c r="I1353" s="20" t="str">
        <f aca="false">IF($E1353&lt;&gt;1,"",IF($F1353="",0,IF($G1353&lt;='Cohort Report'!$B$8,1,0)))</f>
        <v/>
      </c>
      <c r="J1353" s="21" t="str">
        <f aca="false">IF($E1353&lt;&gt;1,"",DATE(YEAR($D1353),MONTH($D1353),1))</f>
        <v/>
      </c>
      <c r="K1353" s="20" t="str">
        <f aca="false">IF($E1353&lt;&gt;1,"",IF($G1353="","",IF(AND($D1353&gt;='Cohort Report'!$B$5,$D1353&lt;='Cohort Report'!$B$6),$G1353,"")))</f>
        <v/>
      </c>
    </row>
    <row r="1354" customFormat="false" ht="15" hidden="false" customHeight="false" outlineLevel="0" collapsed="false">
      <c r="A1354" s="9"/>
      <c r="B1354" s="22"/>
      <c r="C1354" s="23"/>
      <c r="D1354" s="19" t="str">
        <f aca="false">IF($A1354="","",_xlfn.MINIFS($B:$B,$A:$A,$A1354))</f>
        <v/>
      </c>
      <c r="E1354" s="20" t="str">
        <f aca="false">IF($A1354="","",IF(AND($B1354=$D1354,COUNTIFS($A$2:$A1354,$A1354,$B$2:$B1354,$B1354)=1),1,0))</f>
        <v/>
      </c>
      <c r="F1354" s="19" t="str">
        <f aca="false">IF($E1354&lt;&gt;1,"",IF(COUNTIFS($A:$A,$A1354,$B:$B,"&gt;"&amp;$D1354)=0,"",_xlfn.MINIFS($B:$B,$A:$A,$A1354,$B:$B,"&gt;"&amp;$D1354)))</f>
        <v/>
      </c>
      <c r="G1354" s="20" t="str">
        <f aca="false">IF($F1354="","",$F1354-$D1354)</f>
        <v/>
      </c>
      <c r="H1354" s="20" t="str">
        <f aca="false">IF($E1354&lt;&gt;1,"",IF($F1354="",0,IF($G1354&lt;='Cohort Report'!$B$7,1,0)))</f>
        <v/>
      </c>
      <c r="I1354" s="20" t="str">
        <f aca="false">IF($E1354&lt;&gt;1,"",IF($F1354="",0,IF($G1354&lt;='Cohort Report'!$B$8,1,0)))</f>
        <v/>
      </c>
      <c r="J1354" s="21" t="str">
        <f aca="false">IF($E1354&lt;&gt;1,"",DATE(YEAR($D1354),MONTH($D1354),1))</f>
        <v/>
      </c>
      <c r="K1354" s="20" t="str">
        <f aca="false">IF($E1354&lt;&gt;1,"",IF($G1354="","",IF(AND($D1354&gt;='Cohort Report'!$B$5,$D1354&lt;='Cohort Report'!$B$6),$G1354,"")))</f>
        <v/>
      </c>
    </row>
    <row r="1355" customFormat="false" ht="15" hidden="false" customHeight="false" outlineLevel="0" collapsed="false">
      <c r="A1355" s="9"/>
      <c r="B1355" s="22"/>
      <c r="C1355" s="23"/>
      <c r="D1355" s="19" t="str">
        <f aca="false">IF($A1355="","",_xlfn.MINIFS($B:$B,$A:$A,$A1355))</f>
        <v/>
      </c>
      <c r="E1355" s="20" t="str">
        <f aca="false">IF($A1355="","",IF(AND($B1355=$D1355,COUNTIFS($A$2:$A1355,$A1355,$B$2:$B1355,$B1355)=1),1,0))</f>
        <v/>
      </c>
      <c r="F1355" s="19" t="str">
        <f aca="false">IF($E1355&lt;&gt;1,"",IF(COUNTIFS($A:$A,$A1355,$B:$B,"&gt;"&amp;$D1355)=0,"",_xlfn.MINIFS($B:$B,$A:$A,$A1355,$B:$B,"&gt;"&amp;$D1355)))</f>
        <v/>
      </c>
      <c r="G1355" s="20" t="str">
        <f aca="false">IF($F1355="","",$F1355-$D1355)</f>
        <v/>
      </c>
      <c r="H1355" s="20" t="str">
        <f aca="false">IF($E1355&lt;&gt;1,"",IF($F1355="",0,IF($G1355&lt;='Cohort Report'!$B$7,1,0)))</f>
        <v/>
      </c>
      <c r="I1355" s="20" t="str">
        <f aca="false">IF($E1355&lt;&gt;1,"",IF($F1355="",0,IF($G1355&lt;='Cohort Report'!$B$8,1,0)))</f>
        <v/>
      </c>
      <c r="J1355" s="21" t="str">
        <f aca="false">IF($E1355&lt;&gt;1,"",DATE(YEAR($D1355),MONTH($D1355),1))</f>
        <v/>
      </c>
      <c r="K1355" s="20" t="str">
        <f aca="false">IF($E1355&lt;&gt;1,"",IF($G1355="","",IF(AND($D1355&gt;='Cohort Report'!$B$5,$D1355&lt;='Cohort Report'!$B$6),$G1355,"")))</f>
        <v/>
      </c>
    </row>
    <row r="1356" customFormat="false" ht="15" hidden="false" customHeight="false" outlineLevel="0" collapsed="false">
      <c r="A1356" s="9"/>
      <c r="B1356" s="22"/>
      <c r="C1356" s="23"/>
      <c r="D1356" s="19" t="str">
        <f aca="false">IF($A1356="","",_xlfn.MINIFS($B:$B,$A:$A,$A1356))</f>
        <v/>
      </c>
      <c r="E1356" s="20" t="str">
        <f aca="false">IF($A1356="","",IF(AND($B1356=$D1356,COUNTIFS($A$2:$A1356,$A1356,$B$2:$B1356,$B1356)=1),1,0))</f>
        <v/>
      </c>
      <c r="F1356" s="19" t="str">
        <f aca="false">IF($E1356&lt;&gt;1,"",IF(COUNTIFS($A:$A,$A1356,$B:$B,"&gt;"&amp;$D1356)=0,"",_xlfn.MINIFS($B:$B,$A:$A,$A1356,$B:$B,"&gt;"&amp;$D1356)))</f>
        <v/>
      </c>
      <c r="G1356" s="20" t="str">
        <f aca="false">IF($F1356="","",$F1356-$D1356)</f>
        <v/>
      </c>
      <c r="H1356" s="20" t="str">
        <f aca="false">IF($E1356&lt;&gt;1,"",IF($F1356="",0,IF($G1356&lt;='Cohort Report'!$B$7,1,0)))</f>
        <v/>
      </c>
      <c r="I1356" s="20" t="str">
        <f aca="false">IF($E1356&lt;&gt;1,"",IF($F1356="",0,IF($G1356&lt;='Cohort Report'!$B$8,1,0)))</f>
        <v/>
      </c>
      <c r="J1356" s="21" t="str">
        <f aca="false">IF($E1356&lt;&gt;1,"",DATE(YEAR($D1356),MONTH($D1356),1))</f>
        <v/>
      </c>
      <c r="K1356" s="20" t="str">
        <f aca="false">IF($E1356&lt;&gt;1,"",IF($G1356="","",IF(AND($D1356&gt;='Cohort Report'!$B$5,$D1356&lt;='Cohort Report'!$B$6),$G1356,"")))</f>
        <v/>
      </c>
    </row>
    <row r="1357" customFormat="false" ht="15" hidden="false" customHeight="false" outlineLevel="0" collapsed="false">
      <c r="A1357" s="9"/>
      <c r="B1357" s="22"/>
      <c r="C1357" s="23"/>
      <c r="D1357" s="19" t="str">
        <f aca="false">IF($A1357="","",_xlfn.MINIFS($B:$B,$A:$A,$A1357))</f>
        <v/>
      </c>
      <c r="E1357" s="20" t="str">
        <f aca="false">IF($A1357="","",IF(AND($B1357=$D1357,COUNTIFS($A$2:$A1357,$A1357,$B$2:$B1357,$B1357)=1),1,0))</f>
        <v/>
      </c>
      <c r="F1357" s="19" t="str">
        <f aca="false">IF($E1357&lt;&gt;1,"",IF(COUNTIFS($A:$A,$A1357,$B:$B,"&gt;"&amp;$D1357)=0,"",_xlfn.MINIFS($B:$B,$A:$A,$A1357,$B:$B,"&gt;"&amp;$D1357)))</f>
        <v/>
      </c>
      <c r="G1357" s="20" t="str">
        <f aca="false">IF($F1357="","",$F1357-$D1357)</f>
        <v/>
      </c>
      <c r="H1357" s="20" t="str">
        <f aca="false">IF($E1357&lt;&gt;1,"",IF($F1357="",0,IF($G1357&lt;='Cohort Report'!$B$7,1,0)))</f>
        <v/>
      </c>
      <c r="I1357" s="20" t="str">
        <f aca="false">IF($E1357&lt;&gt;1,"",IF($F1357="",0,IF($G1357&lt;='Cohort Report'!$B$8,1,0)))</f>
        <v/>
      </c>
      <c r="J1357" s="21" t="str">
        <f aca="false">IF($E1357&lt;&gt;1,"",DATE(YEAR($D1357),MONTH($D1357),1))</f>
        <v/>
      </c>
      <c r="K1357" s="20" t="str">
        <f aca="false">IF($E1357&lt;&gt;1,"",IF($G1357="","",IF(AND($D1357&gt;='Cohort Report'!$B$5,$D1357&lt;='Cohort Report'!$B$6),$G1357,"")))</f>
        <v/>
      </c>
    </row>
    <row r="1358" customFormat="false" ht="15" hidden="false" customHeight="false" outlineLevel="0" collapsed="false">
      <c r="A1358" s="9"/>
      <c r="B1358" s="22"/>
      <c r="C1358" s="23"/>
      <c r="D1358" s="19" t="str">
        <f aca="false">IF($A1358="","",_xlfn.MINIFS($B:$B,$A:$A,$A1358))</f>
        <v/>
      </c>
      <c r="E1358" s="20" t="str">
        <f aca="false">IF($A1358="","",IF(AND($B1358=$D1358,COUNTIFS($A$2:$A1358,$A1358,$B$2:$B1358,$B1358)=1),1,0))</f>
        <v/>
      </c>
      <c r="F1358" s="19" t="str">
        <f aca="false">IF($E1358&lt;&gt;1,"",IF(COUNTIFS($A:$A,$A1358,$B:$B,"&gt;"&amp;$D1358)=0,"",_xlfn.MINIFS($B:$B,$A:$A,$A1358,$B:$B,"&gt;"&amp;$D1358)))</f>
        <v/>
      </c>
      <c r="G1358" s="20" t="str">
        <f aca="false">IF($F1358="","",$F1358-$D1358)</f>
        <v/>
      </c>
      <c r="H1358" s="20" t="str">
        <f aca="false">IF($E1358&lt;&gt;1,"",IF($F1358="",0,IF($G1358&lt;='Cohort Report'!$B$7,1,0)))</f>
        <v/>
      </c>
      <c r="I1358" s="20" t="str">
        <f aca="false">IF($E1358&lt;&gt;1,"",IF($F1358="",0,IF($G1358&lt;='Cohort Report'!$B$8,1,0)))</f>
        <v/>
      </c>
      <c r="J1358" s="21" t="str">
        <f aca="false">IF($E1358&lt;&gt;1,"",DATE(YEAR($D1358),MONTH($D1358),1))</f>
        <v/>
      </c>
      <c r="K1358" s="20" t="str">
        <f aca="false">IF($E1358&lt;&gt;1,"",IF($G1358="","",IF(AND($D1358&gt;='Cohort Report'!$B$5,$D1358&lt;='Cohort Report'!$B$6),$G1358,"")))</f>
        <v/>
      </c>
    </row>
    <row r="1359" customFormat="false" ht="15" hidden="false" customHeight="false" outlineLevel="0" collapsed="false">
      <c r="A1359" s="9"/>
      <c r="B1359" s="22"/>
      <c r="C1359" s="23"/>
      <c r="D1359" s="19" t="str">
        <f aca="false">IF($A1359="","",_xlfn.MINIFS($B:$B,$A:$A,$A1359))</f>
        <v/>
      </c>
      <c r="E1359" s="20" t="str">
        <f aca="false">IF($A1359="","",IF(AND($B1359=$D1359,COUNTIFS($A$2:$A1359,$A1359,$B$2:$B1359,$B1359)=1),1,0))</f>
        <v/>
      </c>
      <c r="F1359" s="19" t="str">
        <f aca="false">IF($E1359&lt;&gt;1,"",IF(COUNTIFS($A:$A,$A1359,$B:$B,"&gt;"&amp;$D1359)=0,"",_xlfn.MINIFS($B:$B,$A:$A,$A1359,$B:$B,"&gt;"&amp;$D1359)))</f>
        <v/>
      </c>
      <c r="G1359" s="20" t="str">
        <f aca="false">IF($F1359="","",$F1359-$D1359)</f>
        <v/>
      </c>
      <c r="H1359" s="20" t="str">
        <f aca="false">IF($E1359&lt;&gt;1,"",IF($F1359="",0,IF($G1359&lt;='Cohort Report'!$B$7,1,0)))</f>
        <v/>
      </c>
      <c r="I1359" s="20" t="str">
        <f aca="false">IF($E1359&lt;&gt;1,"",IF($F1359="",0,IF($G1359&lt;='Cohort Report'!$B$8,1,0)))</f>
        <v/>
      </c>
      <c r="J1359" s="21" t="str">
        <f aca="false">IF($E1359&lt;&gt;1,"",DATE(YEAR($D1359),MONTH($D1359),1))</f>
        <v/>
      </c>
      <c r="K1359" s="20" t="str">
        <f aca="false">IF($E1359&lt;&gt;1,"",IF($G1359="","",IF(AND($D1359&gt;='Cohort Report'!$B$5,$D1359&lt;='Cohort Report'!$B$6),$G1359,"")))</f>
        <v/>
      </c>
    </row>
    <row r="1360" customFormat="false" ht="15" hidden="false" customHeight="false" outlineLevel="0" collapsed="false">
      <c r="A1360" s="9"/>
      <c r="B1360" s="22"/>
      <c r="C1360" s="23"/>
      <c r="D1360" s="19" t="str">
        <f aca="false">IF($A1360="","",_xlfn.MINIFS($B:$B,$A:$A,$A1360))</f>
        <v/>
      </c>
      <c r="E1360" s="20" t="str">
        <f aca="false">IF($A1360="","",IF(AND($B1360=$D1360,COUNTIFS($A$2:$A1360,$A1360,$B$2:$B1360,$B1360)=1),1,0))</f>
        <v/>
      </c>
      <c r="F1360" s="19" t="str">
        <f aca="false">IF($E1360&lt;&gt;1,"",IF(COUNTIFS($A:$A,$A1360,$B:$B,"&gt;"&amp;$D1360)=0,"",_xlfn.MINIFS($B:$B,$A:$A,$A1360,$B:$B,"&gt;"&amp;$D1360)))</f>
        <v/>
      </c>
      <c r="G1360" s="20" t="str">
        <f aca="false">IF($F1360="","",$F1360-$D1360)</f>
        <v/>
      </c>
      <c r="H1360" s="20" t="str">
        <f aca="false">IF($E1360&lt;&gt;1,"",IF($F1360="",0,IF($G1360&lt;='Cohort Report'!$B$7,1,0)))</f>
        <v/>
      </c>
      <c r="I1360" s="20" t="str">
        <f aca="false">IF($E1360&lt;&gt;1,"",IF($F1360="",0,IF($G1360&lt;='Cohort Report'!$B$8,1,0)))</f>
        <v/>
      </c>
      <c r="J1360" s="21" t="str">
        <f aca="false">IF($E1360&lt;&gt;1,"",DATE(YEAR($D1360),MONTH($D1360),1))</f>
        <v/>
      </c>
      <c r="K1360" s="20" t="str">
        <f aca="false">IF($E1360&lt;&gt;1,"",IF($G1360="","",IF(AND($D1360&gt;='Cohort Report'!$B$5,$D1360&lt;='Cohort Report'!$B$6),$G1360,"")))</f>
        <v/>
      </c>
    </row>
    <row r="1361" customFormat="false" ht="15" hidden="false" customHeight="false" outlineLevel="0" collapsed="false">
      <c r="A1361" s="9"/>
      <c r="B1361" s="22"/>
      <c r="C1361" s="23"/>
      <c r="D1361" s="19" t="str">
        <f aca="false">IF($A1361="","",_xlfn.MINIFS($B:$B,$A:$A,$A1361))</f>
        <v/>
      </c>
      <c r="E1361" s="20" t="str">
        <f aca="false">IF($A1361="","",IF(AND($B1361=$D1361,COUNTIFS($A$2:$A1361,$A1361,$B$2:$B1361,$B1361)=1),1,0))</f>
        <v/>
      </c>
      <c r="F1361" s="19" t="str">
        <f aca="false">IF($E1361&lt;&gt;1,"",IF(COUNTIFS($A:$A,$A1361,$B:$B,"&gt;"&amp;$D1361)=0,"",_xlfn.MINIFS($B:$B,$A:$A,$A1361,$B:$B,"&gt;"&amp;$D1361)))</f>
        <v/>
      </c>
      <c r="G1361" s="20" t="str">
        <f aca="false">IF($F1361="","",$F1361-$D1361)</f>
        <v/>
      </c>
      <c r="H1361" s="20" t="str">
        <f aca="false">IF($E1361&lt;&gt;1,"",IF($F1361="",0,IF($G1361&lt;='Cohort Report'!$B$7,1,0)))</f>
        <v/>
      </c>
      <c r="I1361" s="20" t="str">
        <f aca="false">IF($E1361&lt;&gt;1,"",IF($F1361="",0,IF($G1361&lt;='Cohort Report'!$B$8,1,0)))</f>
        <v/>
      </c>
      <c r="J1361" s="21" t="str">
        <f aca="false">IF($E1361&lt;&gt;1,"",DATE(YEAR($D1361),MONTH($D1361),1))</f>
        <v/>
      </c>
      <c r="K1361" s="20" t="str">
        <f aca="false">IF($E1361&lt;&gt;1,"",IF($G1361="","",IF(AND($D1361&gt;='Cohort Report'!$B$5,$D1361&lt;='Cohort Report'!$B$6),$G1361,"")))</f>
        <v/>
      </c>
    </row>
    <row r="1362" customFormat="false" ht="15" hidden="false" customHeight="false" outlineLevel="0" collapsed="false">
      <c r="A1362" s="9"/>
      <c r="B1362" s="22"/>
      <c r="C1362" s="23"/>
      <c r="D1362" s="19" t="str">
        <f aca="false">IF($A1362="","",_xlfn.MINIFS($B:$B,$A:$A,$A1362))</f>
        <v/>
      </c>
      <c r="E1362" s="20" t="str">
        <f aca="false">IF($A1362="","",IF(AND($B1362=$D1362,COUNTIFS($A$2:$A1362,$A1362,$B$2:$B1362,$B1362)=1),1,0))</f>
        <v/>
      </c>
      <c r="F1362" s="19" t="str">
        <f aca="false">IF($E1362&lt;&gt;1,"",IF(COUNTIFS($A:$A,$A1362,$B:$B,"&gt;"&amp;$D1362)=0,"",_xlfn.MINIFS($B:$B,$A:$A,$A1362,$B:$B,"&gt;"&amp;$D1362)))</f>
        <v/>
      </c>
      <c r="G1362" s="20" t="str">
        <f aca="false">IF($F1362="","",$F1362-$D1362)</f>
        <v/>
      </c>
      <c r="H1362" s="20" t="str">
        <f aca="false">IF($E1362&lt;&gt;1,"",IF($F1362="",0,IF($G1362&lt;='Cohort Report'!$B$7,1,0)))</f>
        <v/>
      </c>
      <c r="I1362" s="20" t="str">
        <f aca="false">IF($E1362&lt;&gt;1,"",IF($F1362="",0,IF($G1362&lt;='Cohort Report'!$B$8,1,0)))</f>
        <v/>
      </c>
      <c r="J1362" s="21" t="str">
        <f aca="false">IF($E1362&lt;&gt;1,"",DATE(YEAR($D1362),MONTH($D1362),1))</f>
        <v/>
      </c>
      <c r="K1362" s="20" t="str">
        <f aca="false">IF($E1362&lt;&gt;1,"",IF($G1362="","",IF(AND($D1362&gt;='Cohort Report'!$B$5,$D1362&lt;='Cohort Report'!$B$6),$G1362,"")))</f>
        <v/>
      </c>
    </row>
    <row r="1363" customFormat="false" ht="15" hidden="false" customHeight="false" outlineLevel="0" collapsed="false">
      <c r="A1363" s="9"/>
      <c r="B1363" s="22"/>
      <c r="C1363" s="23"/>
      <c r="D1363" s="19" t="str">
        <f aca="false">IF($A1363="","",_xlfn.MINIFS($B:$B,$A:$A,$A1363))</f>
        <v/>
      </c>
      <c r="E1363" s="20" t="str">
        <f aca="false">IF($A1363="","",IF(AND($B1363=$D1363,COUNTIFS($A$2:$A1363,$A1363,$B$2:$B1363,$B1363)=1),1,0))</f>
        <v/>
      </c>
      <c r="F1363" s="19" t="str">
        <f aca="false">IF($E1363&lt;&gt;1,"",IF(COUNTIFS($A:$A,$A1363,$B:$B,"&gt;"&amp;$D1363)=0,"",_xlfn.MINIFS($B:$B,$A:$A,$A1363,$B:$B,"&gt;"&amp;$D1363)))</f>
        <v/>
      </c>
      <c r="G1363" s="20" t="str">
        <f aca="false">IF($F1363="","",$F1363-$D1363)</f>
        <v/>
      </c>
      <c r="H1363" s="20" t="str">
        <f aca="false">IF($E1363&lt;&gt;1,"",IF($F1363="",0,IF($G1363&lt;='Cohort Report'!$B$7,1,0)))</f>
        <v/>
      </c>
      <c r="I1363" s="20" t="str">
        <f aca="false">IF($E1363&lt;&gt;1,"",IF($F1363="",0,IF($G1363&lt;='Cohort Report'!$B$8,1,0)))</f>
        <v/>
      </c>
      <c r="J1363" s="21" t="str">
        <f aca="false">IF($E1363&lt;&gt;1,"",DATE(YEAR($D1363),MONTH($D1363),1))</f>
        <v/>
      </c>
      <c r="K1363" s="20" t="str">
        <f aca="false">IF($E1363&lt;&gt;1,"",IF($G1363="","",IF(AND($D1363&gt;='Cohort Report'!$B$5,$D1363&lt;='Cohort Report'!$B$6),$G1363,"")))</f>
        <v/>
      </c>
    </row>
    <row r="1364" customFormat="false" ht="15" hidden="false" customHeight="false" outlineLevel="0" collapsed="false">
      <c r="A1364" s="9"/>
      <c r="B1364" s="22"/>
      <c r="C1364" s="23"/>
      <c r="D1364" s="19" t="str">
        <f aca="false">IF($A1364="","",_xlfn.MINIFS($B:$B,$A:$A,$A1364))</f>
        <v/>
      </c>
      <c r="E1364" s="20" t="str">
        <f aca="false">IF($A1364="","",IF(AND($B1364=$D1364,COUNTIFS($A$2:$A1364,$A1364,$B$2:$B1364,$B1364)=1),1,0))</f>
        <v/>
      </c>
      <c r="F1364" s="19" t="str">
        <f aca="false">IF($E1364&lt;&gt;1,"",IF(COUNTIFS($A:$A,$A1364,$B:$B,"&gt;"&amp;$D1364)=0,"",_xlfn.MINIFS($B:$B,$A:$A,$A1364,$B:$B,"&gt;"&amp;$D1364)))</f>
        <v/>
      </c>
      <c r="G1364" s="20" t="str">
        <f aca="false">IF($F1364="","",$F1364-$D1364)</f>
        <v/>
      </c>
      <c r="H1364" s="20" t="str">
        <f aca="false">IF($E1364&lt;&gt;1,"",IF($F1364="",0,IF($G1364&lt;='Cohort Report'!$B$7,1,0)))</f>
        <v/>
      </c>
      <c r="I1364" s="20" t="str">
        <f aca="false">IF($E1364&lt;&gt;1,"",IF($F1364="",0,IF($G1364&lt;='Cohort Report'!$B$8,1,0)))</f>
        <v/>
      </c>
      <c r="J1364" s="21" t="str">
        <f aca="false">IF($E1364&lt;&gt;1,"",DATE(YEAR($D1364),MONTH($D1364),1))</f>
        <v/>
      </c>
      <c r="K1364" s="20" t="str">
        <f aca="false">IF($E1364&lt;&gt;1,"",IF($G1364="","",IF(AND($D1364&gt;='Cohort Report'!$B$5,$D1364&lt;='Cohort Report'!$B$6),$G1364,"")))</f>
        <v/>
      </c>
    </row>
    <row r="1365" customFormat="false" ht="15" hidden="false" customHeight="false" outlineLevel="0" collapsed="false">
      <c r="A1365" s="9"/>
      <c r="B1365" s="22"/>
      <c r="C1365" s="23"/>
      <c r="D1365" s="19" t="str">
        <f aca="false">IF($A1365="","",_xlfn.MINIFS($B:$B,$A:$A,$A1365))</f>
        <v/>
      </c>
      <c r="E1365" s="20" t="str">
        <f aca="false">IF($A1365="","",IF(AND($B1365=$D1365,COUNTIFS($A$2:$A1365,$A1365,$B$2:$B1365,$B1365)=1),1,0))</f>
        <v/>
      </c>
      <c r="F1365" s="19" t="str">
        <f aca="false">IF($E1365&lt;&gt;1,"",IF(COUNTIFS($A:$A,$A1365,$B:$B,"&gt;"&amp;$D1365)=0,"",_xlfn.MINIFS($B:$B,$A:$A,$A1365,$B:$B,"&gt;"&amp;$D1365)))</f>
        <v/>
      </c>
      <c r="G1365" s="20" t="str">
        <f aca="false">IF($F1365="","",$F1365-$D1365)</f>
        <v/>
      </c>
      <c r="H1365" s="20" t="str">
        <f aca="false">IF($E1365&lt;&gt;1,"",IF($F1365="",0,IF($G1365&lt;='Cohort Report'!$B$7,1,0)))</f>
        <v/>
      </c>
      <c r="I1365" s="20" t="str">
        <f aca="false">IF($E1365&lt;&gt;1,"",IF($F1365="",0,IF($G1365&lt;='Cohort Report'!$B$8,1,0)))</f>
        <v/>
      </c>
      <c r="J1365" s="21" t="str">
        <f aca="false">IF($E1365&lt;&gt;1,"",DATE(YEAR($D1365),MONTH($D1365),1))</f>
        <v/>
      </c>
      <c r="K1365" s="20" t="str">
        <f aca="false">IF($E1365&lt;&gt;1,"",IF($G1365="","",IF(AND($D1365&gt;='Cohort Report'!$B$5,$D1365&lt;='Cohort Report'!$B$6),$G1365,"")))</f>
        <v/>
      </c>
    </row>
    <row r="1366" customFormat="false" ht="15" hidden="false" customHeight="false" outlineLevel="0" collapsed="false">
      <c r="A1366" s="9"/>
      <c r="B1366" s="22"/>
      <c r="C1366" s="23"/>
      <c r="D1366" s="19" t="str">
        <f aca="false">IF($A1366="","",_xlfn.MINIFS($B:$B,$A:$A,$A1366))</f>
        <v/>
      </c>
      <c r="E1366" s="20" t="str">
        <f aca="false">IF($A1366="","",IF(AND($B1366=$D1366,COUNTIFS($A$2:$A1366,$A1366,$B$2:$B1366,$B1366)=1),1,0))</f>
        <v/>
      </c>
      <c r="F1366" s="19" t="str">
        <f aca="false">IF($E1366&lt;&gt;1,"",IF(COUNTIFS($A:$A,$A1366,$B:$B,"&gt;"&amp;$D1366)=0,"",_xlfn.MINIFS($B:$B,$A:$A,$A1366,$B:$B,"&gt;"&amp;$D1366)))</f>
        <v/>
      </c>
      <c r="G1366" s="20" t="str">
        <f aca="false">IF($F1366="","",$F1366-$D1366)</f>
        <v/>
      </c>
      <c r="H1366" s="20" t="str">
        <f aca="false">IF($E1366&lt;&gt;1,"",IF($F1366="",0,IF($G1366&lt;='Cohort Report'!$B$7,1,0)))</f>
        <v/>
      </c>
      <c r="I1366" s="20" t="str">
        <f aca="false">IF($E1366&lt;&gt;1,"",IF($F1366="",0,IF($G1366&lt;='Cohort Report'!$B$8,1,0)))</f>
        <v/>
      </c>
      <c r="J1366" s="21" t="str">
        <f aca="false">IF($E1366&lt;&gt;1,"",DATE(YEAR($D1366),MONTH($D1366),1))</f>
        <v/>
      </c>
      <c r="K1366" s="20" t="str">
        <f aca="false">IF($E1366&lt;&gt;1,"",IF($G1366="","",IF(AND($D1366&gt;='Cohort Report'!$B$5,$D1366&lt;='Cohort Report'!$B$6),$G1366,"")))</f>
        <v/>
      </c>
    </row>
    <row r="1367" customFormat="false" ht="15" hidden="false" customHeight="false" outlineLevel="0" collapsed="false">
      <c r="A1367" s="9"/>
      <c r="B1367" s="22"/>
      <c r="C1367" s="23"/>
      <c r="D1367" s="19" t="str">
        <f aca="false">IF($A1367="","",_xlfn.MINIFS($B:$B,$A:$A,$A1367))</f>
        <v/>
      </c>
      <c r="E1367" s="20" t="str">
        <f aca="false">IF($A1367="","",IF(AND($B1367=$D1367,COUNTIFS($A$2:$A1367,$A1367,$B$2:$B1367,$B1367)=1),1,0))</f>
        <v/>
      </c>
      <c r="F1367" s="19" t="str">
        <f aca="false">IF($E1367&lt;&gt;1,"",IF(COUNTIFS($A:$A,$A1367,$B:$B,"&gt;"&amp;$D1367)=0,"",_xlfn.MINIFS($B:$B,$A:$A,$A1367,$B:$B,"&gt;"&amp;$D1367)))</f>
        <v/>
      </c>
      <c r="G1367" s="20" t="str">
        <f aca="false">IF($F1367="","",$F1367-$D1367)</f>
        <v/>
      </c>
      <c r="H1367" s="20" t="str">
        <f aca="false">IF($E1367&lt;&gt;1,"",IF($F1367="",0,IF($G1367&lt;='Cohort Report'!$B$7,1,0)))</f>
        <v/>
      </c>
      <c r="I1367" s="20" t="str">
        <f aca="false">IF($E1367&lt;&gt;1,"",IF($F1367="",0,IF($G1367&lt;='Cohort Report'!$B$8,1,0)))</f>
        <v/>
      </c>
      <c r="J1367" s="21" t="str">
        <f aca="false">IF($E1367&lt;&gt;1,"",DATE(YEAR($D1367),MONTH($D1367),1))</f>
        <v/>
      </c>
      <c r="K1367" s="20" t="str">
        <f aca="false">IF($E1367&lt;&gt;1,"",IF($G1367="","",IF(AND($D1367&gt;='Cohort Report'!$B$5,$D1367&lt;='Cohort Report'!$B$6),$G1367,"")))</f>
        <v/>
      </c>
    </row>
    <row r="1368" customFormat="false" ht="15" hidden="false" customHeight="false" outlineLevel="0" collapsed="false">
      <c r="A1368" s="9"/>
      <c r="B1368" s="22"/>
      <c r="C1368" s="23"/>
      <c r="D1368" s="19" t="str">
        <f aca="false">IF($A1368="","",_xlfn.MINIFS($B:$B,$A:$A,$A1368))</f>
        <v/>
      </c>
      <c r="E1368" s="20" t="str">
        <f aca="false">IF($A1368="","",IF(AND($B1368=$D1368,COUNTIFS($A$2:$A1368,$A1368,$B$2:$B1368,$B1368)=1),1,0))</f>
        <v/>
      </c>
      <c r="F1368" s="19" t="str">
        <f aca="false">IF($E1368&lt;&gt;1,"",IF(COUNTIFS($A:$A,$A1368,$B:$B,"&gt;"&amp;$D1368)=0,"",_xlfn.MINIFS($B:$B,$A:$A,$A1368,$B:$B,"&gt;"&amp;$D1368)))</f>
        <v/>
      </c>
      <c r="G1368" s="20" t="str">
        <f aca="false">IF($F1368="","",$F1368-$D1368)</f>
        <v/>
      </c>
      <c r="H1368" s="20" t="str">
        <f aca="false">IF($E1368&lt;&gt;1,"",IF($F1368="",0,IF($G1368&lt;='Cohort Report'!$B$7,1,0)))</f>
        <v/>
      </c>
      <c r="I1368" s="20" t="str">
        <f aca="false">IF($E1368&lt;&gt;1,"",IF($F1368="",0,IF($G1368&lt;='Cohort Report'!$B$8,1,0)))</f>
        <v/>
      </c>
      <c r="J1368" s="21" t="str">
        <f aca="false">IF($E1368&lt;&gt;1,"",DATE(YEAR($D1368),MONTH($D1368),1))</f>
        <v/>
      </c>
      <c r="K1368" s="20" t="str">
        <f aca="false">IF($E1368&lt;&gt;1,"",IF($G1368="","",IF(AND($D1368&gt;='Cohort Report'!$B$5,$D1368&lt;='Cohort Report'!$B$6),$G1368,"")))</f>
        <v/>
      </c>
    </row>
    <row r="1369" customFormat="false" ht="15" hidden="false" customHeight="false" outlineLevel="0" collapsed="false">
      <c r="A1369" s="9"/>
      <c r="B1369" s="22"/>
      <c r="C1369" s="23"/>
      <c r="D1369" s="19" t="str">
        <f aca="false">IF($A1369="","",_xlfn.MINIFS($B:$B,$A:$A,$A1369))</f>
        <v/>
      </c>
      <c r="E1369" s="20" t="str">
        <f aca="false">IF($A1369="","",IF(AND($B1369=$D1369,COUNTIFS($A$2:$A1369,$A1369,$B$2:$B1369,$B1369)=1),1,0))</f>
        <v/>
      </c>
      <c r="F1369" s="19" t="str">
        <f aca="false">IF($E1369&lt;&gt;1,"",IF(COUNTIFS($A:$A,$A1369,$B:$B,"&gt;"&amp;$D1369)=0,"",_xlfn.MINIFS($B:$B,$A:$A,$A1369,$B:$B,"&gt;"&amp;$D1369)))</f>
        <v/>
      </c>
      <c r="G1369" s="20" t="str">
        <f aca="false">IF($F1369="","",$F1369-$D1369)</f>
        <v/>
      </c>
      <c r="H1369" s="20" t="str">
        <f aca="false">IF($E1369&lt;&gt;1,"",IF($F1369="",0,IF($G1369&lt;='Cohort Report'!$B$7,1,0)))</f>
        <v/>
      </c>
      <c r="I1369" s="20" t="str">
        <f aca="false">IF($E1369&lt;&gt;1,"",IF($F1369="",0,IF($G1369&lt;='Cohort Report'!$B$8,1,0)))</f>
        <v/>
      </c>
      <c r="J1369" s="21" t="str">
        <f aca="false">IF($E1369&lt;&gt;1,"",DATE(YEAR($D1369),MONTH($D1369),1))</f>
        <v/>
      </c>
      <c r="K1369" s="20" t="str">
        <f aca="false">IF($E1369&lt;&gt;1,"",IF($G1369="","",IF(AND($D1369&gt;='Cohort Report'!$B$5,$D1369&lt;='Cohort Report'!$B$6),$G1369,"")))</f>
        <v/>
      </c>
    </row>
    <row r="1370" customFormat="false" ht="15" hidden="false" customHeight="false" outlineLevel="0" collapsed="false">
      <c r="A1370" s="9"/>
      <c r="B1370" s="22"/>
      <c r="C1370" s="23"/>
      <c r="D1370" s="19" t="str">
        <f aca="false">IF($A1370="","",_xlfn.MINIFS($B:$B,$A:$A,$A1370))</f>
        <v/>
      </c>
      <c r="E1370" s="20" t="str">
        <f aca="false">IF($A1370="","",IF(AND($B1370=$D1370,COUNTIFS($A$2:$A1370,$A1370,$B$2:$B1370,$B1370)=1),1,0))</f>
        <v/>
      </c>
      <c r="F1370" s="19" t="str">
        <f aca="false">IF($E1370&lt;&gt;1,"",IF(COUNTIFS($A:$A,$A1370,$B:$B,"&gt;"&amp;$D1370)=0,"",_xlfn.MINIFS($B:$B,$A:$A,$A1370,$B:$B,"&gt;"&amp;$D1370)))</f>
        <v/>
      </c>
      <c r="G1370" s="20" t="str">
        <f aca="false">IF($F1370="","",$F1370-$D1370)</f>
        <v/>
      </c>
      <c r="H1370" s="20" t="str">
        <f aca="false">IF($E1370&lt;&gt;1,"",IF($F1370="",0,IF($G1370&lt;='Cohort Report'!$B$7,1,0)))</f>
        <v/>
      </c>
      <c r="I1370" s="20" t="str">
        <f aca="false">IF($E1370&lt;&gt;1,"",IF($F1370="",0,IF($G1370&lt;='Cohort Report'!$B$8,1,0)))</f>
        <v/>
      </c>
      <c r="J1370" s="21" t="str">
        <f aca="false">IF($E1370&lt;&gt;1,"",DATE(YEAR($D1370),MONTH($D1370),1))</f>
        <v/>
      </c>
      <c r="K1370" s="20" t="str">
        <f aca="false">IF($E1370&lt;&gt;1,"",IF($G1370="","",IF(AND($D1370&gt;='Cohort Report'!$B$5,$D1370&lt;='Cohort Report'!$B$6),$G1370,"")))</f>
        <v/>
      </c>
    </row>
    <row r="1371" customFormat="false" ht="15" hidden="false" customHeight="false" outlineLevel="0" collapsed="false">
      <c r="A1371" s="9"/>
      <c r="B1371" s="22"/>
      <c r="C1371" s="23"/>
      <c r="D1371" s="19" t="str">
        <f aca="false">IF($A1371="","",_xlfn.MINIFS($B:$B,$A:$A,$A1371))</f>
        <v/>
      </c>
      <c r="E1371" s="20" t="str">
        <f aca="false">IF($A1371="","",IF(AND($B1371=$D1371,COUNTIFS($A$2:$A1371,$A1371,$B$2:$B1371,$B1371)=1),1,0))</f>
        <v/>
      </c>
      <c r="F1371" s="19" t="str">
        <f aca="false">IF($E1371&lt;&gt;1,"",IF(COUNTIFS($A:$A,$A1371,$B:$B,"&gt;"&amp;$D1371)=0,"",_xlfn.MINIFS($B:$B,$A:$A,$A1371,$B:$B,"&gt;"&amp;$D1371)))</f>
        <v/>
      </c>
      <c r="G1371" s="20" t="str">
        <f aca="false">IF($F1371="","",$F1371-$D1371)</f>
        <v/>
      </c>
      <c r="H1371" s="20" t="str">
        <f aca="false">IF($E1371&lt;&gt;1,"",IF($F1371="",0,IF($G1371&lt;='Cohort Report'!$B$7,1,0)))</f>
        <v/>
      </c>
      <c r="I1371" s="20" t="str">
        <f aca="false">IF($E1371&lt;&gt;1,"",IF($F1371="",0,IF($G1371&lt;='Cohort Report'!$B$8,1,0)))</f>
        <v/>
      </c>
      <c r="J1371" s="21" t="str">
        <f aca="false">IF($E1371&lt;&gt;1,"",DATE(YEAR($D1371),MONTH($D1371),1))</f>
        <v/>
      </c>
      <c r="K1371" s="20" t="str">
        <f aca="false">IF($E1371&lt;&gt;1,"",IF($G1371="","",IF(AND($D1371&gt;='Cohort Report'!$B$5,$D1371&lt;='Cohort Report'!$B$6),$G1371,"")))</f>
        <v/>
      </c>
    </row>
    <row r="1372" customFormat="false" ht="15" hidden="false" customHeight="false" outlineLevel="0" collapsed="false">
      <c r="A1372" s="9"/>
      <c r="B1372" s="22"/>
      <c r="C1372" s="23"/>
      <c r="D1372" s="19" t="str">
        <f aca="false">IF($A1372="","",_xlfn.MINIFS($B:$B,$A:$A,$A1372))</f>
        <v/>
      </c>
      <c r="E1372" s="20" t="str">
        <f aca="false">IF($A1372="","",IF(AND($B1372=$D1372,COUNTIFS($A$2:$A1372,$A1372,$B$2:$B1372,$B1372)=1),1,0))</f>
        <v/>
      </c>
      <c r="F1372" s="19" t="str">
        <f aca="false">IF($E1372&lt;&gt;1,"",IF(COUNTIFS($A:$A,$A1372,$B:$B,"&gt;"&amp;$D1372)=0,"",_xlfn.MINIFS($B:$B,$A:$A,$A1372,$B:$B,"&gt;"&amp;$D1372)))</f>
        <v/>
      </c>
      <c r="G1372" s="20" t="str">
        <f aca="false">IF($F1372="","",$F1372-$D1372)</f>
        <v/>
      </c>
      <c r="H1372" s="20" t="str">
        <f aca="false">IF($E1372&lt;&gt;1,"",IF($F1372="",0,IF($G1372&lt;='Cohort Report'!$B$7,1,0)))</f>
        <v/>
      </c>
      <c r="I1372" s="20" t="str">
        <f aca="false">IF($E1372&lt;&gt;1,"",IF($F1372="",0,IF($G1372&lt;='Cohort Report'!$B$8,1,0)))</f>
        <v/>
      </c>
      <c r="J1372" s="21" t="str">
        <f aca="false">IF($E1372&lt;&gt;1,"",DATE(YEAR($D1372),MONTH($D1372),1))</f>
        <v/>
      </c>
      <c r="K1372" s="20" t="str">
        <f aca="false">IF($E1372&lt;&gt;1,"",IF($G1372="","",IF(AND($D1372&gt;='Cohort Report'!$B$5,$D1372&lt;='Cohort Report'!$B$6),$G1372,"")))</f>
        <v/>
      </c>
    </row>
    <row r="1373" customFormat="false" ht="15" hidden="false" customHeight="false" outlineLevel="0" collapsed="false">
      <c r="A1373" s="9"/>
      <c r="B1373" s="22"/>
      <c r="C1373" s="23"/>
      <c r="D1373" s="19" t="str">
        <f aca="false">IF($A1373="","",_xlfn.MINIFS($B:$B,$A:$A,$A1373))</f>
        <v/>
      </c>
      <c r="E1373" s="20" t="str">
        <f aca="false">IF($A1373="","",IF(AND($B1373=$D1373,COUNTIFS($A$2:$A1373,$A1373,$B$2:$B1373,$B1373)=1),1,0))</f>
        <v/>
      </c>
      <c r="F1373" s="19" t="str">
        <f aca="false">IF($E1373&lt;&gt;1,"",IF(COUNTIFS($A:$A,$A1373,$B:$B,"&gt;"&amp;$D1373)=0,"",_xlfn.MINIFS($B:$B,$A:$A,$A1373,$B:$B,"&gt;"&amp;$D1373)))</f>
        <v/>
      </c>
      <c r="G1373" s="20" t="str">
        <f aca="false">IF($F1373="","",$F1373-$D1373)</f>
        <v/>
      </c>
      <c r="H1373" s="20" t="str">
        <f aca="false">IF($E1373&lt;&gt;1,"",IF($F1373="",0,IF($G1373&lt;='Cohort Report'!$B$7,1,0)))</f>
        <v/>
      </c>
      <c r="I1373" s="20" t="str">
        <f aca="false">IF($E1373&lt;&gt;1,"",IF($F1373="",0,IF($G1373&lt;='Cohort Report'!$B$8,1,0)))</f>
        <v/>
      </c>
      <c r="J1373" s="21" t="str">
        <f aca="false">IF($E1373&lt;&gt;1,"",DATE(YEAR($D1373),MONTH($D1373),1))</f>
        <v/>
      </c>
      <c r="K1373" s="20" t="str">
        <f aca="false">IF($E1373&lt;&gt;1,"",IF($G1373="","",IF(AND($D1373&gt;='Cohort Report'!$B$5,$D1373&lt;='Cohort Report'!$B$6),$G1373,"")))</f>
        <v/>
      </c>
    </row>
    <row r="1374" customFormat="false" ht="15" hidden="false" customHeight="false" outlineLevel="0" collapsed="false">
      <c r="A1374" s="9"/>
      <c r="B1374" s="22"/>
      <c r="C1374" s="23"/>
      <c r="D1374" s="19" t="str">
        <f aca="false">IF($A1374="","",_xlfn.MINIFS($B:$B,$A:$A,$A1374))</f>
        <v/>
      </c>
      <c r="E1374" s="20" t="str">
        <f aca="false">IF($A1374="","",IF(AND($B1374=$D1374,COUNTIFS($A$2:$A1374,$A1374,$B$2:$B1374,$B1374)=1),1,0))</f>
        <v/>
      </c>
      <c r="F1374" s="19" t="str">
        <f aca="false">IF($E1374&lt;&gt;1,"",IF(COUNTIFS($A:$A,$A1374,$B:$B,"&gt;"&amp;$D1374)=0,"",_xlfn.MINIFS($B:$B,$A:$A,$A1374,$B:$B,"&gt;"&amp;$D1374)))</f>
        <v/>
      </c>
      <c r="G1374" s="20" t="str">
        <f aca="false">IF($F1374="","",$F1374-$D1374)</f>
        <v/>
      </c>
      <c r="H1374" s="20" t="str">
        <f aca="false">IF($E1374&lt;&gt;1,"",IF($F1374="",0,IF($G1374&lt;='Cohort Report'!$B$7,1,0)))</f>
        <v/>
      </c>
      <c r="I1374" s="20" t="str">
        <f aca="false">IF($E1374&lt;&gt;1,"",IF($F1374="",0,IF($G1374&lt;='Cohort Report'!$B$8,1,0)))</f>
        <v/>
      </c>
      <c r="J1374" s="21" t="str">
        <f aca="false">IF($E1374&lt;&gt;1,"",DATE(YEAR($D1374),MONTH($D1374),1))</f>
        <v/>
      </c>
      <c r="K1374" s="20" t="str">
        <f aca="false">IF($E1374&lt;&gt;1,"",IF($G1374="","",IF(AND($D1374&gt;='Cohort Report'!$B$5,$D1374&lt;='Cohort Report'!$B$6),$G1374,"")))</f>
        <v/>
      </c>
    </row>
    <row r="1375" customFormat="false" ht="15" hidden="false" customHeight="false" outlineLevel="0" collapsed="false">
      <c r="A1375" s="9"/>
      <c r="B1375" s="22"/>
      <c r="C1375" s="23"/>
      <c r="D1375" s="19" t="str">
        <f aca="false">IF($A1375="","",_xlfn.MINIFS($B:$B,$A:$A,$A1375))</f>
        <v/>
      </c>
      <c r="E1375" s="20" t="str">
        <f aca="false">IF($A1375="","",IF(AND($B1375=$D1375,COUNTIFS($A$2:$A1375,$A1375,$B$2:$B1375,$B1375)=1),1,0))</f>
        <v/>
      </c>
      <c r="F1375" s="19" t="str">
        <f aca="false">IF($E1375&lt;&gt;1,"",IF(COUNTIFS($A:$A,$A1375,$B:$B,"&gt;"&amp;$D1375)=0,"",_xlfn.MINIFS($B:$B,$A:$A,$A1375,$B:$B,"&gt;"&amp;$D1375)))</f>
        <v/>
      </c>
      <c r="G1375" s="20" t="str">
        <f aca="false">IF($F1375="","",$F1375-$D1375)</f>
        <v/>
      </c>
      <c r="H1375" s="20" t="str">
        <f aca="false">IF($E1375&lt;&gt;1,"",IF($F1375="",0,IF($G1375&lt;='Cohort Report'!$B$7,1,0)))</f>
        <v/>
      </c>
      <c r="I1375" s="20" t="str">
        <f aca="false">IF($E1375&lt;&gt;1,"",IF($F1375="",0,IF($G1375&lt;='Cohort Report'!$B$8,1,0)))</f>
        <v/>
      </c>
      <c r="J1375" s="21" t="str">
        <f aca="false">IF($E1375&lt;&gt;1,"",DATE(YEAR($D1375),MONTH($D1375),1))</f>
        <v/>
      </c>
      <c r="K1375" s="20" t="str">
        <f aca="false">IF($E1375&lt;&gt;1,"",IF($G1375="","",IF(AND($D1375&gt;='Cohort Report'!$B$5,$D1375&lt;='Cohort Report'!$B$6),$G1375,"")))</f>
        <v/>
      </c>
    </row>
    <row r="1376" customFormat="false" ht="15" hidden="false" customHeight="false" outlineLevel="0" collapsed="false">
      <c r="A1376" s="9"/>
      <c r="B1376" s="22"/>
      <c r="C1376" s="23"/>
      <c r="D1376" s="19" t="str">
        <f aca="false">IF($A1376="","",_xlfn.MINIFS($B:$B,$A:$A,$A1376))</f>
        <v/>
      </c>
      <c r="E1376" s="20" t="str">
        <f aca="false">IF($A1376="","",IF(AND($B1376=$D1376,COUNTIFS($A$2:$A1376,$A1376,$B$2:$B1376,$B1376)=1),1,0))</f>
        <v/>
      </c>
      <c r="F1376" s="19" t="str">
        <f aca="false">IF($E1376&lt;&gt;1,"",IF(COUNTIFS($A:$A,$A1376,$B:$B,"&gt;"&amp;$D1376)=0,"",_xlfn.MINIFS($B:$B,$A:$A,$A1376,$B:$B,"&gt;"&amp;$D1376)))</f>
        <v/>
      </c>
      <c r="G1376" s="20" t="str">
        <f aca="false">IF($F1376="","",$F1376-$D1376)</f>
        <v/>
      </c>
      <c r="H1376" s="20" t="str">
        <f aca="false">IF($E1376&lt;&gt;1,"",IF($F1376="",0,IF($G1376&lt;='Cohort Report'!$B$7,1,0)))</f>
        <v/>
      </c>
      <c r="I1376" s="20" t="str">
        <f aca="false">IF($E1376&lt;&gt;1,"",IF($F1376="",0,IF($G1376&lt;='Cohort Report'!$B$8,1,0)))</f>
        <v/>
      </c>
      <c r="J1376" s="21" t="str">
        <f aca="false">IF($E1376&lt;&gt;1,"",DATE(YEAR($D1376),MONTH($D1376),1))</f>
        <v/>
      </c>
      <c r="K1376" s="20" t="str">
        <f aca="false">IF($E1376&lt;&gt;1,"",IF($G1376="","",IF(AND($D1376&gt;='Cohort Report'!$B$5,$D1376&lt;='Cohort Report'!$B$6),$G1376,"")))</f>
        <v/>
      </c>
    </row>
    <row r="1377" customFormat="false" ht="15" hidden="false" customHeight="false" outlineLevel="0" collapsed="false">
      <c r="A1377" s="9"/>
      <c r="B1377" s="22"/>
      <c r="C1377" s="23"/>
      <c r="D1377" s="19" t="str">
        <f aca="false">IF($A1377="","",_xlfn.MINIFS($B:$B,$A:$A,$A1377))</f>
        <v/>
      </c>
      <c r="E1377" s="20" t="str">
        <f aca="false">IF($A1377="","",IF(AND($B1377=$D1377,COUNTIFS($A$2:$A1377,$A1377,$B$2:$B1377,$B1377)=1),1,0))</f>
        <v/>
      </c>
      <c r="F1377" s="19" t="str">
        <f aca="false">IF($E1377&lt;&gt;1,"",IF(COUNTIFS($A:$A,$A1377,$B:$B,"&gt;"&amp;$D1377)=0,"",_xlfn.MINIFS($B:$B,$A:$A,$A1377,$B:$B,"&gt;"&amp;$D1377)))</f>
        <v/>
      </c>
      <c r="G1377" s="20" t="str">
        <f aca="false">IF($F1377="","",$F1377-$D1377)</f>
        <v/>
      </c>
      <c r="H1377" s="20" t="str">
        <f aca="false">IF($E1377&lt;&gt;1,"",IF($F1377="",0,IF($G1377&lt;='Cohort Report'!$B$7,1,0)))</f>
        <v/>
      </c>
      <c r="I1377" s="20" t="str">
        <f aca="false">IF($E1377&lt;&gt;1,"",IF($F1377="",0,IF($G1377&lt;='Cohort Report'!$B$8,1,0)))</f>
        <v/>
      </c>
      <c r="J1377" s="21" t="str">
        <f aca="false">IF($E1377&lt;&gt;1,"",DATE(YEAR($D1377),MONTH($D1377),1))</f>
        <v/>
      </c>
      <c r="K1377" s="20" t="str">
        <f aca="false">IF($E1377&lt;&gt;1,"",IF($G1377="","",IF(AND($D1377&gt;='Cohort Report'!$B$5,$D1377&lt;='Cohort Report'!$B$6),$G1377,"")))</f>
        <v/>
      </c>
    </row>
    <row r="1378" customFormat="false" ht="15" hidden="false" customHeight="false" outlineLevel="0" collapsed="false">
      <c r="A1378" s="9"/>
      <c r="B1378" s="22"/>
      <c r="C1378" s="23"/>
      <c r="D1378" s="19" t="str">
        <f aca="false">IF($A1378="","",_xlfn.MINIFS($B:$B,$A:$A,$A1378))</f>
        <v/>
      </c>
      <c r="E1378" s="20" t="str">
        <f aca="false">IF($A1378="","",IF(AND($B1378=$D1378,COUNTIFS($A$2:$A1378,$A1378,$B$2:$B1378,$B1378)=1),1,0))</f>
        <v/>
      </c>
      <c r="F1378" s="19" t="str">
        <f aca="false">IF($E1378&lt;&gt;1,"",IF(COUNTIFS($A:$A,$A1378,$B:$B,"&gt;"&amp;$D1378)=0,"",_xlfn.MINIFS($B:$B,$A:$A,$A1378,$B:$B,"&gt;"&amp;$D1378)))</f>
        <v/>
      </c>
      <c r="G1378" s="20" t="str">
        <f aca="false">IF($F1378="","",$F1378-$D1378)</f>
        <v/>
      </c>
      <c r="H1378" s="20" t="str">
        <f aca="false">IF($E1378&lt;&gt;1,"",IF($F1378="",0,IF($G1378&lt;='Cohort Report'!$B$7,1,0)))</f>
        <v/>
      </c>
      <c r="I1378" s="20" t="str">
        <f aca="false">IF($E1378&lt;&gt;1,"",IF($F1378="",0,IF($G1378&lt;='Cohort Report'!$B$8,1,0)))</f>
        <v/>
      </c>
      <c r="J1378" s="21" t="str">
        <f aca="false">IF($E1378&lt;&gt;1,"",DATE(YEAR($D1378),MONTH($D1378),1))</f>
        <v/>
      </c>
      <c r="K1378" s="20" t="str">
        <f aca="false">IF($E1378&lt;&gt;1,"",IF($G1378="","",IF(AND($D1378&gt;='Cohort Report'!$B$5,$D1378&lt;='Cohort Report'!$B$6),$G1378,"")))</f>
        <v/>
      </c>
    </row>
    <row r="1379" customFormat="false" ht="15" hidden="false" customHeight="false" outlineLevel="0" collapsed="false">
      <c r="A1379" s="9"/>
      <c r="B1379" s="22"/>
      <c r="C1379" s="23"/>
      <c r="D1379" s="19" t="str">
        <f aca="false">IF($A1379="","",_xlfn.MINIFS($B:$B,$A:$A,$A1379))</f>
        <v/>
      </c>
      <c r="E1379" s="20" t="str">
        <f aca="false">IF($A1379="","",IF(AND($B1379=$D1379,COUNTIFS($A$2:$A1379,$A1379,$B$2:$B1379,$B1379)=1),1,0))</f>
        <v/>
      </c>
      <c r="F1379" s="19" t="str">
        <f aca="false">IF($E1379&lt;&gt;1,"",IF(COUNTIFS($A:$A,$A1379,$B:$B,"&gt;"&amp;$D1379)=0,"",_xlfn.MINIFS($B:$B,$A:$A,$A1379,$B:$B,"&gt;"&amp;$D1379)))</f>
        <v/>
      </c>
      <c r="G1379" s="20" t="str">
        <f aca="false">IF($F1379="","",$F1379-$D1379)</f>
        <v/>
      </c>
      <c r="H1379" s="20" t="str">
        <f aca="false">IF($E1379&lt;&gt;1,"",IF($F1379="",0,IF($G1379&lt;='Cohort Report'!$B$7,1,0)))</f>
        <v/>
      </c>
      <c r="I1379" s="20" t="str">
        <f aca="false">IF($E1379&lt;&gt;1,"",IF($F1379="",0,IF($G1379&lt;='Cohort Report'!$B$8,1,0)))</f>
        <v/>
      </c>
      <c r="J1379" s="21" t="str">
        <f aca="false">IF($E1379&lt;&gt;1,"",DATE(YEAR($D1379),MONTH($D1379),1))</f>
        <v/>
      </c>
      <c r="K1379" s="20" t="str">
        <f aca="false">IF($E1379&lt;&gt;1,"",IF($G1379="","",IF(AND($D1379&gt;='Cohort Report'!$B$5,$D1379&lt;='Cohort Report'!$B$6),$G1379,"")))</f>
        <v/>
      </c>
    </row>
    <row r="1380" customFormat="false" ht="15" hidden="false" customHeight="false" outlineLevel="0" collapsed="false">
      <c r="A1380" s="9"/>
      <c r="B1380" s="22"/>
      <c r="C1380" s="23"/>
      <c r="D1380" s="19" t="str">
        <f aca="false">IF($A1380="","",_xlfn.MINIFS($B:$B,$A:$A,$A1380))</f>
        <v/>
      </c>
      <c r="E1380" s="20" t="str">
        <f aca="false">IF($A1380="","",IF(AND($B1380=$D1380,COUNTIFS($A$2:$A1380,$A1380,$B$2:$B1380,$B1380)=1),1,0))</f>
        <v/>
      </c>
      <c r="F1380" s="19" t="str">
        <f aca="false">IF($E1380&lt;&gt;1,"",IF(COUNTIFS($A:$A,$A1380,$B:$B,"&gt;"&amp;$D1380)=0,"",_xlfn.MINIFS($B:$B,$A:$A,$A1380,$B:$B,"&gt;"&amp;$D1380)))</f>
        <v/>
      </c>
      <c r="G1380" s="20" t="str">
        <f aca="false">IF($F1380="","",$F1380-$D1380)</f>
        <v/>
      </c>
      <c r="H1380" s="20" t="str">
        <f aca="false">IF($E1380&lt;&gt;1,"",IF($F1380="",0,IF($G1380&lt;='Cohort Report'!$B$7,1,0)))</f>
        <v/>
      </c>
      <c r="I1380" s="20" t="str">
        <f aca="false">IF($E1380&lt;&gt;1,"",IF($F1380="",0,IF($G1380&lt;='Cohort Report'!$B$8,1,0)))</f>
        <v/>
      </c>
      <c r="J1380" s="21" t="str">
        <f aca="false">IF($E1380&lt;&gt;1,"",DATE(YEAR($D1380),MONTH($D1380),1))</f>
        <v/>
      </c>
      <c r="K1380" s="20" t="str">
        <f aca="false">IF($E1380&lt;&gt;1,"",IF($G1380="","",IF(AND($D1380&gt;='Cohort Report'!$B$5,$D1380&lt;='Cohort Report'!$B$6),$G1380,"")))</f>
        <v/>
      </c>
    </row>
    <row r="1381" customFormat="false" ht="15" hidden="false" customHeight="false" outlineLevel="0" collapsed="false">
      <c r="A1381" s="9"/>
      <c r="B1381" s="22"/>
      <c r="C1381" s="23"/>
      <c r="D1381" s="19" t="str">
        <f aca="false">IF($A1381="","",_xlfn.MINIFS($B:$B,$A:$A,$A1381))</f>
        <v/>
      </c>
      <c r="E1381" s="20" t="str">
        <f aca="false">IF($A1381="","",IF(AND($B1381=$D1381,COUNTIFS($A$2:$A1381,$A1381,$B$2:$B1381,$B1381)=1),1,0))</f>
        <v/>
      </c>
      <c r="F1381" s="19" t="str">
        <f aca="false">IF($E1381&lt;&gt;1,"",IF(COUNTIFS($A:$A,$A1381,$B:$B,"&gt;"&amp;$D1381)=0,"",_xlfn.MINIFS($B:$B,$A:$A,$A1381,$B:$B,"&gt;"&amp;$D1381)))</f>
        <v/>
      </c>
      <c r="G1381" s="20" t="str">
        <f aca="false">IF($F1381="","",$F1381-$D1381)</f>
        <v/>
      </c>
      <c r="H1381" s="20" t="str">
        <f aca="false">IF($E1381&lt;&gt;1,"",IF($F1381="",0,IF($G1381&lt;='Cohort Report'!$B$7,1,0)))</f>
        <v/>
      </c>
      <c r="I1381" s="20" t="str">
        <f aca="false">IF($E1381&lt;&gt;1,"",IF($F1381="",0,IF($G1381&lt;='Cohort Report'!$B$8,1,0)))</f>
        <v/>
      </c>
      <c r="J1381" s="21" t="str">
        <f aca="false">IF($E1381&lt;&gt;1,"",DATE(YEAR($D1381),MONTH($D1381),1))</f>
        <v/>
      </c>
      <c r="K1381" s="20" t="str">
        <f aca="false">IF($E1381&lt;&gt;1,"",IF($G1381="","",IF(AND($D1381&gt;='Cohort Report'!$B$5,$D1381&lt;='Cohort Report'!$B$6),$G1381,"")))</f>
        <v/>
      </c>
    </row>
    <row r="1382" customFormat="false" ht="15" hidden="false" customHeight="false" outlineLevel="0" collapsed="false">
      <c r="A1382" s="9"/>
      <c r="B1382" s="22"/>
      <c r="C1382" s="23"/>
      <c r="D1382" s="19" t="str">
        <f aca="false">IF($A1382="","",_xlfn.MINIFS($B:$B,$A:$A,$A1382))</f>
        <v/>
      </c>
      <c r="E1382" s="20" t="str">
        <f aca="false">IF($A1382="","",IF(AND($B1382=$D1382,COUNTIFS($A$2:$A1382,$A1382,$B$2:$B1382,$B1382)=1),1,0))</f>
        <v/>
      </c>
      <c r="F1382" s="19" t="str">
        <f aca="false">IF($E1382&lt;&gt;1,"",IF(COUNTIFS($A:$A,$A1382,$B:$B,"&gt;"&amp;$D1382)=0,"",_xlfn.MINIFS($B:$B,$A:$A,$A1382,$B:$B,"&gt;"&amp;$D1382)))</f>
        <v/>
      </c>
      <c r="G1382" s="20" t="str">
        <f aca="false">IF($F1382="","",$F1382-$D1382)</f>
        <v/>
      </c>
      <c r="H1382" s="20" t="str">
        <f aca="false">IF($E1382&lt;&gt;1,"",IF($F1382="",0,IF($G1382&lt;='Cohort Report'!$B$7,1,0)))</f>
        <v/>
      </c>
      <c r="I1382" s="20" t="str">
        <f aca="false">IF($E1382&lt;&gt;1,"",IF($F1382="",0,IF($G1382&lt;='Cohort Report'!$B$8,1,0)))</f>
        <v/>
      </c>
      <c r="J1382" s="21" t="str">
        <f aca="false">IF($E1382&lt;&gt;1,"",DATE(YEAR($D1382),MONTH($D1382),1))</f>
        <v/>
      </c>
      <c r="K1382" s="20" t="str">
        <f aca="false">IF($E1382&lt;&gt;1,"",IF($G1382="","",IF(AND($D1382&gt;='Cohort Report'!$B$5,$D1382&lt;='Cohort Report'!$B$6),$G1382,"")))</f>
        <v/>
      </c>
    </row>
    <row r="1383" customFormat="false" ht="15" hidden="false" customHeight="false" outlineLevel="0" collapsed="false">
      <c r="A1383" s="9"/>
      <c r="B1383" s="22"/>
      <c r="C1383" s="23"/>
      <c r="D1383" s="19" t="str">
        <f aca="false">IF($A1383="","",_xlfn.MINIFS($B:$B,$A:$A,$A1383))</f>
        <v/>
      </c>
      <c r="E1383" s="20" t="str">
        <f aca="false">IF($A1383="","",IF(AND($B1383=$D1383,COUNTIFS($A$2:$A1383,$A1383,$B$2:$B1383,$B1383)=1),1,0))</f>
        <v/>
      </c>
      <c r="F1383" s="19" t="str">
        <f aca="false">IF($E1383&lt;&gt;1,"",IF(COUNTIFS($A:$A,$A1383,$B:$B,"&gt;"&amp;$D1383)=0,"",_xlfn.MINIFS($B:$B,$A:$A,$A1383,$B:$B,"&gt;"&amp;$D1383)))</f>
        <v/>
      </c>
      <c r="G1383" s="20" t="str">
        <f aca="false">IF($F1383="","",$F1383-$D1383)</f>
        <v/>
      </c>
      <c r="H1383" s="20" t="str">
        <f aca="false">IF($E1383&lt;&gt;1,"",IF($F1383="",0,IF($G1383&lt;='Cohort Report'!$B$7,1,0)))</f>
        <v/>
      </c>
      <c r="I1383" s="20" t="str">
        <f aca="false">IF($E1383&lt;&gt;1,"",IF($F1383="",0,IF($G1383&lt;='Cohort Report'!$B$8,1,0)))</f>
        <v/>
      </c>
      <c r="J1383" s="21" t="str">
        <f aca="false">IF($E1383&lt;&gt;1,"",DATE(YEAR($D1383),MONTH($D1383),1))</f>
        <v/>
      </c>
      <c r="K1383" s="20" t="str">
        <f aca="false">IF($E1383&lt;&gt;1,"",IF($G1383="","",IF(AND($D1383&gt;='Cohort Report'!$B$5,$D1383&lt;='Cohort Report'!$B$6),$G1383,"")))</f>
        <v/>
      </c>
    </row>
    <row r="1384" customFormat="false" ht="15" hidden="false" customHeight="false" outlineLevel="0" collapsed="false">
      <c r="A1384" s="9"/>
      <c r="B1384" s="22"/>
      <c r="C1384" s="23"/>
      <c r="D1384" s="19" t="str">
        <f aca="false">IF($A1384="","",_xlfn.MINIFS($B:$B,$A:$A,$A1384))</f>
        <v/>
      </c>
      <c r="E1384" s="20" t="str">
        <f aca="false">IF($A1384="","",IF(AND($B1384=$D1384,COUNTIFS($A$2:$A1384,$A1384,$B$2:$B1384,$B1384)=1),1,0))</f>
        <v/>
      </c>
      <c r="F1384" s="19" t="str">
        <f aca="false">IF($E1384&lt;&gt;1,"",IF(COUNTIFS($A:$A,$A1384,$B:$B,"&gt;"&amp;$D1384)=0,"",_xlfn.MINIFS($B:$B,$A:$A,$A1384,$B:$B,"&gt;"&amp;$D1384)))</f>
        <v/>
      </c>
      <c r="G1384" s="20" t="str">
        <f aca="false">IF($F1384="","",$F1384-$D1384)</f>
        <v/>
      </c>
      <c r="H1384" s="20" t="str">
        <f aca="false">IF($E1384&lt;&gt;1,"",IF($F1384="",0,IF($G1384&lt;='Cohort Report'!$B$7,1,0)))</f>
        <v/>
      </c>
      <c r="I1384" s="20" t="str">
        <f aca="false">IF($E1384&lt;&gt;1,"",IF($F1384="",0,IF($G1384&lt;='Cohort Report'!$B$8,1,0)))</f>
        <v/>
      </c>
      <c r="J1384" s="21" t="str">
        <f aca="false">IF($E1384&lt;&gt;1,"",DATE(YEAR($D1384),MONTH($D1384),1))</f>
        <v/>
      </c>
      <c r="K1384" s="20" t="str">
        <f aca="false">IF($E1384&lt;&gt;1,"",IF($G1384="","",IF(AND($D1384&gt;='Cohort Report'!$B$5,$D1384&lt;='Cohort Report'!$B$6),$G1384,"")))</f>
        <v/>
      </c>
    </row>
    <row r="1385" customFormat="false" ht="15" hidden="false" customHeight="false" outlineLevel="0" collapsed="false">
      <c r="A1385" s="9"/>
      <c r="B1385" s="22"/>
      <c r="C1385" s="23"/>
      <c r="D1385" s="19" t="str">
        <f aca="false">IF($A1385="","",_xlfn.MINIFS($B:$B,$A:$A,$A1385))</f>
        <v/>
      </c>
      <c r="E1385" s="20" t="str">
        <f aca="false">IF($A1385="","",IF(AND($B1385=$D1385,COUNTIFS($A$2:$A1385,$A1385,$B$2:$B1385,$B1385)=1),1,0))</f>
        <v/>
      </c>
      <c r="F1385" s="19" t="str">
        <f aca="false">IF($E1385&lt;&gt;1,"",IF(COUNTIFS($A:$A,$A1385,$B:$B,"&gt;"&amp;$D1385)=0,"",_xlfn.MINIFS($B:$B,$A:$A,$A1385,$B:$B,"&gt;"&amp;$D1385)))</f>
        <v/>
      </c>
      <c r="G1385" s="20" t="str">
        <f aca="false">IF($F1385="","",$F1385-$D1385)</f>
        <v/>
      </c>
      <c r="H1385" s="20" t="str">
        <f aca="false">IF($E1385&lt;&gt;1,"",IF($F1385="",0,IF($G1385&lt;='Cohort Report'!$B$7,1,0)))</f>
        <v/>
      </c>
      <c r="I1385" s="20" t="str">
        <f aca="false">IF($E1385&lt;&gt;1,"",IF($F1385="",0,IF($G1385&lt;='Cohort Report'!$B$8,1,0)))</f>
        <v/>
      </c>
      <c r="J1385" s="21" t="str">
        <f aca="false">IF($E1385&lt;&gt;1,"",DATE(YEAR($D1385),MONTH($D1385),1))</f>
        <v/>
      </c>
      <c r="K1385" s="20" t="str">
        <f aca="false">IF($E1385&lt;&gt;1,"",IF($G1385="","",IF(AND($D1385&gt;='Cohort Report'!$B$5,$D1385&lt;='Cohort Report'!$B$6),$G1385,"")))</f>
        <v/>
      </c>
    </row>
    <row r="1386" customFormat="false" ht="15" hidden="false" customHeight="false" outlineLevel="0" collapsed="false">
      <c r="A1386" s="9"/>
      <c r="B1386" s="22"/>
      <c r="C1386" s="23"/>
      <c r="D1386" s="19" t="str">
        <f aca="false">IF($A1386="","",_xlfn.MINIFS($B:$B,$A:$A,$A1386))</f>
        <v/>
      </c>
      <c r="E1386" s="20" t="str">
        <f aca="false">IF($A1386="","",IF(AND($B1386=$D1386,COUNTIFS($A$2:$A1386,$A1386,$B$2:$B1386,$B1386)=1),1,0))</f>
        <v/>
      </c>
      <c r="F1386" s="19" t="str">
        <f aca="false">IF($E1386&lt;&gt;1,"",IF(COUNTIFS($A:$A,$A1386,$B:$B,"&gt;"&amp;$D1386)=0,"",_xlfn.MINIFS($B:$B,$A:$A,$A1386,$B:$B,"&gt;"&amp;$D1386)))</f>
        <v/>
      </c>
      <c r="G1386" s="20" t="str">
        <f aca="false">IF($F1386="","",$F1386-$D1386)</f>
        <v/>
      </c>
      <c r="H1386" s="20" t="str">
        <f aca="false">IF($E1386&lt;&gt;1,"",IF($F1386="",0,IF($G1386&lt;='Cohort Report'!$B$7,1,0)))</f>
        <v/>
      </c>
      <c r="I1386" s="20" t="str">
        <f aca="false">IF($E1386&lt;&gt;1,"",IF($F1386="",0,IF($G1386&lt;='Cohort Report'!$B$8,1,0)))</f>
        <v/>
      </c>
      <c r="J1386" s="21" t="str">
        <f aca="false">IF($E1386&lt;&gt;1,"",DATE(YEAR($D1386),MONTH($D1386),1))</f>
        <v/>
      </c>
      <c r="K1386" s="20" t="str">
        <f aca="false">IF($E1386&lt;&gt;1,"",IF($G1386="","",IF(AND($D1386&gt;='Cohort Report'!$B$5,$D1386&lt;='Cohort Report'!$B$6),$G1386,"")))</f>
        <v/>
      </c>
    </row>
    <row r="1387" customFormat="false" ht="15" hidden="false" customHeight="false" outlineLevel="0" collapsed="false">
      <c r="A1387" s="9"/>
      <c r="B1387" s="22"/>
      <c r="C1387" s="23"/>
      <c r="D1387" s="19" t="str">
        <f aca="false">IF($A1387="","",_xlfn.MINIFS($B:$B,$A:$A,$A1387))</f>
        <v/>
      </c>
      <c r="E1387" s="20" t="str">
        <f aca="false">IF($A1387="","",IF(AND($B1387=$D1387,COUNTIFS($A$2:$A1387,$A1387,$B$2:$B1387,$B1387)=1),1,0))</f>
        <v/>
      </c>
      <c r="F1387" s="19" t="str">
        <f aca="false">IF($E1387&lt;&gt;1,"",IF(COUNTIFS($A:$A,$A1387,$B:$B,"&gt;"&amp;$D1387)=0,"",_xlfn.MINIFS($B:$B,$A:$A,$A1387,$B:$B,"&gt;"&amp;$D1387)))</f>
        <v/>
      </c>
      <c r="G1387" s="20" t="str">
        <f aca="false">IF($F1387="","",$F1387-$D1387)</f>
        <v/>
      </c>
      <c r="H1387" s="20" t="str">
        <f aca="false">IF($E1387&lt;&gt;1,"",IF($F1387="",0,IF($G1387&lt;='Cohort Report'!$B$7,1,0)))</f>
        <v/>
      </c>
      <c r="I1387" s="20" t="str">
        <f aca="false">IF($E1387&lt;&gt;1,"",IF($F1387="",0,IF($G1387&lt;='Cohort Report'!$B$8,1,0)))</f>
        <v/>
      </c>
      <c r="J1387" s="21" t="str">
        <f aca="false">IF($E1387&lt;&gt;1,"",DATE(YEAR($D1387),MONTH($D1387),1))</f>
        <v/>
      </c>
      <c r="K1387" s="20" t="str">
        <f aca="false">IF($E1387&lt;&gt;1,"",IF($G1387="","",IF(AND($D1387&gt;='Cohort Report'!$B$5,$D1387&lt;='Cohort Report'!$B$6),$G1387,"")))</f>
        <v/>
      </c>
    </row>
    <row r="1388" customFormat="false" ht="15" hidden="false" customHeight="false" outlineLevel="0" collapsed="false">
      <c r="A1388" s="9"/>
      <c r="B1388" s="22"/>
      <c r="C1388" s="23"/>
      <c r="D1388" s="19" t="str">
        <f aca="false">IF($A1388="","",_xlfn.MINIFS($B:$B,$A:$A,$A1388))</f>
        <v/>
      </c>
      <c r="E1388" s="20" t="str">
        <f aca="false">IF($A1388="","",IF(AND($B1388=$D1388,COUNTIFS($A$2:$A1388,$A1388,$B$2:$B1388,$B1388)=1),1,0))</f>
        <v/>
      </c>
      <c r="F1388" s="19" t="str">
        <f aca="false">IF($E1388&lt;&gt;1,"",IF(COUNTIFS($A:$A,$A1388,$B:$B,"&gt;"&amp;$D1388)=0,"",_xlfn.MINIFS($B:$B,$A:$A,$A1388,$B:$B,"&gt;"&amp;$D1388)))</f>
        <v/>
      </c>
      <c r="G1388" s="20" t="str">
        <f aca="false">IF($F1388="","",$F1388-$D1388)</f>
        <v/>
      </c>
      <c r="H1388" s="20" t="str">
        <f aca="false">IF($E1388&lt;&gt;1,"",IF($F1388="",0,IF($G1388&lt;='Cohort Report'!$B$7,1,0)))</f>
        <v/>
      </c>
      <c r="I1388" s="20" t="str">
        <f aca="false">IF($E1388&lt;&gt;1,"",IF($F1388="",0,IF($G1388&lt;='Cohort Report'!$B$8,1,0)))</f>
        <v/>
      </c>
      <c r="J1388" s="21" t="str">
        <f aca="false">IF($E1388&lt;&gt;1,"",DATE(YEAR($D1388),MONTH($D1388),1))</f>
        <v/>
      </c>
      <c r="K1388" s="20" t="str">
        <f aca="false">IF($E1388&lt;&gt;1,"",IF($G1388="","",IF(AND($D1388&gt;='Cohort Report'!$B$5,$D1388&lt;='Cohort Report'!$B$6),$G1388,"")))</f>
        <v/>
      </c>
    </row>
    <row r="1389" customFormat="false" ht="15" hidden="false" customHeight="false" outlineLevel="0" collapsed="false">
      <c r="A1389" s="9"/>
      <c r="B1389" s="22"/>
      <c r="C1389" s="23"/>
      <c r="D1389" s="19" t="str">
        <f aca="false">IF($A1389="","",_xlfn.MINIFS($B:$B,$A:$A,$A1389))</f>
        <v/>
      </c>
      <c r="E1389" s="20" t="str">
        <f aca="false">IF($A1389="","",IF(AND($B1389=$D1389,COUNTIFS($A$2:$A1389,$A1389,$B$2:$B1389,$B1389)=1),1,0))</f>
        <v/>
      </c>
      <c r="F1389" s="19" t="str">
        <f aca="false">IF($E1389&lt;&gt;1,"",IF(COUNTIFS($A:$A,$A1389,$B:$B,"&gt;"&amp;$D1389)=0,"",_xlfn.MINIFS($B:$B,$A:$A,$A1389,$B:$B,"&gt;"&amp;$D1389)))</f>
        <v/>
      </c>
      <c r="G1389" s="20" t="str">
        <f aca="false">IF($F1389="","",$F1389-$D1389)</f>
        <v/>
      </c>
      <c r="H1389" s="20" t="str">
        <f aca="false">IF($E1389&lt;&gt;1,"",IF($F1389="",0,IF($G1389&lt;='Cohort Report'!$B$7,1,0)))</f>
        <v/>
      </c>
      <c r="I1389" s="20" t="str">
        <f aca="false">IF($E1389&lt;&gt;1,"",IF($F1389="",0,IF($G1389&lt;='Cohort Report'!$B$8,1,0)))</f>
        <v/>
      </c>
      <c r="J1389" s="21" t="str">
        <f aca="false">IF($E1389&lt;&gt;1,"",DATE(YEAR($D1389),MONTH($D1389),1))</f>
        <v/>
      </c>
      <c r="K1389" s="20" t="str">
        <f aca="false">IF($E1389&lt;&gt;1,"",IF($G1389="","",IF(AND($D1389&gt;='Cohort Report'!$B$5,$D1389&lt;='Cohort Report'!$B$6),$G1389,"")))</f>
        <v/>
      </c>
    </row>
    <row r="1390" customFormat="false" ht="15" hidden="false" customHeight="false" outlineLevel="0" collapsed="false">
      <c r="A1390" s="9"/>
      <c r="B1390" s="22"/>
      <c r="C1390" s="23"/>
      <c r="D1390" s="19" t="str">
        <f aca="false">IF($A1390="","",_xlfn.MINIFS($B:$B,$A:$A,$A1390))</f>
        <v/>
      </c>
      <c r="E1390" s="20" t="str">
        <f aca="false">IF($A1390="","",IF(AND($B1390=$D1390,COUNTIFS($A$2:$A1390,$A1390,$B$2:$B1390,$B1390)=1),1,0))</f>
        <v/>
      </c>
      <c r="F1390" s="19" t="str">
        <f aca="false">IF($E1390&lt;&gt;1,"",IF(COUNTIFS($A:$A,$A1390,$B:$B,"&gt;"&amp;$D1390)=0,"",_xlfn.MINIFS($B:$B,$A:$A,$A1390,$B:$B,"&gt;"&amp;$D1390)))</f>
        <v/>
      </c>
      <c r="G1390" s="20" t="str">
        <f aca="false">IF($F1390="","",$F1390-$D1390)</f>
        <v/>
      </c>
      <c r="H1390" s="20" t="str">
        <f aca="false">IF($E1390&lt;&gt;1,"",IF($F1390="",0,IF($G1390&lt;='Cohort Report'!$B$7,1,0)))</f>
        <v/>
      </c>
      <c r="I1390" s="20" t="str">
        <f aca="false">IF($E1390&lt;&gt;1,"",IF($F1390="",0,IF($G1390&lt;='Cohort Report'!$B$8,1,0)))</f>
        <v/>
      </c>
      <c r="J1390" s="21" t="str">
        <f aca="false">IF($E1390&lt;&gt;1,"",DATE(YEAR($D1390),MONTH($D1390),1))</f>
        <v/>
      </c>
      <c r="K1390" s="20" t="str">
        <f aca="false">IF($E1390&lt;&gt;1,"",IF($G1390="","",IF(AND($D1390&gt;='Cohort Report'!$B$5,$D1390&lt;='Cohort Report'!$B$6),$G1390,"")))</f>
        <v/>
      </c>
    </row>
    <row r="1391" customFormat="false" ht="15" hidden="false" customHeight="false" outlineLevel="0" collapsed="false">
      <c r="A1391" s="9"/>
      <c r="B1391" s="22"/>
      <c r="C1391" s="23"/>
      <c r="D1391" s="19" t="str">
        <f aca="false">IF($A1391="","",_xlfn.MINIFS($B:$B,$A:$A,$A1391))</f>
        <v/>
      </c>
      <c r="E1391" s="20" t="str">
        <f aca="false">IF($A1391="","",IF(AND($B1391=$D1391,COUNTIFS($A$2:$A1391,$A1391,$B$2:$B1391,$B1391)=1),1,0))</f>
        <v/>
      </c>
      <c r="F1391" s="19" t="str">
        <f aca="false">IF($E1391&lt;&gt;1,"",IF(COUNTIFS($A:$A,$A1391,$B:$B,"&gt;"&amp;$D1391)=0,"",_xlfn.MINIFS($B:$B,$A:$A,$A1391,$B:$B,"&gt;"&amp;$D1391)))</f>
        <v/>
      </c>
      <c r="G1391" s="20" t="str">
        <f aca="false">IF($F1391="","",$F1391-$D1391)</f>
        <v/>
      </c>
      <c r="H1391" s="20" t="str">
        <f aca="false">IF($E1391&lt;&gt;1,"",IF($F1391="",0,IF($G1391&lt;='Cohort Report'!$B$7,1,0)))</f>
        <v/>
      </c>
      <c r="I1391" s="20" t="str">
        <f aca="false">IF($E1391&lt;&gt;1,"",IF($F1391="",0,IF($G1391&lt;='Cohort Report'!$B$8,1,0)))</f>
        <v/>
      </c>
      <c r="J1391" s="21" t="str">
        <f aca="false">IF($E1391&lt;&gt;1,"",DATE(YEAR($D1391),MONTH($D1391),1))</f>
        <v/>
      </c>
      <c r="K1391" s="20" t="str">
        <f aca="false">IF($E1391&lt;&gt;1,"",IF($G1391="","",IF(AND($D1391&gt;='Cohort Report'!$B$5,$D1391&lt;='Cohort Report'!$B$6),$G1391,"")))</f>
        <v/>
      </c>
    </row>
    <row r="1392" customFormat="false" ht="15" hidden="false" customHeight="false" outlineLevel="0" collapsed="false">
      <c r="A1392" s="9"/>
      <c r="B1392" s="22"/>
      <c r="C1392" s="23"/>
      <c r="D1392" s="19" t="str">
        <f aca="false">IF($A1392="","",_xlfn.MINIFS($B:$B,$A:$A,$A1392))</f>
        <v/>
      </c>
      <c r="E1392" s="20" t="str">
        <f aca="false">IF($A1392="","",IF(AND($B1392=$D1392,COUNTIFS($A$2:$A1392,$A1392,$B$2:$B1392,$B1392)=1),1,0))</f>
        <v/>
      </c>
      <c r="F1392" s="19" t="str">
        <f aca="false">IF($E1392&lt;&gt;1,"",IF(COUNTIFS($A:$A,$A1392,$B:$B,"&gt;"&amp;$D1392)=0,"",_xlfn.MINIFS($B:$B,$A:$A,$A1392,$B:$B,"&gt;"&amp;$D1392)))</f>
        <v/>
      </c>
      <c r="G1392" s="20" t="str">
        <f aca="false">IF($F1392="","",$F1392-$D1392)</f>
        <v/>
      </c>
      <c r="H1392" s="20" t="str">
        <f aca="false">IF($E1392&lt;&gt;1,"",IF($F1392="",0,IF($G1392&lt;='Cohort Report'!$B$7,1,0)))</f>
        <v/>
      </c>
      <c r="I1392" s="20" t="str">
        <f aca="false">IF($E1392&lt;&gt;1,"",IF($F1392="",0,IF($G1392&lt;='Cohort Report'!$B$8,1,0)))</f>
        <v/>
      </c>
      <c r="J1392" s="21" t="str">
        <f aca="false">IF($E1392&lt;&gt;1,"",DATE(YEAR($D1392),MONTH($D1392),1))</f>
        <v/>
      </c>
      <c r="K1392" s="20" t="str">
        <f aca="false">IF($E1392&lt;&gt;1,"",IF($G1392="","",IF(AND($D1392&gt;='Cohort Report'!$B$5,$D1392&lt;='Cohort Report'!$B$6),$G1392,"")))</f>
        <v/>
      </c>
    </row>
    <row r="1393" customFormat="false" ht="15" hidden="false" customHeight="false" outlineLevel="0" collapsed="false">
      <c r="A1393" s="9"/>
      <c r="B1393" s="22"/>
      <c r="C1393" s="23"/>
      <c r="D1393" s="19" t="str">
        <f aca="false">IF($A1393="","",_xlfn.MINIFS($B:$B,$A:$A,$A1393))</f>
        <v/>
      </c>
      <c r="E1393" s="20" t="str">
        <f aca="false">IF($A1393="","",IF(AND($B1393=$D1393,COUNTIFS($A$2:$A1393,$A1393,$B$2:$B1393,$B1393)=1),1,0))</f>
        <v/>
      </c>
      <c r="F1393" s="19" t="str">
        <f aca="false">IF($E1393&lt;&gt;1,"",IF(COUNTIFS($A:$A,$A1393,$B:$B,"&gt;"&amp;$D1393)=0,"",_xlfn.MINIFS($B:$B,$A:$A,$A1393,$B:$B,"&gt;"&amp;$D1393)))</f>
        <v/>
      </c>
      <c r="G1393" s="20" t="str">
        <f aca="false">IF($F1393="","",$F1393-$D1393)</f>
        <v/>
      </c>
      <c r="H1393" s="20" t="str">
        <f aca="false">IF($E1393&lt;&gt;1,"",IF($F1393="",0,IF($G1393&lt;='Cohort Report'!$B$7,1,0)))</f>
        <v/>
      </c>
      <c r="I1393" s="20" t="str">
        <f aca="false">IF($E1393&lt;&gt;1,"",IF($F1393="",0,IF($G1393&lt;='Cohort Report'!$B$8,1,0)))</f>
        <v/>
      </c>
      <c r="J1393" s="21" t="str">
        <f aca="false">IF($E1393&lt;&gt;1,"",DATE(YEAR($D1393),MONTH($D1393),1))</f>
        <v/>
      </c>
      <c r="K1393" s="20" t="str">
        <f aca="false">IF($E1393&lt;&gt;1,"",IF($G1393="","",IF(AND($D1393&gt;='Cohort Report'!$B$5,$D1393&lt;='Cohort Report'!$B$6),$G1393,"")))</f>
        <v/>
      </c>
    </row>
    <row r="1394" customFormat="false" ht="15" hidden="false" customHeight="false" outlineLevel="0" collapsed="false">
      <c r="A1394" s="9"/>
      <c r="B1394" s="22"/>
      <c r="C1394" s="23"/>
      <c r="D1394" s="19" t="str">
        <f aca="false">IF($A1394="","",_xlfn.MINIFS($B:$B,$A:$A,$A1394))</f>
        <v/>
      </c>
      <c r="E1394" s="20" t="str">
        <f aca="false">IF($A1394="","",IF(AND($B1394=$D1394,COUNTIFS($A$2:$A1394,$A1394,$B$2:$B1394,$B1394)=1),1,0))</f>
        <v/>
      </c>
      <c r="F1394" s="19" t="str">
        <f aca="false">IF($E1394&lt;&gt;1,"",IF(COUNTIFS($A:$A,$A1394,$B:$B,"&gt;"&amp;$D1394)=0,"",_xlfn.MINIFS($B:$B,$A:$A,$A1394,$B:$B,"&gt;"&amp;$D1394)))</f>
        <v/>
      </c>
      <c r="G1394" s="20" t="str">
        <f aca="false">IF($F1394="","",$F1394-$D1394)</f>
        <v/>
      </c>
      <c r="H1394" s="20" t="str">
        <f aca="false">IF($E1394&lt;&gt;1,"",IF($F1394="",0,IF($G1394&lt;='Cohort Report'!$B$7,1,0)))</f>
        <v/>
      </c>
      <c r="I1394" s="20" t="str">
        <f aca="false">IF($E1394&lt;&gt;1,"",IF($F1394="",0,IF($G1394&lt;='Cohort Report'!$B$8,1,0)))</f>
        <v/>
      </c>
      <c r="J1394" s="21" t="str">
        <f aca="false">IF($E1394&lt;&gt;1,"",DATE(YEAR($D1394),MONTH($D1394),1))</f>
        <v/>
      </c>
      <c r="K1394" s="20" t="str">
        <f aca="false">IF($E1394&lt;&gt;1,"",IF($G1394="","",IF(AND($D1394&gt;='Cohort Report'!$B$5,$D1394&lt;='Cohort Report'!$B$6),$G1394,"")))</f>
        <v/>
      </c>
    </row>
    <row r="1395" customFormat="false" ht="15" hidden="false" customHeight="false" outlineLevel="0" collapsed="false">
      <c r="A1395" s="9"/>
      <c r="B1395" s="22"/>
      <c r="C1395" s="23"/>
      <c r="D1395" s="19" t="str">
        <f aca="false">IF($A1395="","",_xlfn.MINIFS($B:$B,$A:$A,$A1395))</f>
        <v/>
      </c>
      <c r="E1395" s="20" t="str">
        <f aca="false">IF($A1395="","",IF(AND($B1395=$D1395,COUNTIFS($A$2:$A1395,$A1395,$B$2:$B1395,$B1395)=1),1,0))</f>
        <v/>
      </c>
      <c r="F1395" s="19" t="str">
        <f aca="false">IF($E1395&lt;&gt;1,"",IF(COUNTIFS($A:$A,$A1395,$B:$B,"&gt;"&amp;$D1395)=0,"",_xlfn.MINIFS($B:$B,$A:$A,$A1395,$B:$B,"&gt;"&amp;$D1395)))</f>
        <v/>
      </c>
      <c r="G1395" s="20" t="str">
        <f aca="false">IF($F1395="","",$F1395-$D1395)</f>
        <v/>
      </c>
      <c r="H1395" s="20" t="str">
        <f aca="false">IF($E1395&lt;&gt;1,"",IF($F1395="",0,IF($G1395&lt;='Cohort Report'!$B$7,1,0)))</f>
        <v/>
      </c>
      <c r="I1395" s="20" t="str">
        <f aca="false">IF($E1395&lt;&gt;1,"",IF($F1395="",0,IF($G1395&lt;='Cohort Report'!$B$8,1,0)))</f>
        <v/>
      </c>
      <c r="J1395" s="21" t="str">
        <f aca="false">IF($E1395&lt;&gt;1,"",DATE(YEAR($D1395),MONTH($D1395),1))</f>
        <v/>
      </c>
      <c r="K1395" s="20" t="str">
        <f aca="false">IF($E1395&lt;&gt;1,"",IF($G1395="","",IF(AND($D1395&gt;='Cohort Report'!$B$5,$D1395&lt;='Cohort Report'!$B$6),$G1395,"")))</f>
        <v/>
      </c>
    </row>
    <row r="1396" customFormat="false" ht="15" hidden="false" customHeight="false" outlineLevel="0" collapsed="false">
      <c r="A1396" s="9"/>
      <c r="B1396" s="22"/>
      <c r="C1396" s="23"/>
      <c r="D1396" s="19" t="str">
        <f aca="false">IF($A1396="","",_xlfn.MINIFS($B:$B,$A:$A,$A1396))</f>
        <v/>
      </c>
      <c r="E1396" s="20" t="str">
        <f aca="false">IF($A1396="","",IF(AND($B1396=$D1396,COUNTIFS($A$2:$A1396,$A1396,$B$2:$B1396,$B1396)=1),1,0))</f>
        <v/>
      </c>
      <c r="F1396" s="19" t="str">
        <f aca="false">IF($E1396&lt;&gt;1,"",IF(COUNTIFS($A:$A,$A1396,$B:$B,"&gt;"&amp;$D1396)=0,"",_xlfn.MINIFS($B:$B,$A:$A,$A1396,$B:$B,"&gt;"&amp;$D1396)))</f>
        <v/>
      </c>
      <c r="G1396" s="20" t="str">
        <f aca="false">IF($F1396="","",$F1396-$D1396)</f>
        <v/>
      </c>
      <c r="H1396" s="20" t="str">
        <f aca="false">IF($E1396&lt;&gt;1,"",IF($F1396="",0,IF($G1396&lt;='Cohort Report'!$B$7,1,0)))</f>
        <v/>
      </c>
      <c r="I1396" s="20" t="str">
        <f aca="false">IF($E1396&lt;&gt;1,"",IF($F1396="",0,IF($G1396&lt;='Cohort Report'!$B$8,1,0)))</f>
        <v/>
      </c>
      <c r="J1396" s="21" t="str">
        <f aca="false">IF($E1396&lt;&gt;1,"",DATE(YEAR($D1396),MONTH($D1396),1))</f>
        <v/>
      </c>
      <c r="K1396" s="20" t="str">
        <f aca="false">IF($E1396&lt;&gt;1,"",IF($G1396="","",IF(AND($D1396&gt;='Cohort Report'!$B$5,$D1396&lt;='Cohort Report'!$B$6),$G1396,"")))</f>
        <v/>
      </c>
    </row>
    <row r="1397" customFormat="false" ht="15" hidden="false" customHeight="false" outlineLevel="0" collapsed="false">
      <c r="A1397" s="9"/>
      <c r="B1397" s="22"/>
      <c r="C1397" s="23"/>
      <c r="D1397" s="19" t="str">
        <f aca="false">IF($A1397="","",_xlfn.MINIFS($B:$B,$A:$A,$A1397))</f>
        <v/>
      </c>
      <c r="E1397" s="20" t="str">
        <f aca="false">IF($A1397="","",IF(AND($B1397=$D1397,COUNTIFS($A$2:$A1397,$A1397,$B$2:$B1397,$B1397)=1),1,0))</f>
        <v/>
      </c>
      <c r="F1397" s="19" t="str">
        <f aca="false">IF($E1397&lt;&gt;1,"",IF(COUNTIFS($A:$A,$A1397,$B:$B,"&gt;"&amp;$D1397)=0,"",_xlfn.MINIFS($B:$B,$A:$A,$A1397,$B:$B,"&gt;"&amp;$D1397)))</f>
        <v/>
      </c>
      <c r="G1397" s="20" t="str">
        <f aca="false">IF($F1397="","",$F1397-$D1397)</f>
        <v/>
      </c>
      <c r="H1397" s="20" t="str">
        <f aca="false">IF($E1397&lt;&gt;1,"",IF($F1397="",0,IF($G1397&lt;='Cohort Report'!$B$7,1,0)))</f>
        <v/>
      </c>
      <c r="I1397" s="20" t="str">
        <f aca="false">IF($E1397&lt;&gt;1,"",IF($F1397="",0,IF($G1397&lt;='Cohort Report'!$B$8,1,0)))</f>
        <v/>
      </c>
      <c r="J1397" s="21" t="str">
        <f aca="false">IF($E1397&lt;&gt;1,"",DATE(YEAR($D1397),MONTH($D1397),1))</f>
        <v/>
      </c>
      <c r="K1397" s="20" t="str">
        <f aca="false">IF($E1397&lt;&gt;1,"",IF($G1397="","",IF(AND($D1397&gt;='Cohort Report'!$B$5,$D1397&lt;='Cohort Report'!$B$6),$G1397,"")))</f>
        <v/>
      </c>
    </row>
    <row r="1398" customFormat="false" ht="15" hidden="false" customHeight="false" outlineLevel="0" collapsed="false">
      <c r="A1398" s="9"/>
      <c r="B1398" s="22"/>
      <c r="C1398" s="23"/>
      <c r="D1398" s="19" t="str">
        <f aca="false">IF($A1398="","",_xlfn.MINIFS($B:$B,$A:$A,$A1398))</f>
        <v/>
      </c>
      <c r="E1398" s="20" t="str">
        <f aca="false">IF($A1398="","",IF(AND($B1398=$D1398,COUNTIFS($A$2:$A1398,$A1398,$B$2:$B1398,$B1398)=1),1,0))</f>
        <v/>
      </c>
      <c r="F1398" s="19" t="str">
        <f aca="false">IF($E1398&lt;&gt;1,"",IF(COUNTIFS($A:$A,$A1398,$B:$B,"&gt;"&amp;$D1398)=0,"",_xlfn.MINIFS($B:$B,$A:$A,$A1398,$B:$B,"&gt;"&amp;$D1398)))</f>
        <v/>
      </c>
      <c r="G1398" s="20" t="str">
        <f aca="false">IF($F1398="","",$F1398-$D1398)</f>
        <v/>
      </c>
      <c r="H1398" s="20" t="str">
        <f aca="false">IF($E1398&lt;&gt;1,"",IF($F1398="",0,IF($G1398&lt;='Cohort Report'!$B$7,1,0)))</f>
        <v/>
      </c>
      <c r="I1398" s="20" t="str">
        <f aca="false">IF($E1398&lt;&gt;1,"",IF($F1398="",0,IF($G1398&lt;='Cohort Report'!$B$8,1,0)))</f>
        <v/>
      </c>
      <c r="J1398" s="21" t="str">
        <f aca="false">IF($E1398&lt;&gt;1,"",DATE(YEAR($D1398),MONTH($D1398),1))</f>
        <v/>
      </c>
      <c r="K1398" s="20" t="str">
        <f aca="false">IF($E1398&lt;&gt;1,"",IF($G1398="","",IF(AND($D1398&gt;='Cohort Report'!$B$5,$D1398&lt;='Cohort Report'!$B$6),$G1398,"")))</f>
        <v/>
      </c>
    </row>
    <row r="1399" customFormat="false" ht="15" hidden="false" customHeight="false" outlineLevel="0" collapsed="false">
      <c r="A1399" s="9"/>
      <c r="B1399" s="22"/>
      <c r="C1399" s="23"/>
      <c r="D1399" s="19" t="str">
        <f aca="false">IF($A1399="","",_xlfn.MINIFS($B:$B,$A:$A,$A1399))</f>
        <v/>
      </c>
      <c r="E1399" s="20" t="str">
        <f aca="false">IF($A1399="","",IF(AND($B1399=$D1399,COUNTIFS($A$2:$A1399,$A1399,$B$2:$B1399,$B1399)=1),1,0))</f>
        <v/>
      </c>
      <c r="F1399" s="19" t="str">
        <f aca="false">IF($E1399&lt;&gt;1,"",IF(COUNTIFS($A:$A,$A1399,$B:$B,"&gt;"&amp;$D1399)=0,"",_xlfn.MINIFS($B:$B,$A:$A,$A1399,$B:$B,"&gt;"&amp;$D1399)))</f>
        <v/>
      </c>
      <c r="G1399" s="20" t="str">
        <f aca="false">IF($F1399="","",$F1399-$D1399)</f>
        <v/>
      </c>
      <c r="H1399" s="20" t="str">
        <f aca="false">IF($E1399&lt;&gt;1,"",IF($F1399="",0,IF($G1399&lt;='Cohort Report'!$B$7,1,0)))</f>
        <v/>
      </c>
      <c r="I1399" s="20" t="str">
        <f aca="false">IF($E1399&lt;&gt;1,"",IF($F1399="",0,IF($G1399&lt;='Cohort Report'!$B$8,1,0)))</f>
        <v/>
      </c>
      <c r="J1399" s="21" t="str">
        <f aca="false">IF($E1399&lt;&gt;1,"",DATE(YEAR($D1399),MONTH($D1399),1))</f>
        <v/>
      </c>
      <c r="K1399" s="20" t="str">
        <f aca="false">IF($E1399&lt;&gt;1,"",IF($G1399="","",IF(AND($D1399&gt;='Cohort Report'!$B$5,$D1399&lt;='Cohort Report'!$B$6),$G1399,"")))</f>
        <v/>
      </c>
    </row>
    <row r="1400" customFormat="false" ht="15" hidden="false" customHeight="false" outlineLevel="0" collapsed="false">
      <c r="A1400" s="9"/>
      <c r="B1400" s="22"/>
      <c r="C1400" s="23"/>
      <c r="D1400" s="19" t="str">
        <f aca="false">IF($A1400="","",_xlfn.MINIFS($B:$B,$A:$A,$A1400))</f>
        <v/>
      </c>
      <c r="E1400" s="20" t="str">
        <f aca="false">IF($A1400="","",IF(AND($B1400=$D1400,COUNTIFS($A$2:$A1400,$A1400,$B$2:$B1400,$B1400)=1),1,0))</f>
        <v/>
      </c>
      <c r="F1400" s="19" t="str">
        <f aca="false">IF($E1400&lt;&gt;1,"",IF(COUNTIFS($A:$A,$A1400,$B:$B,"&gt;"&amp;$D1400)=0,"",_xlfn.MINIFS($B:$B,$A:$A,$A1400,$B:$B,"&gt;"&amp;$D1400)))</f>
        <v/>
      </c>
      <c r="G1400" s="20" t="str">
        <f aca="false">IF($F1400="","",$F1400-$D1400)</f>
        <v/>
      </c>
      <c r="H1400" s="20" t="str">
        <f aca="false">IF($E1400&lt;&gt;1,"",IF($F1400="",0,IF($G1400&lt;='Cohort Report'!$B$7,1,0)))</f>
        <v/>
      </c>
      <c r="I1400" s="20" t="str">
        <f aca="false">IF($E1400&lt;&gt;1,"",IF($F1400="",0,IF($G1400&lt;='Cohort Report'!$B$8,1,0)))</f>
        <v/>
      </c>
      <c r="J1400" s="21" t="str">
        <f aca="false">IF($E1400&lt;&gt;1,"",DATE(YEAR($D1400),MONTH($D1400),1))</f>
        <v/>
      </c>
      <c r="K1400" s="20" t="str">
        <f aca="false">IF($E1400&lt;&gt;1,"",IF($G1400="","",IF(AND($D1400&gt;='Cohort Report'!$B$5,$D1400&lt;='Cohort Report'!$B$6),$G1400,"")))</f>
        <v/>
      </c>
    </row>
    <row r="1401" customFormat="false" ht="15" hidden="false" customHeight="false" outlineLevel="0" collapsed="false">
      <c r="A1401" s="9"/>
      <c r="B1401" s="22"/>
      <c r="C1401" s="23"/>
      <c r="D1401" s="19" t="str">
        <f aca="false">IF($A1401="","",_xlfn.MINIFS($B:$B,$A:$A,$A1401))</f>
        <v/>
      </c>
      <c r="E1401" s="20" t="str">
        <f aca="false">IF($A1401="","",IF(AND($B1401=$D1401,COUNTIFS($A$2:$A1401,$A1401,$B$2:$B1401,$B1401)=1),1,0))</f>
        <v/>
      </c>
      <c r="F1401" s="19" t="str">
        <f aca="false">IF($E1401&lt;&gt;1,"",IF(COUNTIFS($A:$A,$A1401,$B:$B,"&gt;"&amp;$D1401)=0,"",_xlfn.MINIFS($B:$B,$A:$A,$A1401,$B:$B,"&gt;"&amp;$D1401)))</f>
        <v/>
      </c>
      <c r="G1401" s="20" t="str">
        <f aca="false">IF($F1401="","",$F1401-$D1401)</f>
        <v/>
      </c>
      <c r="H1401" s="20" t="str">
        <f aca="false">IF($E1401&lt;&gt;1,"",IF($F1401="",0,IF($G1401&lt;='Cohort Report'!$B$7,1,0)))</f>
        <v/>
      </c>
      <c r="I1401" s="20" t="str">
        <f aca="false">IF($E1401&lt;&gt;1,"",IF($F1401="",0,IF($G1401&lt;='Cohort Report'!$B$8,1,0)))</f>
        <v/>
      </c>
      <c r="J1401" s="21" t="str">
        <f aca="false">IF($E1401&lt;&gt;1,"",DATE(YEAR($D1401),MONTH($D1401),1))</f>
        <v/>
      </c>
      <c r="K1401" s="20" t="str">
        <f aca="false">IF($E1401&lt;&gt;1,"",IF($G1401="","",IF(AND($D1401&gt;='Cohort Report'!$B$5,$D1401&lt;='Cohort Report'!$B$6),$G1401,"")))</f>
        <v/>
      </c>
    </row>
    <row r="1402" customFormat="false" ht="15" hidden="false" customHeight="false" outlineLevel="0" collapsed="false">
      <c r="A1402" s="9"/>
      <c r="B1402" s="22"/>
      <c r="C1402" s="23"/>
      <c r="D1402" s="19" t="str">
        <f aca="false">IF($A1402="","",_xlfn.MINIFS($B:$B,$A:$A,$A1402))</f>
        <v/>
      </c>
      <c r="E1402" s="20" t="str">
        <f aca="false">IF($A1402="","",IF(AND($B1402=$D1402,COUNTIFS($A$2:$A1402,$A1402,$B$2:$B1402,$B1402)=1),1,0))</f>
        <v/>
      </c>
      <c r="F1402" s="19" t="str">
        <f aca="false">IF($E1402&lt;&gt;1,"",IF(COUNTIFS($A:$A,$A1402,$B:$B,"&gt;"&amp;$D1402)=0,"",_xlfn.MINIFS($B:$B,$A:$A,$A1402,$B:$B,"&gt;"&amp;$D1402)))</f>
        <v/>
      </c>
      <c r="G1402" s="20" t="str">
        <f aca="false">IF($F1402="","",$F1402-$D1402)</f>
        <v/>
      </c>
      <c r="H1402" s="20" t="str">
        <f aca="false">IF($E1402&lt;&gt;1,"",IF($F1402="",0,IF($G1402&lt;='Cohort Report'!$B$7,1,0)))</f>
        <v/>
      </c>
      <c r="I1402" s="20" t="str">
        <f aca="false">IF($E1402&lt;&gt;1,"",IF($F1402="",0,IF($G1402&lt;='Cohort Report'!$B$8,1,0)))</f>
        <v/>
      </c>
      <c r="J1402" s="21" t="str">
        <f aca="false">IF($E1402&lt;&gt;1,"",DATE(YEAR($D1402),MONTH($D1402),1))</f>
        <v/>
      </c>
      <c r="K1402" s="20" t="str">
        <f aca="false">IF($E1402&lt;&gt;1,"",IF($G1402="","",IF(AND($D1402&gt;='Cohort Report'!$B$5,$D1402&lt;='Cohort Report'!$B$6),$G1402,"")))</f>
        <v/>
      </c>
    </row>
    <row r="1403" customFormat="false" ht="15" hidden="false" customHeight="false" outlineLevel="0" collapsed="false">
      <c r="A1403" s="9"/>
      <c r="B1403" s="22"/>
      <c r="C1403" s="23"/>
      <c r="D1403" s="19" t="str">
        <f aca="false">IF($A1403="","",_xlfn.MINIFS($B:$B,$A:$A,$A1403))</f>
        <v/>
      </c>
      <c r="E1403" s="20" t="str">
        <f aca="false">IF($A1403="","",IF(AND($B1403=$D1403,COUNTIFS($A$2:$A1403,$A1403,$B$2:$B1403,$B1403)=1),1,0))</f>
        <v/>
      </c>
      <c r="F1403" s="19" t="str">
        <f aca="false">IF($E1403&lt;&gt;1,"",IF(COUNTIFS($A:$A,$A1403,$B:$B,"&gt;"&amp;$D1403)=0,"",_xlfn.MINIFS($B:$B,$A:$A,$A1403,$B:$B,"&gt;"&amp;$D1403)))</f>
        <v/>
      </c>
      <c r="G1403" s="20" t="str">
        <f aca="false">IF($F1403="","",$F1403-$D1403)</f>
        <v/>
      </c>
      <c r="H1403" s="20" t="str">
        <f aca="false">IF($E1403&lt;&gt;1,"",IF($F1403="",0,IF($G1403&lt;='Cohort Report'!$B$7,1,0)))</f>
        <v/>
      </c>
      <c r="I1403" s="20" t="str">
        <f aca="false">IF($E1403&lt;&gt;1,"",IF($F1403="",0,IF($G1403&lt;='Cohort Report'!$B$8,1,0)))</f>
        <v/>
      </c>
      <c r="J1403" s="21" t="str">
        <f aca="false">IF($E1403&lt;&gt;1,"",DATE(YEAR($D1403),MONTH($D1403),1))</f>
        <v/>
      </c>
      <c r="K1403" s="20" t="str">
        <f aca="false">IF($E1403&lt;&gt;1,"",IF($G1403="","",IF(AND($D1403&gt;='Cohort Report'!$B$5,$D1403&lt;='Cohort Report'!$B$6),$G1403,"")))</f>
        <v/>
      </c>
    </row>
    <row r="1404" customFormat="false" ht="15" hidden="false" customHeight="false" outlineLevel="0" collapsed="false">
      <c r="A1404" s="9"/>
      <c r="B1404" s="22"/>
      <c r="C1404" s="23"/>
      <c r="D1404" s="19" t="str">
        <f aca="false">IF($A1404="","",_xlfn.MINIFS($B:$B,$A:$A,$A1404))</f>
        <v/>
      </c>
      <c r="E1404" s="20" t="str">
        <f aca="false">IF($A1404="","",IF(AND($B1404=$D1404,COUNTIFS($A$2:$A1404,$A1404,$B$2:$B1404,$B1404)=1),1,0))</f>
        <v/>
      </c>
      <c r="F1404" s="19" t="str">
        <f aca="false">IF($E1404&lt;&gt;1,"",IF(COUNTIFS($A:$A,$A1404,$B:$B,"&gt;"&amp;$D1404)=0,"",_xlfn.MINIFS($B:$B,$A:$A,$A1404,$B:$B,"&gt;"&amp;$D1404)))</f>
        <v/>
      </c>
      <c r="G1404" s="20" t="str">
        <f aca="false">IF($F1404="","",$F1404-$D1404)</f>
        <v/>
      </c>
      <c r="H1404" s="20" t="str">
        <f aca="false">IF($E1404&lt;&gt;1,"",IF($F1404="",0,IF($G1404&lt;='Cohort Report'!$B$7,1,0)))</f>
        <v/>
      </c>
      <c r="I1404" s="20" t="str">
        <f aca="false">IF($E1404&lt;&gt;1,"",IF($F1404="",0,IF($G1404&lt;='Cohort Report'!$B$8,1,0)))</f>
        <v/>
      </c>
      <c r="J1404" s="21" t="str">
        <f aca="false">IF($E1404&lt;&gt;1,"",DATE(YEAR($D1404),MONTH($D1404),1))</f>
        <v/>
      </c>
      <c r="K1404" s="20" t="str">
        <f aca="false">IF($E1404&lt;&gt;1,"",IF($G1404="","",IF(AND($D1404&gt;='Cohort Report'!$B$5,$D1404&lt;='Cohort Report'!$B$6),$G1404,"")))</f>
        <v/>
      </c>
    </row>
    <row r="1405" customFormat="false" ht="15" hidden="false" customHeight="false" outlineLevel="0" collapsed="false">
      <c r="A1405" s="9"/>
      <c r="B1405" s="22"/>
      <c r="C1405" s="23"/>
      <c r="D1405" s="19" t="str">
        <f aca="false">IF($A1405="","",_xlfn.MINIFS($B:$B,$A:$A,$A1405))</f>
        <v/>
      </c>
      <c r="E1405" s="20" t="str">
        <f aca="false">IF($A1405="","",IF(AND($B1405=$D1405,COUNTIFS($A$2:$A1405,$A1405,$B$2:$B1405,$B1405)=1),1,0))</f>
        <v/>
      </c>
      <c r="F1405" s="19" t="str">
        <f aca="false">IF($E1405&lt;&gt;1,"",IF(COUNTIFS($A:$A,$A1405,$B:$B,"&gt;"&amp;$D1405)=0,"",_xlfn.MINIFS($B:$B,$A:$A,$A1405,$B:$B,"&gt;"&amp;$D1405)))</f>
        <v/>
      </c>
      <c r="G1405" s="20" t="str">
        <f aca="false">IF($F1405="","",$F1405-$D1405)</f>
        <v/>
      </c>
      <c r="H1405" s="20" t="str">
        <f aca="false">IF($E1405&lt;&gt;1,"",IF($F1405="",0,IF($G1405&lt;='Cohort Report'!$B$7,1,0)))</f>
        <v/>
      </c>
      <c r="I1405" s="20" t="str">
        <f aca="false">IF($E1405&lt;&gt;1,"",IF($F1405="",0,IF($G1405&lt;='Cohort Report'!$B$8,1,0)))</f>
        <v/>
      </c>
      <c r="J1405" s="21" t="str">
        <f aca="false">IF($E1405&lt;&gt;1,"",DATE(YEAR($D1405),MONTH($D1405),1))</f>
        <v/>
      </c>
      <c r="K1405" s="20" t="str">
        <f aca="false">IF($E1405&lt;&gt;1,"",IF($G1405="","",IF(AND($D1405&gt;='Cohort Report'!$B$5,$D1405&lt;='Cohort Report'!$B$6),$G1405,"")))</f>
        <v/>
      </c>
    </row>
    <row r="1406" customFormat="false" ht="15" hidden="false" customHeight="false" outlineLevel="0" collapsed="false">
      <c r="A1406" s="9"/>
      <c r="B1406" s="22"/>
      <c r="C1406" s="23"/>
      <c r="D1406" s="19" t="str">
        <f aca="false">IF($A1406="","",_xlfn.MINIFS($B:$B,$A:$A,$A1406))</f>
        <v/>
      </c>
      <c r="E1406" s="20" t="str">
        <f aca="false">IF($A1406="","",IF(AND($B1406=$D1406,COUNTIFS($A$2:$A1406,$A1406,$B$2:$B1406,$B1406)=1),1,0))</f>
        <v/>
      </c>
      <c r="F1406" s="19" t="str">
        <f aca="false">IF($E1406&lt;&gt;1,"",IF(COUNTIFS($A:$A,$A1406,$B:$B,"&gt;"&amp;$D1406)=0,"",_xlfn.MINIFS($B:$B,$A:$A,$A1406,$B:$B,"&gt;"&amp;$D1406)))</f>
        <v/>
      </c>
      <c r="G1406" s="20" t="str">
        <f aca="false">IF($F1406="","",$F1406-$D1406)</f>
        <v/>
      </c>
      <c r="H1406" s="20" t="str">
        <f aca="false">IF($E1406&lt;&gt;1,"",IF($F1406="",0,IF($G1406&lt;='Cohort Report'!$B$7,1,0)))</f>
        <v/>
      </c>
      <c r="I1406" s="20" t="str">
        <f aca="false">IF($E1406&lt;&gt;1,"",IF($F1406="",0,IF($G1406&lt;='Cohort Report'!$B$8,1,0)))</f>
        <v/>
      </c>
      <c r="J1406" s="21" t="str">
        <f aca="false">IF($E1406&lt;&gt;1,"",DATE(YEAR($D1406),MONTH($D1406),1))</f>
        <v/>
      </c>
      <c r="K1406" s="20" t="str">
        <f aca="false">IF($E1406&lt;&gt;1,"",IF($G1406="","",IF(AND($D1406&gt;='Cohort Report'!$B$5,$D1406&lt;='Cohort Report'!$B$6),$G1406,"")))</f>
        <v/>
      </c>
    </row>
    <row r="1407" customFormat="false" ht="15" hidden="false" customHeight="false" outlineLevel="0" collapsed="false">
      <c r="A1407" s="9"/>
      <c r="B1407" s="22"/>
      <c r="C1407" s="23"/>
      <c r="D1407" s="19" t="str">
        <f aca="false">IF($A1407="","",_xlfn.MINIFS($B:$B,$A:$A,$A1407))</f>
        <v/>
      </c>
      <c r="E1407" s="20" t="str">
        <f aca="false">IF($A1407="","",IF(AND($B1407=$D1407,COUNTIFS($A$2:$A1407,$A1407,$B$2:$B1407,$B1407)=1),1,0))</f>
        <v/>
      </c>
      <c r="F1407" s="19" t="str">
        <f aca="false">IF($E1407&lt;&gt;1,"",IF(COUNTIFS($A:$A,$A1407,$B:$B,"&gt;"&amp;$D1407)=0,"",_xlfn.MINIFS($B:$B,$A:$A,$A1407,$B:$B,"&gt;"&amp;$D1407)))</f>
        <v/>
      </c>
      <c r="G1407" s="20" t="str">
        <f aca="false">IF($F1407="","",$F1407-$D1407)</f>
        <v/>
      </c>
      <c r="H1407" s="20" t="str">
        <f aca="false">IF($E1407&lt;&gt;1,"",IF($F1407="",0,IF($G1407&lt;='Cohort Report'!$B$7,1,0)))</f>
        <v/>
      </c>
      <c r="I1407" s="20" t="str">
        <f aca="false">IF($E1407&lt;&gt;1,"",IF($F1407="",0,IF($G1407&lt;='Cohort Report'!$B$8,1,0)))</f>
        <v/>
      </c>
      <c r="J1407" s="21" t="str">
        <f aca="false">IF($E1407&lt;&gt;1,"",DATE(YEAR($D1407),MONTH($D1407),1))</f>
        <v/>
      </c>
      <c r="K1407" s="20" t="str">
        <f aca="false">IF($E1407&lt;&gt;1,"",IF($G1407="","",IF(AND($D1407&gt;='Cohort Report'!$B$5,$D1407&lt;='Cohort Report'!$B$6),$G1407,"")))</f>
        <v/>
      </c>
    </row>
    <row r="1408" customFormat="false" ht="15" hidden="false" customHeight="false" outlineLevel="0" collapsed="false">
      <c r="A1408" s="9"/>
      <c r="B1408" s="22"/>
      <c r="C1408" s="23"/>
      <c r="D1408" s="19" t="str">
        <f aca="false">IF($A1408="","",_xlfn.MINIFS($B:$B,$A:$A,$A1408))</f>
        <v/>
      </c>
      <c r="E1408" s="20" t="str">
        <f aca="false">IF($A1408="","",IF(AND($B1408=$D1408,COUNTIFS($A$2:$A1408,$A1408,$B$2:$B1408,$B1408)=1),1,0))</f>
        <v/>
      </c>
      <c r="F1408" s="19" t="str">
        <f aca="false">IF($E1408&lt;&gt;1,"",IF(COUNTIFS($A:$A,$A1408,$B:$B,"&gt;"&amp;$D1408)=0,"",_xlfn.MINIFS($B:$B,$A:$A,$A1408,$B:$B,"&gt;"&amp;$D1408)))</f>
        <v/>
      </c>
      <c r="G1408" s="20" t="str">
        <f aca="false">IF($F1408="","",$F1408-$D1408)</f>
        <v/>
      </c>
      <c r="H1408" s="20" t="str">
        <f aca="false">IF($E1408&lt;&gt;1,"",IF($F1408="",0,IF($G1408&lt;='Cohort Report'!$B$7,1,0)))</f>
        <v/>
      </c>
      <c r="I1408" s="20" t="str">
        <f aca="false">IF($E1408&lt;&gt;1,"",IF($F1408="",0,IF($G1408&lt;='Cohort Report'!$B$8,1,0)))</f>
        <v/>
      </c>
      <c r="J1408" s="21" t="str">
        <f aca="false">IF($E1408&lt;&gt;1,"",DATE(YEAR($D1408),MONTH($D1408),1))</f>
        <v/>
      </c>
      <c r="K1408" s="20" t="str">
        <f aca="false">IF($E1408&lt;&gt;1,"",IF($G1408="","",IF(AND($D1408&gt;='Cohort Report'!$B$5,$D1408&lt;='Cohort Report'!$B$6),$G1408,"")))</f>
        <v/>
      </c>
    </row>
    <row r="1409" customFormat="false" ht="15" hidden="false" customHeight="false" outlineLevel="0" collapsed="false">
      <c r="A1409" s="9"/>
      <c r="B1409" s="22"/>
      <c r="C1409" s="23"/>
      <c r="D1409" s="19" t="str">
        <f aca="false">IF($A1409="","",_xlfn.MINIFS($B:$B,$A:$A,$A1409))</f>
        <v/>
      </c>
      <c r="E1409" s="20" t="str">
        <f aca="false">IF($A1409="","",IF(AND($B1409=$D1409,COUNTIFS($A$2:$A1409,$A1409,$B$2:$B1409,$B1409)=1),1,0))</f>
        <v/>
      </c>
      <c r="F1409" s="19" t="str">
        <f aca="false">IF($E1409&lt;&gt;1,"",IF(COUNTIFS($A:$A,$A1409,$B:$B,"&gt;"&amp;$D1409)=0,"",_xlfn.MINIFS($B:$B,$A:$A,$A1409,$B:$B,"&gt;"&amp;$D1409)))</f>
        <v/>
      </c>
      <c r="G1409" s="20" t="str">
        <f aca="false">IF($F1409="","",$F1409-$D1409)</f>
        <v/>
      </c>
      <c r="H1409" s="20" t="str">
        <f aca="false">IF($E1409&lt;&gt;1,"",IF($F1409="",0,IF($G1409&lt;='Cohort Report'!$B$7,1,0)))</f>
        <v/>
      </c>
      <c r="I1409" s="20" t="str">
        <f aca="false">IF($E1409&lt;&gt;1,"",IF($F1409="",0,IF($G1409&lt;='Cohort Report'!$B$8,1,0)))</f>
        <v/>
      </c>
      <c r="J1409" s="21" t="str">
        <f aca="false">IF($E1409&lt;&gt;1,"",DATE(YEAR($D1409),MONTH($D1409),1))</f>
        <v/>
      </c>
      <c r="K1409" s="20" t="str">
        <f aca="false">IF($E1409&lt;&gt;1,"",IF($G1409="","",IF(AND($D1409&gt;='Cohort Report'!$B$5,$D1409&lt;='Cohort Report'!$B$6),$G1409,"")))</f>
        <v/>
      </c>
    </row>
    <row r="1410" customFormat="false" ht="15" hidden="false" customHeight="false" outlineLevel="0" collapsed="false">
      <c r="A1410" s="9"/>
      <c r="B1410" s="22"/>
      <c r="C1410" s="23"/>
      <c r="D1410" s="19" t="str">
        <f aca="false">IF($A1410="","",_xlfn.MINIFS($B:$B,$A:$A,$A1410))</f>
        <v/>
      </c>
      <c r="E1410" s="20" t="str">
        <f aca="false">IF($A1410="","",IF(AND($B1410=$D1410,COUNTIFS($A$2:$A1410,$A1410,$B$2:$B1410,$B1410)=1),1,0))</f>
        <v/>
      </c>
      <c r="F1410" s="19" t="str">
        <f aca="false">IF($E1410&lt;&gt;1,"",IF(COUNTIFS($A:$A,$A1410,$B:$B,"&gt;"&amp;$D1410)=0,"",_xlfn.MINIFS($B:$B,$A:$A,$A1410,$B:$B,"&gt;"&amp;$D1410)))</f>
        <v/>
      </c>
      <c r="G1410" s="20" t="str">
        <f aca="false">IF($F1410="","",$F1410-$D1410)</f>
        <v/>
      </c>
      <c r="H1410" s="20" t="str">
        <f aca="false">IF($E1410&lt;&gt;1,"",IF($F1410="",0,IF($G1410&lt;='Cohort Report'!$B$7,1,0)))</f>
        <v/>
      </c>
      <c r="I1410" s="20" t="str">
        <f aca="false">IF($E1410&lt;&gt;1,"",IF($F1410="",0,IF($G1410&lt;='Cohort Report'!$B$8,1,0)))</f>
        <v/>
      </c>
      <c r="J1410" s="21" t="str">
        <f aca="false">IF($E1410&lt;&gt;1,"",DATE(YEAR($D1410),MONTH($D1410),1))</f>
        <v/>
      </c>
      <c r="K1410" s="20" t="str">
        <f aca="false">IF($E1410&lt;&gt;1,"",IF($G1410="","",IF(AND($D1410&gt;='Cohort Report'!$B$5,$D1410&lt;='Cohort Report'!$B$6),$G1410,"")))</f>
        <v/>
      </c>
    </row>
    <row r="1411" customFormat="false" ht="15" hidden="false" customHeight="false" outlineLevel="0" collapsed="false">
      <c r="A1411" s="9"/>
      <c r="B1411" s="22"/>
      <c r="C1411" s="23"/>
      <c r="D1411" s="19" t="str">
        <f aca="false">IF($A1411="","",_xlfn.MINIFS($B:$B,$A:$A,$A1411))</f>
        <v/>
      </c>
      <c r="E1411" s="20" t="str">
        <f aca="false">IF($A1411="","",IF(AND($B1411=$D1411,COUNTIFS($A$2:$A1411,$A1411,$B$2:$B1411,$B1411)=1),1,0))</f>
        <v/>
      </c>
      <c r="F1411" s="19" t="str">
        <f aca="false">IF($E1411&lt;&gt;1,"",IF(COUNTIFS($A:$A,$A1411,$B:$B,"&gt;"&amp;$D1411)=0,"",_xlfn.MINIFS($B:$B,$A:$A,$A1411,$B:$B,"&gt;"&amp;$D1411)))</f>
        <v/>
      </c>
      <c r="G1411" s="20" t="str">
        <f aca="false">IF($F1411="","",$F1411-$D1411)</f>
        <v/>
      </c>
      <c r="H1411" s="20" t="str">
        <f aca="false">IF($E1411&lt;&gt;1,"",IF($F1411="",0,IF($G1411&lt;='Cohort Report'!$B$7,1,0)))</f>
        <v/>
      </c>
      <c r="I1411" s="20" t="str">
        <f aca="false">IF($E1411&lt;&gt;1,"",IF($F1411="",0,IF($G1411&lt;='Cohort Report'!$B$8,1,0)))</f>
        <v/>
      </c>
      <c r="J1411" s="21" t="str">
        <f aca="false">IF($E1411&lt;&gt;1,"",DATE(YEAR($D1411),MONTH($D1411),1))</f>
        <v/>
      </c>
      <c r="K1411" s="20" t="str">
        <f aca="false">IF($E1411&lt;&gt;1,"",IF($G1411="","",IF(AND($D1411&gt;='Cohort Report'!$B$5,$D1411&lt;='Cohort Report'!$B$6),$G1411,"")))</f>
        <v/>
      </c>
    </row>
    <row r="1412" customFormat="false" ht="15" hidden="false" customHeight="false" outlineLevel="0" collapsed="false">
      <c r="A1412" s="9"/>
      <c r="B1412" s="22"/>
      <c r="C1412" s="23"/>
      <c r="D1412" s="19" t="str">
        <f aca="false">IF($A1412="","",_xlfn.MINIFS($B:$B,$A:$A,$A1412))</f>
        <v/>
      </c>
      <c r="E1412" s="20" t="str">
        <f aca="false">IF($A1412="","",IF(AND($B1412=$D1412,COUNTIFS($A$2:$A1412,$A1412,$B$2:$B1412,$B1412)=1),1,0))</f>
        <v/>
      </c>
      <c r="F1412" s="19" t="str">
        <f aca="false">IF($E1412&lt;&gt;1,"",IF(COUNTIFS($A:$A,$A1412,$B:$B,"&gt;"&amp;$D1412)=0,"",_xlfn.MINIFS($B:$B,$A:$A,$A1412,$B:$B,"&gt;"&amp;$D1412)))</f>
        <v/>
      </c>
      <c r="G1412" s="20" t="str">
        <f aca="false">IF($F1412="","",$F1412-$D1412)</f>
        <v/>
      </c>
      <c r="H1412" s="20" t="str">
        <f aca="false">IF($E1412&lt;&gt;1,"",IF($F1412="",0,IF($G1412&lt;='Cohort Report'!$B$7,1,0)))</f>
        <v/>
      </c>
      <c r="I1412" s="20" t="str">
        <f aca="false">IF($E1412&lt;&gt;1,"",IF($F1412="",0,IF($G1412&lt;='Cohort Report'!$B$8,1,0)))</f>
        <v/>
      </c>
      <c r="J1412" s="21" t="str">
        <f aca="false">IF($E1412&lt;&gt;1,"",DATE(YEAR($D1412),MONTH($D1412),1))</f>
        <v/>
      </c>
      <c r="K1412" s="20" t="str">
        <f aca="false">IF($E1412&lt;&gt;1,"",IF($G1412="","",IF(AND($D1412&gt;='Cohort Report'!$B$5,$D1412&lt;='Cohort Report'!$B$6),$G1412,"")))</f>
        <v/>
      </c>
    </row>
    <row r="1413" customFormat="false" ht="15" hidden="false" customHeight="false" outlineLevel="0" collapsed="false">
      <c r="A1413" s="9"/>
      <c r="B1413" s="22"/>
      <c r="C1413" s="23"/>
      <c r="D1413" s="19" t="str">
        <f aca="false">IF($A1413="","",_xlfn.MINIFS($B:$B,$A:$A,$A1413))</f>
        <v/>
      </c>
      <c r="E1413" s="20" t="str">
        <f aca="false">IF($A1413="","",IF(AND($B1413=$D1413,COUNTIFS($A$2:$A1413,$A1413,$B$2:$B1413,$B1413)=1),1,0))</f>
        <v/>
      </c>
      <c r="F1413" s="19" t="str">
        <f aca="false">IF($E1413&lt;&gt;1,"",IF(COUNTIFS($A:$A,$A1413,$B:$B,"&gt;"&amp;$D1413)=0,"",_xlfn.MINIFS($B:$B,$A:$A,$A1413,$B:$B,"&gt;"&amp;$D1413)))</f>
        <v/>
      </c>
      <c r="G1413" s="20" t="str">
        <f aca="false">IF($F1413="","",$F1413-$D1413)</f>
        <v/>
      </c>
      <c r="H1413" s="20" t="str">
        <f aca="false">IF($E1413&lt;&gt;1,"",IF($F1413="",0,IF($G1413&lt;='Cohort Report'!$B$7,1,0)))</f>
        <v/>
      </c>
      <c r="I1413" s="20" t="str">
        <f aca="false">IF($E1413&lt;&gt;1,"",IF($F1413="",0,IF($G1413&lt;='Cohort Report'!$B$8,1,0)))</f>
        <v/>
      </c>
      <c r="J1413" s="21" t="str">
        <f aca="false">IF($E1413&lt;&gt;1,"",DATE(YEAR($D1413),MONTH($D1413),1))</f>
        <v/>
      </c>
      <c r="K1413" s="20" t="str">
        <f aca="false">IF($E1413&lt;&gt;1,"",IF($G1413="","",IF(AND($D1413&gt;='Cohort Report'!$B$5,$D1413&lt;='Cohort Report'!$B$6),$G1413,"")))</f>
        <v/>
      </c>
    </row>
    <row r="1414" customFormat="false" ht="15" hidden="false" customHeight="false" outlineLevel="0" collapsed="false">
      <c r="A1414" s="9"/>
      <c r="B1414" s="22"/>
      <c r="C1414" s="23"/>
      <c r="D1414" s="19" t="str">
        <f aca="false">IF($A1414="","",_xlfn.MINIFS($B:$B,$A:$A,$A1414))</f>
        <v/>
      </c>
      <c r="E1414" s="20" t="str">
        <f aca="false">IF($A1414="","",IF(AND($B1414=$D1414,COUNTIFS($A$2:$A1414,$A1414,$B$2:$B1414,$B1414)=1),1,0))</f>
        <v/>
      </c>
      <c r="F1414" s="19" t="str">
        <f aca="false">IF($E1414&lt;&gt;1,"",IF(COUNTIFS($A:$A,$A1414,$B:$B,"&gt;"&amp;$D1414)=0,"",_xlfn.MINIFS($B:$B,$A:$A,$A1414,$B:$B,"&gt;"&amp;$D1414)))</f>
        <v/>
      </c>
      <c r="G1414" s="20" t="str">
        <f aca="false">IF($F1414="","",$F1414-$D1414)</f>
        <v/>
      </c>
      <c r="H1414" s="20" t="str">
        <f aca="false">IF($E1414&lt;&gt;1,"",IF($F1414="",0,IF($G1414&lt;='Cohort Report'!$B$7,1,0)))</f>
        <v/>
      </c>
      <c r="I1414" s="20" t="str">
        <f aca="false">IF($E1414&lt;&gt;1,"",IF($F1414="",0,IF($G1414&lt;='Cohort Report'!$B$8,1,0)))</f>
        <v/>
      </c>
      <c r="J1414" s="21" t="str">
        <f aca="false">IF($E1414&lt;&gt;1,"",DATE(YEAR($D1414),MONTH($D1414),1))</f>
        <v/>
      </c>
      <c r="K1414" s="20" t="str">
        <f aca="false">IF($E1414&lt;&gt;1,"",IF($G1414="","",IF(AND($D1414&gt;='Cohort Report'!$B$5,$D1414&lt;='Cohort Report'!$B$6),$G1414,"")))</f>
        <v/>
      </c>
    </row>
    <row r="1415" customFormat="false" ht="15" hidden="false" customHeight="false" outlineLevel="0" collapsed="false">
      <c r="A1415" s="9"/>
      <c r="B1415" s="22"/>
      <c r="C1415" s="23"/>
      <c r="D1415" s="19" t="str">
        <f aca="false">IF($A1415="","",_xlfn.MINIFS($B:$B,$A:$A,$A1415))</f>
        <v/>
      </c>
      <c r="E1415" s="20" t="str">
        <f aca="false">IF($A1415="","",IF(AND($B1415=$D1415,COUNTIFS($A$2:$A1415,$A1415,$B$2:$B1415,$B1415)=1),1,0))</f>
        <v/>
      </c>
      <c r="F1415" s="19" t="str">
        <f aca="false">IF($E1415&lt;&gt;1,"",IF(COUNTIFS($A:$A,$A1415,$B:$B,"&gt;"&amp;$D1415)=0,"",_xlfn.MINIFS($B:$B,$A:$A,$A1415,$B:$B,"&gt;"&amp;$D1415)))</f>
        <v/>
      </c>
      <c r="G1415" s="20" t="str">
        <f aca="false">IF($F1415="","",$F1415-$D1415)</f>
        <v/>
      </c>
      <c r="H1415" s="20" t="str">
        <f aca="false">IF($E1415&lt;&gt;1,"",IF($F1415="",0,IF($G1415&lt;='Cohort Report'!$B$7,1,0)))</f>
        <v/>
      </c>
      <c r="I1415" s="20" t="str">
        <f aca="false">IF($E1415&lt;&gt;1,"",IF($F1415="",0,IF($G1415&lt;='Cohort Report'!$B$8,1,0)))</f>
        <v/>
      </c>
      <c r="J1415" s="21" t="str">
        <f aca="false">IF($E1415&lt;&gt;1,"",DATE(YEAR($D1415),MONTH($D1415),1))</f>
        <v/>
      </c>
      <c r="K1415" s="20" t="str">
        <f aca="false">IF($E1415&lt;&gt;1,"",IF($G1415="","",IF(AND($D1415&gt;='Cohort Report'!$B$5,$D1415&lt;='Cohort Report'!$B$6),$G1415,"")))</f>
        <v/>
      </c>
    </row>
    <row r="1416" customFormat="false" ht="15" hidden="false" customHeight="false" outlineLevel="0" collapsed="false">
      <c r="A1416" s="9"/>
      <c r="B1416" s="22"/>
      <c r="C1416" s="23"/>
      <c r="D1416" s="19" t="str">
        <f aca="false">IF($A1416="","",_xlfn.MINIFS($B:$B,$A:$A,$A1416))</f>
        <v/>
      </c>
      <c r="E1416" s="20" t="str">
        <f aca="false">IF($A1416="","",IF(AND($B1416=$D1416,COUNTIFS($A$2:$A1416,$A1416,$B$2:$B1416,$B1416)=1),1,0))</f>
        <v/>
      </c>
      <c r="F1416" s="19" t="str">
        <f aca="false">IF($E1416&lt;&gt;1,"",IF(COUNTIFS($A:$A,$A1416,$B:$B,"&gt;"&amp;$D1416)=0,"",_xlfn.MINIFS($B:$B,$A:$A,$A1416,$B:$B,"&gt;"&amp;$D1416)))</f>
        <v/>
      </c>
      <c r="G1416" s="20" t="str">
        <f aca="false">IF($F1416="","",$F1416-$D1416)</f>
        <v/>
      </c>
      <c r="H1416" s="20" t="str">
        <f aca="false">IF($E1416&lt;&gt;1,"",IF($F1416="",0,IF($G1416&lt;='Cohort Report'!$B$7,1,0)))</f>
        <v/>
      </c>
      <c r="I1416" s="20" t="str">
        <f aca="false">IF($E1416&lt;&gt;1,"",IF($F1416="",0,IF($G1416&lt;='Cohort Report'!$B$8,1,0)))</f>
        <v/>
      </c>
      <c r="J1416" s="21" t="str">
        <f aca="false">IF($E1416&lt;&gt;1,"",DATE(YEAR($D1416),MONTH($D1416),1))</f>
        <v/>
      </c>
      <c r="K1416" s="20" t="str">
        <f aca="false">IF($E1416&lt;&gt;1,"",IF($G1416="","",IF(AND($D1416&gt;='Cohort Report'!$B$5,$D1416&lt;='Cohort Report'!$B$6),$G1416,"")))</f>
        <v/>
      </c>
    </row>
    <row r="1417" customFormat="false" ht="15" hidden="false" customHeight="false" outlineLevel="0" collapsed="false">
      <c r="A1417" s="9"/>
      <c r="B1417" s="22"/>
      <c r="C1417" s="23"/>
      <c r="D1417" s="19" t="str">
        <f aca="false">IF($A1417="","",_xlfn.MINIFS($B:$B,$A:$A,$A1417))</f>
        <v/>
      </c>
      <c r="E1417" s="20" t="str">
        <f aca="false">IF($A1417="","",IF(AND($B1417=$D1417,COUNTIFS($A$2:$A1417,$A1417,$B$2:$B1417,$B1417)=1),1,0))</f>
        <v/>
      </c>
      <c r="F1417" s="19" t="str">
        <f aca="false">IF($E1417&lt;&gt;1,"",IF(COUNTIFS($A:$A,$A1417,$B:$B,"&gt;"&amp;$D1417)=0,"",_xlfn.MINIFS($B:$B,$A:$A,$A1417,$B:$B,"&gt;"&amp;$D1417)))</f>
        <v/>
      </c>
      <c r="G1417" s="20" t="str">
        <f aca="false">IF($F1417="","",$F1417-$D1417)</f>
        <v/>
      </c>
      <c r="H1417" s="20" t="str">
        <f aca="false">IF($E1417&lt;&gt;1,"",IF($F1417="",0,IF($G1417&lt;='Cohort Report'!$B$7,1,0)))</f>
        <v/>
      </c>
      <c r="I1417" s="20" t="str">
        <f aca="false">IF($E1417&lt;&gt;1,"",IF($F1417="",0,IF($G1417&lt;='Cohort Report'!$B$8,1,0)))</f>
        <v/>
      </c>
      <c r="J1417" s="21" t="str">
        <f aca="false">IF($E1417&lt;&gt;1,"",DATE(YEAR($D1417),MONTH($D1417),1))</f>
        <v/>
      </c>
      <c r="K1417" s="20" t="str">
        <f aca="false">IF($E1417&lt;&gt;1,"",IF($G1417="","",IF(AND($D1417&gt;='Cohort Report'!$B$5,$D1417&lt;='Cohort Report'!$B$6),$G1417,"")))</f>
        <v/>
      </c>
    </row>
    <row r="1418" customFormat="false" ht="15" hidden="false" customHeight="false" outlineLevel="0" collapsed="false">
      <c r="A1418" s="9"/>
      <c r="B1418" s="22"/>
      <c r="C1418" s="23"/>
      <c r="D1418" s="19" t="str">
        <f aca="false">IF($A1418="","",_xlfn.MINIFS($B:$B,$A:$A,$A1418))</f>
        <v/>
      </c>
      <c r="E1418" s="20" t="str">
        <f aca="false">IF($A1418="","",IF(AND($B1418=$D1418,COUNTIFS($A$2:$A1418,$A1418,$B$2:$B1418,$B1418)=1),1,0))</f>
        <v/>
      </c>
      <c r="F1418" s="19" t="str">
        <f aca="false">IF($E1418&lt;&gt;1,"",IF(COUNTIFS($A:$A,$A1418,$B:$B,"&gt;"&amp;$D1418)=0,"",_xlfn.MINIFS($B:$B,$A:$A,$A1418,$B:$B,"&gt;"&amp;$D1418)))</f>
        <v/>
      </c>
      <c r="G1418" s="20" t="str">
        <f aca="false">IF($F1418="","",$F1418-$D1418)</f>
        <v/>
      </c>
      <c r="H1418" s="20" t="str">
        <f aca="false">IF($E1418&lt;&gt;1,"",IF($F1418="",0,IF($G1418&lt;='Cohort Report'!$B$7,1,0)))</f>
        <v/>
      </c>
      <c r="I1418" s="20" t="str">
        <f aca="false">IF($E1418&lt;&gt;1,"",IF($F1418="",0,IF($G1418&lt;='Cohort Report'!$B$8,1,0)))</f>
        <v/>
      </c>
      <c r="J1418" s="21" t="str">
        <f aca="false">IF($E1418&lt;&gt;1,"",DATE(YEAR($D1418),MONTH($D1418),1))</f>
        <v/>
      </c>
      <c r="K1418" s="20" t="str">
        <f aca="false">IF($E1418&lt;&gt;1,"",IF($G1418="","",IF(AND($D1418&gt;='Cohort Report'!$B$5,$D1418&lt;='Cohort Report'!$B$6),$G1418,"")))</f>
        <v/>
      </c>
    </row>
    <row r="1419" customFormat="false" ht="15" hidden="false" customHeight="false" outlineLevel="0" collapsed="false">
      <c r="A1419" s="9"/>
      <c r="B1419" s="22"/>
      <c r="C1419" s="23"/>
      <c r="D1419" s="19" t="str">
        <f aca="false">IF($A1419="","",_xlfn.MINIFS($B:$B,$A:$A,$A1419))</f>
        <v/>
      </c>
      <c r="E1419" s="20" t="str">
        <f aca="false">IF($A1419="","",IF(AND($B1419=$D1419,COUNTIFS($A$2:$A1419,$A1419,$B$2:$B1419,$B1419)=1),1,0))</f>
        <v/>
      </c>
      <c r="F1419" s="19" t="str">
        <f aca="false">IF($E1419&lt;&gt;1,"",IF(COUNTIFS($A:$A,$A1419,$B:$B,"&gt;"&amp;$D1419)=0,"",_xlfn.MINIFS($B:$B,$A:$A,$A1419,$B:$B,"&gt;"&amp;$D1419)))</f>
        <v/>
      </c>
      <c r="G1419" s="20" t="str">
        <f aca="false">IF($F1419="","",$F1419-$D1419)</f>
        <v/>
      </c>
      <c r="H1419" s="20" t="str">
        <f aca="false">IF($E1419&lt;&gt;1,"",IF($F1419="",0,IF($G1419&lt;='Cohort Report'!$B$7,1,0)))</f>
        <v/>
      </c>
      <c r="I1419" s="20" t="str">
        <f aca="false">IF($E1419&lt;&gt;1,"",IF($F1419="",0,IF($G1419&lt;='Cohort Report'!$B$8,1,0)))</f>
        <v/>
      </c>
      <c r="J1419" s="21" t="str">
        <f aca="false">IF($E1419&lt;&gt;1,"",DATE(YEAR($D1419),MONTH($D1419),1))</f>
        <v/>
      </c>
      <c r="K1419" s="20" t="str">
        <f aca="false">IF($E1419&lt;&gt;1,"",IF($G1419="","",IF(AND($D1419&gt;='Cohort Report'!$B$5,$D1419&lt;='Cohort Report'!$B$6),$G1419,"")))</f>
        <v/>
      </c>
    </row>
    <row r="1420" customFormat="false" ht="15" hidden="false" customHeight="false" outlineLevel="0" collapsed="false">
      <c r="A1420" s="9"/>
      <c r="B1420" s="22"/>
      <c r="C1420" s="23"/>
      <c r="D1420" s="19" t="str">
        <f aca="false">IF($A1420="","",_xlfn.MINIFS($B:$B,$A:$A,$A1420))</f>
        <v/>
      </c>
      <c r="E1420" s="20" t="str">
        <f aca="false">IF($A1420="","",IF(AND($B1420=$D1420,COUNTIFS($A$2:$A1420,$A1420,$B$2:$B1420,$B1420)=1),1,0))</f>
        <v/>
      </c>
      <c r="F1420" s="19" t="str">
        <f aca="false">IF($E1420&lt;&gt;1,"",IF(COUNTIFS($A:$A,$A1420,$B:$B,"&gt;"&amp;$D1420)=0,"",_xlfn.MINIFS($B:$B,$A:$A,$A1420,$B:$B,"&gt;"&amp;$D1420)))</f>
        <v/>
      </c>
      <c r="G1420" s="20" t="str">
        <f aca="false">IF($F1420="","",$F1420-$D1420)</f>
        <v/>
      </c>
      <c r="H1420" s="20" t="str">
        <f aca="false">IF($E1420&lt;&gt;1,"",IF($F1420="",0,IF($G1420&lt;='Cohort Report'!$B$7,1,0)))</f>
        <v/>
      </c>
      <c r="I1420" s="20" t="str">
        <f aca="false">IF($E1420&lt;&gt;1,"",IF($F1420="",0,IF($G1420&lt;='Cohort Report'!$B$8,1,0)))</f>
        <v/>
      </c>
      <c r="J1420" s="21" t="str">
        <f aca="false">IF($E1420&lt;&gt;1,"",DATE(YEAR($D1420),MONTH($D1420),1))</f>
        <v/>
      </c>
      <c r="K1420" s="20" t="str">
        <f aca="false">IF($E1420&lt;&gt;1,"",IF($G1420="","",IF(AND($D1420&gt;='Cohort Report'!$B$5,$D1420&lt;='Cohort Report'!$B$6),$G1420,"")))</f>
        <v/>
      </c>
    </row>
    <row r="1421" customFormat="false" ht="15" hidden="false" customHeight="false" outlineLevel="0" collapsed="false">
      <c r="A1421" s="9"/>
      <c r="B1421" s="22"/>
      <c r="C1421" s="23"/>
      <c r="D1421" s="19" t="str">
        <f aca="false">IF($A1421="","",_xlfn.MINIFS($B:$B,$A:$A,$A1421))</f>
        <v/>
      </c>
      <c r="E1421" s="20" t="str">
        <f aca="false">IF($A1421="","",IF(AND($B1421=$D1421,COUNTIFS($A$2:$A1421,$A1421,$B$2:$B1421,$B1421)=1),1,0))</f>
        <v/>
      </c>
      <c r="F1421" s="19" t="str">
        <f aca="false">IF($E1421&lt;&gt;1,"",IF(COUNTIFS($A:$A,$A1421,$B:$B,"&gt;"&amp;$D1421)=0,"",_xlfn.MINIFS($B:$B,$A:$A,$A1421,$B:$B,"&gt;"&amp;$D1421)))</f>
        <v/>
      </c>
      <c r="G1421" s="20" t="str">
        <f aca="false">IF($F1421="","",$F1421-$D1421)</f>
        <v/>
      </c>
      <c r="H1421" s="20" t="str">
        <f aca="false">IF($E1421&lt;&gt;1,"",IF($F1421="",0,IF($G1421&lt;='Cohort Report'!$B$7,1,0)))</f>
        <v/>
      </c>
      <c r="I1421" s="20" t="str">
        <f aca="false">IF($E1421&lt;&gt;1,"",IF($F1421="",0,IF($G1421&lt;='Cohort Report'!$B$8,1,0)))</f>
        <v/>
      </c>
      <c r="J1421" s="21" t="str">
        <f aca="false">IF($E1421&lt;&gt;1,"",DATE(YEAR($D1421),MONTH($D1421),1))</f>
        <v/>
      </c>
      <c r="K1421" s="20" t="str">
        <f aca="false">IF($E1421&lt;&gt;1,"",IF($G1421="","",IF(AND($D1421&gt;='Cohort Report'!$B$5,$D1421&lt;='Cohort Report'!$B$6),$G1421,"")))</f>
        <v/>
      </c>
    </row>
    <row r="1422" customFormat="false" ht="15" hidden="false" customHeight="false" outlineLevel="0" collapsed="false">
      <c r="A1422" s="9"/>
      <c r="B1422" s="22"/>
      <c r="C1422" s="23"/>
      <c r="D1422" s="19" t="str">
        <f aca="false">IF($A1422="","",_xlfn.MINIFS($B:$B,$A:$A,$A1422))</f>
        <v/>
      </c>
      <c r="E1422" s="20" t="str">
        <f aca="false">IF($A1422="","",IF(AND($B1422=$D1422,COUNTIFS($A$2:$A1422,$A1422,$B$2:$B1422,$B1422)=1),1,0))</f>
        <v/>
      </c>
      <c r="F1422" s="19" t="str">
        <f aca="false">IF($E1422&lt;&gt;1,"",IF(COUNTIFS($A:$A,$A1422,$B:$B,"&gt;"&amp;$D1422)=0,"",_xlfn.MINIFS($B:$B,$A:$A,$A1422,$B:$B,"&gt;"&amp;$D1422)))</f>
        <v/>
      </c>
      <c r="G1422" s="20" t="str">
        <f aca="false">IF($F1422="","",$F1422-$D1422)</f>
        <v/>
      </c>
      <c r="H1422" s="20" t="str">
        <f aca="false">IF($E1422&lt;&gt;1,"",IF($F1422="",0,IF($G1422&lt;='Cohort Report'!$B$7,1,0)))</f>
        <v/>
      </c>
      <c r="I1422" s="20" t="str">
        <f aca="false">IF($E1422&lt;&gt;1,"",IF($F1422="",0,IF($G1422&lt;='Cohort Report'!$B$8,1,0)))</f>
        <v/>
      </c>
      <c r="J1422" s="21" t="str">
        <f aca="false">IF($E1422&lt;&gt;1,"",DATE(YEAR($D1422),MONTH($D1422),1))</f>
        <v/>
      </c>
      <c r="K1422" s="20" t="str">
        <f aca="false">IF($E1422&lt;&gt;1,"",IF($G1422="","",IF(AND($D1422&gt;='Cohort Report'!$B$5,$D1422&lt;='Cohort Report'!$B$6),$G1422,"")))</f>
        <v/>
      </c>
    </row>
    <row r="1423" customFormat="false" ht="15" hidden="false" customHeight="false" outlineLevel="0" collapsed="false">
      <c r="A1423" s="9"/>
      <c r="B1423" s="22"/>
      <c r="C1423" s="23"/>
      <c r="D1423" s="19" t="str">
        <f aca="false">IF($A1423="","",_xlfn.MINIFS($B:$B,$A:$A,$A1423))</f>
        <v/>
      </c>
      <c r="E1423" s="20" t="str">
        <f aca="false">IF($A1423="","",IF(AND($B1423=$D1423,COUNTIFS($A$2:$A1423,$A1423,$B$2:$B1423,$B1423)=1),1,0))</f>
        <v/>
      </c>
      <c r="F1423" s="19" t="str">
        <f aca="false">IF($E1423&lt;&gt;1,"",IF(COUNTIFS($A:$A,$A1423,$B:$B,"&gt;"&amp;$D1423)=0,"",_xlfn.MINIFS($B:$B,$A:$A,$A1423,$B:$B,"&gt;"&amp;$D1423)))</f>
        <v/>
      </c>
      <c r="G1423" s="20" t="str">
        <f aca="false">IF($F1423="","",$F1423-$D1423)</f>
        <v/>
      </c>
      <c r="H1423" s="20" t="str">
        <f aca="false">IF($E1423&lt;&gt;1,"",IF($F1423="",0,IF($G1423&lt;='Cohort Report'!$B$7,1,0)))</f>
        <v/>
      </c>
      <c r="I1423" s="20" t="str">
        <f aca="false">IF($E1423&lt;&gt;1,"",IF($F1423="",0,IF($G1423&lt;='Cohort Report'!$B$8,1,0)))</f>
        <v/>
      </c>
      <c r="J1423" s="21" t="str">
        <f aca="false">IF($E1423&lt;&gt;1,"",DATE(YEAR($D1423),MONTH($D1423),1))</f>
        <v/>
      </c>
      <c r="K1423" s="20" t="str">
        <f aca="false">IF($E1423&lt;&gt;1,"",IF($G1423="","",IF(AND($D1423&gt;='Cohort Report'!$B$5,$D1423&lt;='Cohort Report'!$B$6),$G1423,"")))</f>
        <v/>
      </c>
    </row>
    <row r="1424" customFormat="false" ht="15" hidden="false" customHeight="false" outlineLevel="0" collapsed="false">
      <c r="A1424" s="9"/>
      <c r="B1424" s="22"/>
      <c r="C1424" s="23"/>
      <c r="D1424" s="19" t="str">
        <f aca="false">IF($A1424="","",_xlfn.MINIFS($B:$B,$A:$A,$A1424))</f>
        <v/>
      </c>
      <c r="E1424" s="20" t="str">
        <f aca="false">IF($A1424="","",IF(AND($B1424=$D1424,COUNTIFS($A$2:$A1424,$A1424,$B$2:$B1424,$B1424)=1),1,0))</f>
        <v/>
      </c>
      <c r="F1424" s="19" t="str">
        <f aca="false">IF($E1424&lt;&gt;1,"",IF(COUNTIFS($A:$A,$A1424,$B:$B,"&gt;"&amp;$D1424)=0,"",_xlfn.MINIFS($B:$B,$A:$A,$A1424,$B:$B,"&gt;"&amp;$D1424)))</f>
        <v/>
      </c>
      <c r="G1424" s="20" t="str">
        <f aca="false">IF($F1424="","",$F1424-$D1424)</f>
        <v/>
      </c>
      <c r="H1424" s="20" t="str">
        <f aca="false">IF($E1424&lt;&gt;1,"",IF($F1424="",0,IF($G1424&lt;='Cohort Report'!$B$7,1,0)))</f>
        <v/>
      </c>
      <c r="I1424" s="20" t="str">
        <f aca="false">IF($E1424&lt;&gt;1,"",IF($F1424="",0,IF($G1424&lt;='Cohort Report'!$B$8,1,0)))</f>
        <v/>
      </c>
      <c r="J1424" s="21" t="str">
        <f aca="false">IF($E1424&lt;&gt;1,"",DATE(YEAR($D1424),MONTH($D1424),1))</f>
        <v/>
      </c>
      <c r="K1424" s="20" t="str">
        <f aca="false">IF($E1424&lt;&gt;1,"",IF($G1424="","",IF(AND($D1424&gt;='Cohort Report'!$B$5,$D1424&lt;='Cohort Report'!$B$6),$G1424,"")))</f>
        <v/>
      </c>
    </row>
    <row r="1425" customFormat="false" ht="15" hidden="false" customHeight="false" outlineLevel="0" collapsed="false">
      <c r="A1425" s="9"/>
      <c r="B1425" s="22"/>
      <c r="C1425" s="23"/>
      <c r="D1425" s="19" t="str">
        <f aca="false">IF($A1425="","",_xlfn.MINIFS($B:$B,$A:$A,$A1425))</f>
        <v/>
      </c>
      <c r="E1425" s="20" t="str">
        <f aca="false">IF($A1425="","",IF(AND($B1425=$D1425,COUNTIFS($A$2:$A1425,$A1425,$B$2:$B1425,$B1425)=1),1,0))</f>
        <v/>
      </c>
      <c r="F1425" s="19" t="str">
        <f aca="false">IF($E1425&lt;&gt;1,"",IF(COUNTIFS($A:$A,$A1425,$B:$B,"&gt;"&amp;$D1425)=0,"",_xlfn.MINIFS($B:$B,$A:$A,$A1425,$B:$B,"&gt;"&amp;$D1425)))</f>
        <v/>
      </c>
      <c r="G1425" s="20" t="str">
        <f aca="false">IF($F1425="","",$F1425-$D1425)</f>
        <v/>
      </c>
      <c r="H1425" s="20" t="str">
        <f aca="false">IF($E1425&lt;&gt;1,"",IF($F1425="",0,IF($G1425&lt;='Cohort Report'!$B$7,1,0)))</f>
        <v/>
      </c>
      <c r="I1425" s="20" t="str">
        <f aca="false">IF($E1425&lt;&gt;1,"",IF($F1425="",0,IF($G1425&lt;='Cohort Report'!$B$8,1,0)))</f>
        <v/>
      </c>
      <c r="J1425" s="21" t="str">
        <f aca="false">IF($E1425&lt;&gt;1,"",DATE(YEAR($D1425),MONTH($D1425),1))</f>
        <v/>
      </c>
      <c r="K1425" s="20" t="str">
        <f aca="false">IF($E1425&lt;&gt;1,"",IF($G1425="","",IF(AND($D1425&gt;='Cohort Report'!$B$5,$D1425&lt;='Cohort Report'!$B$6),$G1425,"")))</f>
        <v/>
      </c>
    </row>
    <row r="1426" customFormat="false" ht="15" hidden="false" customHeight="false" outlineLevel="0" collapsed="false">
      <c r="A1426" s="9"/>
      <c r="B1426" s="22"/>
      <c r="C1426" s="23"/>
      <c r="D1426" s="19" t="str">
        <f aca="false">IF($A1426="","",_xlfn.MINIFS($B:$B,$A:$A,$A1426))</f>
        <v/>
      </c>
      <c r="E1426" s="20" t="str">
        <f aca="false">IF($A1426="","",IF(AND($B1426=$D1426,COUNTIFS($A$2:$A1426,$A1426,$B$2:$B1426,$B1426)=1),1,0))</f>
        <v/>
      </c>
      <c r="F1426" s="19" t="str">
        <f aca="false">IF($E1426&lt;&gt;1,"",IF(COUNTIFS($A:$A,$A1426,$B:$B,"&gt;"&amp;$D1426)=0,"",_xlfn.MINIFS($B:$B,$A:$A,$A1426,$B:$B,"&gt;"&amp;$D1426)))</f>
        <v/>
      </c>
      <c r="G1426" s="20" t="str">
        <f aca="false">IF($F1426="","",$F1426-$D1426)</f>
        <v/>
      </c>
      <c r="H1426" s="20" t="str">
        <f aca="false">IF($E1426&lt;&gt;1,"",IF($F1426="",0,IF($G1426&lt;='Cohort Report'!$B$7,1,0)))</f>
        <v/>
      </c>
      <c r="I1426" s="20" t="str">
        <f aca="false">IF($E1426&lt;&gt;1,"",IF($F1426="",0,IF($G1426&lt;='Cohort Report'!$B$8,1,0)))</f>
        <v/>
      </c>
      <c r="J1426" s="21" t="str">
        <f aca="false">IF($E1426&lt;&gt;1,"",DATE(YEAR($D1426),MONTH($D1426),1))</f>
        <v/>
      </c>
      <c r="K1426" s="20" t="str">
        <f aca="false">IF($E1426&lt;&gt;1,"",IF($G1426="","",IF(AND($D1426&gt;='Cohort Report'!$B$5,$D1426&lt;='Cohort Report'!$B$6),$G1426,"")))</f>
        <v/>
      </c>
    </row>
    <row r="1427" customFormat="false" ht="15" hidden="false" customHeight="false" outlineLevel="0" collapsed="false">
      <c r="A1427" s="9"/>
      <c r="B1427" s="22"/>
      <c r="C1427" s="23"/>
      <c r="D1427" s="19" t="str">
        <f aca="false">IF($A1427="","",_xlfn.MINIFS($B:$B,$A:$A,$A1427))</f>
        <v/>
      </c>
      <c r="E1427" s="20" t="str">
        <f aca="false">IF($A1427="","",IF(AND($B1427=$D1427,COUNTIFS($A$2:$A1427,$A1427,$B$2:$B1427,$B1427)=1),1,0))</f>
        <v/>
      </c>
      <c r="F1427" s="19" t="str">
        <f aca="false">IF($E1427&lt;&gt;1,"",IF(COUNTIFS($A:$A,$A1427,$B:$B,"&gt;"&amp;$D1427)=0,"",_xlfn.MINIFS($B:$B,$A:$A,$A1427,$B:$B,"&gt;"&amp;$D1427)))</f>
        <v/>
      </c>
      <c r="G1427" s="20" t="str">
        <f aca="false">IF($F1427="","",$F1427-$D1427)</f>
        <v/>
      </c>
      <c r="H1427" s="20" t="str">
        <f aca="false">IF($E1427&lt;&gt;1,"",IF($F1427="",0,IF($G1427&lt;='Cohort Report'!$B$7,1,0)))</f>
        <v/>
      </c>
      <c r="I1427" s="20" t="str">
        <f aca="false">IF($E1427&lt;&gt;1,"",IF($F1427="",0,IF($G1427&lt;='Cohort Report'!$B$8,1,0)))</f>
        <v/>
      </c>
      <c r="J1427" s="21" t="str">
        <f aca="false">IF($E1427&lt;&gt;1,"",DATE(YEAR($D1427),MONTH($D1427),1))</f>
        <v/>
      </c>
      <c r="K1427" s="20" t="str">
        <f aca="false">IF($E1427&lt;&gt;1,"",IF($G1427="","",IF(AND($D1427&gt;='Cohort Report'!$B$5,$D1427&lt;='Cohort Report'!$B$6),$G1427,"")))</f>
        <v/>
      </c>
    </row>
    <row r="1428" customFormat="false" ht="15" hidden="false" customHeight="false" outlineLevel="0" collapsed="false">
      <c r="A1428" s="9"/>
      <c r="B1428" s="22"/>
      <c r="C1428" s="23"/>
      <c r="D1428" s="19" t="str">
        <f aca="false">IF($A1428="","",_xlfn.MINIFS($B:$B,$A:$A,$A1428))</f>
        <v/>
      </c>
      <c r="E1428" s="20" t="str">
        <f aca="false">IF($A1428="","",IF(AND($B1428=$D1428,COUNTIFS($A$2:$A1428,$A1428,$B$2:$B1428,$B1428)=1),1,0))</f>
        <v/>
      </c>
      <c r="F1428" s="19" t="str">
        <f aca="false">IF($E1428&lt;&gt;1,"",IF(COUNTIFS($A:$A,$A1428,$B:$B,"&gt;"&amp;$D1428)=0,"",_xlfn.MINIFS($B:$B,$A:$A,$A1428,$B:$B,"&gt;"&amp;$D1428)))</f>
        <v/>
      </c>
      <c r="G1428" s="20" t="str">
        <f aca="false">IF($F1428="","",$F1428-$D1428)</f>
        <v/>
      </c>
      <c r="H1428" s="20" t="str">
        <f aca="false">IF($E1428&lt;&gt;1,"",IF($F1428="",0,IF($G1428&lt;='Cohort Report'!$B$7,1,0)))</f>
        <v/>
      </c>
      <c r="I1428" s="20" t="str">
        <f aca="false">IF($E1428&lt;&gt;1,"",IF($F1428="",0,IF($G1428&lt;='Cohort Report'!$B$8,1,0)))</f>
        <v/>
      </c>
      <c r="J1428" s="21" t="str">
        <f aca="false">IF($E1428&lt;&gt;1,"",DATE(YEAR($D1428),MONTH($D1428),1))</f>
        <v/>
      </c>
      <c r="K1428" s="20" t="str">
        <f aca="false">IF($E1428&lt;&gt;1,"",IF($G1428="","",IF(AND($D1428&gt;='Cohort Report'!$B$5,$D1428&lt;='Cohort Report'!$B$6),$G1428,"")))</f>
        <v/>
      </c>
    </row>
    <row r="1429" customFormat="false" ht="15" hidden="false" customHeight="false" outlineLevel="0" collapsed="false">
      <c r="A1429" s="9"/>
      <c r="B1429" s="22"/>
      <c r="C1429" s="23"/>
      <c r="D1429" s="19" t="str">
        <f aca="false">IF($A1429="","",_xlfn.MINIFS($B:$B,$A:$A,$A1429))</f>
        <v/>
      </c>
      <c r="E1429" s="20" t="str">
        <f aca="false">IF($A1429="","",IF(AND($B1429=$D1429,COUNTIFS($A$2:$A1429,$A1429,$B$2:$B1429,$B1429)=1),1,0))</f>
        <v/>
      </c>
      <c r="F1429" s="19" t="str">
        <f aca="false">IF($E1429&lt;&gt;1,"",IF(COUNTIFS($A:$A,$A1429,$B:$B,"&gt;"&amp;$D1429)=0,"",_xlfn.MINIFS($B:$B,$A:$A,$A1429,$B:$B,"&gt;"&amp;$D1429)))</f>
        <v/>
      </c>
      <c r="G1429" s="20" t="str">
        <f aca="false">IF($F1429="","",$F1429-$D1429)</f>
        <v/>
      </c>
      <c r="H1429" s="20" t="str">
        <f aca="false">IF($E1429&lt;&gt;1,"",IF($F1429="",0,IF($G1429&lt;='Cohort Report'!$B$7,1,0)))</f>
        <v/>
      </c>
      <c r="I1429" s="20" t="str">
        <f aca="false">IF($E1429&lt;&gt;1,"",IF($F1429="",0,IF($G1429&lt;='Cohort Report'!$B$8,1,0)))</f>
        <v/>
      </c>
      <c r="J1429" s="21" t="str">
        <f aca="false">IF($E1429&lt;&gt;1,"",DATE(YEAR($D1429),MONTH($D1429),1))</f>
        <v/>
      </c>
      <c r="K1429" s="20" t="str">
        <f aca="false">IF($E1429&lt;&gt;1,"",IF($G1429="","",IF(AND($D1429&gt;='Cohort Report'!$B$5,$D1429&lt;='Cohort Report'!$B$6),$G1429,"")))</f>
        <v/>
      </c>
    </row>
    <row r="1430" customFormat="false" ht="15" hidden="false" customHeight="false" outlineLevel="0" collapsed="false">
      <c r="A1430" s="9"/>
      <c r="B1430" s="22"/>
      <c r="C1430" s="23"/>
      <c r="D1430" s="19" t="str">
        <f aca="false">IF($A1430="","",_xlfn.MINIFS($B:$B,$A:$A,$A1430))</f>
        <v/>
      </c>
      <c r="E1430" s="20" t="str">
        <f aca="false">IF($A1430="","",IF(AND($B1430=$D1430,COUNTIFS($A$2:$A1430,$A1430,$B$2:$B1430,$B1430)=1),1,0))</f>
        <v/>
      </c>
      <c r="F1430" s="19" t="str">
        <f aca="false">IF($E1430&lt;&gt;1,"",IF(COUNTIFS($A:$A,$A1430,$B:$B,"&gt;"&amp;$D1430)=0,"",_xlfn.MINIFS($B:$B,$A:$A,$A1430,$B:$B,"&gt;"&amp;$D1430)))</f>
        <v/>
      </c>
      <c r="G1430" s="20" t="str">
        <f aca="false">IF($F1430="","",$F1430-$D1430)</f>
        <v/>
      </c>
      <c r="H1430" s="20" t="str">
        <f aca="false">IF($E1430&lt;&gt;1,"",IF($F1430="",0,IF($G1430&lt;='Cohort Report'!$B$7,1,0)))</f>
        <v/>
      </c>
      <c r="I1430" s="20" t="str">
        <f aca="false">IF($E1430&lt;&gt;1,"",IF($F1430="",0,IF($G1430&lt;='Cohort Report'!$B$8,1,0)))</f>
        <v/>
      </c>
      <c r="J1430" s="21" t="str">
        <f aca="false">IF($E1430&lt;&gt;1,"",DATE(YEAR($D1430),MONTH($D1430),1))</f>
        <v/>
      </c>
      <c r="K1430" s="20" t="str">
        <f aca="false">IF($E1430&lt;&gt;1,"",IF($G1430="","",IF(AND($D1430&gt;='Cohort Report'!$B$5,$D1430&lt;='Cohort Report'!$B$6),$G1430,"")))</f>
        <v/>
      </c>
    </row>
    <row r="1431" customFormat="false" ht="15" hidden="false" customHeight="false" outlineLevel="0" collapsed="false">
      <c r="A1431" s="9"/>
      <c r="B1431" s="22"/>
      <c r="C1431" s="23"/>
      <c r="D1431" s="19" t="str">
        <f aca="false">IF($A1431="","",_xlfn.MINIFS($B:$B,$A:$A,$A1431))</f>
        <v/>
      </c>
      <c r="E1431" s="20" t="str">
        <f aca="false">IF($A1431="","",IF(AND($B1431=$D1431,COUNTIFS($A$2:$A1431,$A1431,$B$2:$B1431,$B1431)=1),1,0))</f>
        <v/>
      </c>
      <c r="F1431" s="19" t="str">
        <f aca="false">IF($E1431&lt;&gt;1,"",IF(COUNTIFS($A:$A,$A1431,$B:$B,"&gt;"&amp;$D1431)=0,"",_xlfn.MINIFS($B:$B,$A:$A,$A1431,$B:$B,"&gt;"&amp;$D1431)))</f>
        <v/>
      </c>
      <c r="G1431" s="20" t="str">
        <f aca="false">IF($F1431="","",$F1431-$D1431)</f>
        <v/>
      </c>
      <c r="H1431" s="20" t="str">
        <f aca="false">IF($E1431&lt;&gt;1,"",IF($F1431="",0,IF($G1431&lt;='Cohort Report'!$B$7,1,0)))</f>
        <v/>
      </c>
      <c r="I1431" s="20" t="str">
        <f aca="false">IF($E1431&lt;&gt;1,"",IF($F1431="",0,IF($G1431&lt;='Cohort Report'!$B$8,1,0)))</f>
        <v/>
      </c>
      <c r="J1431" s="21" t="str">
        <f aca="false">IF($E1431&lt;&gt;1,"",DATE(YEAR($D1431),MONTH($D1431),1))</f>
        <v/>
      </c>
      <c r="K1431" s="20" t="str">
        <f aca="false">IF($E1431&lt;&gt;1,"",IF($G1431="","",IF(AND($D1431&gt;='Cohort Report'!$B$5,$D1431&lt;='Cohort Report'!$B$6),$G1431,"")))</f>
        <v/>
      </c>
    </row>
    <row r="1432" customFormat="false" ht="15" hidden="false" customHeight="false" outlineLevel="0" collapsed="false">
      <c r="A1432" s="9"/>
      <c r="B1432" s="22"/>
      <c r="C1432" s="23"/>
      <c r="D1432" s="19" t="str">
        <f aca="false">IF($A1432="","",_xlfn.MINIFS($B:$B,$A:$A,$A1432))</f>
        <v/>
      </c>
      <c r="E1432" s="20" t="str">
        <f aca="false">IF($A1432="","",IF(AND($B1432=$D1432,COUNTIFS($A$2:$A1432,$A1432,$B$2:$B1432,$B1432)=1),1,0))</f>
        <v/>
      </c>
      <c r="F1432" s="19" t="str">
        <f aca="false">IF($E1432&lt;&gt;1,"",IF(COUNTIFS($A:$A,$A1432,$B:$B,"&gt;"&amp;$D1432)=0,"",_xlfn.MINIFS($B:$B,$A:$A,$A1432,$B:$B,"&gt;"&amp;$D1432)))</f>
        <v/>
      </c>
      <c r="G1432" s="20" t="str">
        <f aca="false">IF($F1432="","",$F1432-$D1432)</f>
        <v/>
      </c>
      <c r="H1432" s="20" t="str">
        <f aca="false">IF($E1432&lt;&gt;1,"",IF($F1432="",0,IF($G1432&lt;='Cohort Report'!$B$7,1,0)))</f>
        <v/>
      </c>
      <c r="I1432" s="20" t="str">
        <f aca="false">IF($E1432&lt;&gt;1,"",IF($F1432="",0,IF($G1432&lt;='Cohort Report'!$B$8,1,0)))</f>
        <v/>
      </c>
      <c r="J1432" s="21" t="str">
        <f aca="false">IF($E1432&lt;&gt;1,"",DATE(YEAR($D1432),MONTH($D1432),1))</f>
        <v/>
      </c>
      <c r="K1432" s="20" t="str">
        <f aca="false">IF($E1432&lt;&gt;1,"",IF($G1432="","",IF(AND($D1432&gt;='Cohort Report'!$B$5,$D1432&lt;='Cohort Report'!$B$6),$G1432,"")))</f>
        <v/>
      </c>
    </row>
    <row r="1433" customFormat="false" ht="15" hidden="false" customHeight="false" outlineLevel="0" collapsed="false">
      <c r="A1433" s="9"/>
      <c r="B1433" s="22"/>
      <c r="C1433" s="23"/>
      <c r="D1433" s="19" t="str">
        <f aca="false">IF($A1433="","",_xlfn.MINIFS($B:$B,$A:$A,$A1433))</f>
        <v/>
      </c>
      <c r="E1433" s="20" t="str">
        <f aca="false">IF($A1433="","",IF(AND($B1433=$D1433,COUNTIFS($A$2:$A1433,$A1433,$B$2:$B1433,$B1433)=1),1,0))</f>
        <v/>
      </c>
      <c r="F1433" s="19" t="str">
        <f aca="false">IF($E1433&lt;&gt;1,"",IF(COUNTIFS($A:$A,$A1433,$B:$B,"&gt;"&amp;$D1433)=0,"",_xlfn.MINIFS($B:$B,$A:$A,$A1433,$B:$B,"&gt;"&amp;$D1433)))</f>
        <v/>
      </c>
      <c r="G1433" s="20" t="str">
        <f aca="false">IF($F1433="","",$F1433-$D1433)</f>
        <v/>
      </c>
      <c r="H1433" s="20" t="str">
        <f aca="false">IF($E1433&lt;&gt;1,"",IF($F1433="",0,IF($G1433&lt;='Cohort Report'!$B$7,1,0)))</f>
        <v/>
      </c>
      <c r="I1433" s="20" t="str">
        <f aca="false">IF($E1433&lt;&gt;1,"",IF($F1433="",0,IF($G1433&lt;='Cohort Report'!$B$8,1,0)))</f>
        <v/>
      </c>
      <c r="J1433" s="21" t="str">
        <f aca="false">IF($E1433&lt;&gt;1,"",DATE(YEAR($D1433),MONTH($D1433),1))</f>
        <v/>
      </c>
      <c r="K1433" s="20" t="str">
        <f aca="false">IF($E1433&lt;&gt;1,"",IF($G1433="","",IF(AND($D1433&gt;='Cohort Report'!$B$5,$D1433&lt;='Cohort Report'!$B$6),$G1433,"")))</f>
        <v/>
      </c>
    </row>
    <row r="1434" customFormat="false" ht="15" hidden="false" customHeight="false" outlineLevel="0" collapsed="false">
      <c r="A1434" s="9"/>
      <c r="B1434" s="22"/>
      <c r="C1434" s="23"/>
      <c r="D1434" s="19" t="str">
        <f aca="false">IF($A1434="","",_xlfn.MINIFS($B:$B,$A:$A,$A1434))</f>
        <v/>
      </c>
      <c r="E1434" s="20" t="str">
        <f aca="false">IF($A1434="","",IF(AND($B1434=$D1434,COUNTIFS($A$2:$A1434,$A1434,$B$2:$B1434,$B1434)=1),1,0))</f>
        <v/>
      </c>
      <c r="F1434" s="19" t="str">
        <f aca="false">IF($E1434&lt;&gt;1,"",IF(COUNTIFS($A:$A,$A1434,$B:$B,"&gt;"&amp;$D1434)=0,"",_xlfn.MINIFS($B:$B,$A:$A,$A1434,$B:$B,"&gt;"&amp;$D1434)))</f>
        <v/>
      </c>
      <c r="G1434" s="20" t="str">
        <f aca="false">IF($F1434="","",$F1434-$D1434)</f>
        <v/>
      </c>
      <c r="H1434" s="20" t="str">
        <f aca="false">IF($E1434&lt;&gt;1,"",IF($F1434="",0,IF($G1434&lt;='Cohort Report'!$B$7,1,0)))</f>
        <v/>
      </c>
      <c r="I1434" s="20" t="str">
        <f aca="false">IF($E1434&lt;&gt;1,"",IF($F1434="",0,IF($G1434&lt;='Cohort Report'!$B$8,1,0)))</f>
        <v/>
      </c>
      <c r="J1434" s="21" t="str">
        <f aca="false">IF($E1434&lt;&gt;1,"",DATE(YEAR($D1434),MONTH($D1434),1))</f>
        <v/>
      </c>
      <c r="K1434" s="20" t="str">
        <f aca="false">IF($E1434&lt;&gt;1,"",IF($G1434="","",IF(AND($D1434&gt;='Cohort Report'!$B$5,$D1434&lt;='Cohort Report'!$B$6),$G1434,"")))</f>
        <v/>
      </c>
    </row>
    <row r="1435" customFormat="false" ht="15" hidden="false" customHeight="false" outlineLevel="0" collapsed="false">
      <c r="A1435" s="9"/>
      <c r="B1435" s="22"/>
      <c r="C1435" s="23"/>
      <c r="D1435" s="19" t="str">
        <f aca="false">IF($A1435="","",_xlfn.MINIFS($B:$B,$A:$A,$A1435))</f>
        <v/>
      </c>
      <c r="E1435" s="20" t="str">
        <f aca="false">IF($A1435="","",IF(AND($B1435=$D1435,COUNTIFS($A$2:$A1435,$A1435,$B$2:$B1435,$B1435)=1),1,0))</f>
        <v/>
      </c>
      <c r="F1435" s="19" t="str">
        <f aca="false">IF($E1435&lt;&gt;1,"",IF(COUNTIFS($A:$A,$A1435,$B:$B,"&gt;"&amp;$D1435)=0,"",_xlfn.MINIFS($B:$B,$A:$A,$A1435,$B:$B,"&gt;"&amp;$D1435)))</f>
        <v/>
      </c>
      <c r="G1435" s="20" t="str">
        <f aca="false">IF($F1435="","",$F1435-$D1435)</f>
        <v/>
      </c>
      <c r="H1435" s="20" t="str">
        <f aca="false">IF($E1435&lt;&gt;1,"",IF($F1435="",0,IF($G1435&lt;='Cohort Report'!$B$7,1,0)))</f>
        <v/>
      </c>
      <c r="I1435" s="20" t="str">
        <f aca="false">IF($E1435&lt;&gt;1,"",IF($F1435="",0,IF($G1435&lt;='Cohort Report'!$B$8,1,0)))</f>
        <v/>
      </c>
      <c r="J1435" s="21" t="str">
        <f aca="false">IF($E1435&lt;&gt;1,"",DATE(YEAR($D1435),MONTH($D1435),1))</f>
        <v/>
      </c>
      <c r="K1435" s="20" t="str">
        <f aca="false">IF($E1435&lt;&gt;1,"",IF($G1435="","",IF(AND($D1435&gt;='Cohort Report'!$B$5,$D1435&lt;='Cohort Report'!$B$6),$G1435,"")))</f>
        <v/>
      </c>
    </row>
    <row r="1436" customFormat="false" ht="15" hidden="false" customHeight="false" outlineLevel="0" collapsed="false">
      <c r="A1436" s="9"/>
      <c r="B1436" s="22"/>
      <c r="C1436" s="23"/>
      <c r="D1436" s="19" t="str">
        <f aca="false">IF($A1436="","",_xlfn.MINIFS($B:$B,$A:$A,$A1436))</f>
        <v/>
      </c>
      <c r="E1436" s="20" t="str">
        <f aca="false">IF($A1436="","",IF(AND($B1436=$D1436,COUNTIFS($A$2:$A1436,$A1436,$B$2:$B1436,$B1436)=1),1,0))</f>
        <v/>
      </c>
      <c r="F1436" s="19" t="str">
        <f aca="false">IF($E1436&lt;&gt;1,"",IF(COUNTIFS($A:$A,$A1436,$B:$B,"&gt;"&amp;$D1436)=0,"",_xlfn.MINIFS($B:$B,$A:$A,$A1436,$B:$B,"&gt;"&amp;$D1436)))</f>
        <v/>
      </c>
      <c r="G1436" s="20" t="str">
        <f aca="false">IF($F1436="","",$F1436-$D1436)</f>
        <v/>
      </c>
      <c r="H1436" s="20" t="str">
        <f aca="false">IF($E1436&lt;&gt;1,"",IF($F1436="",0,IF($G1436&lt;='Cohort Report'!$B$7,1,0)))</f>
        <v/>
      </c>
      <c r="I1436" s="20" t="str">
        <f aca="false">IF($E1436&lt;&gt;1,"",IF($F1436="",0,IF($G1436&lt;='Cohort Report'!$B$8,1,0)))</f>
        <v/>
      </c>
      <c r="J1436" s="21" t="str">
        <f aca="false">IF($E1436&lt;&gt;1,"",DATE(YEAR($D1436),MONTH($D1436),1))</f>
        <v/>
      </c>
      <c r="K1436" s="20" t="str">
        <f aca="false">IF($E1436&lt;&gt;1,"",IF($G1436="","",IF(AND($D1436&gt;='Cohort Report'!$B$5,$D1436&lt;='Cohort Report'!$B$6),$G1436,"")))</f>
        <v/>
      </c>
    </row>
    <row r="1437" customFormat="false" ht="15" hidden="false" customHeight="false" outlineLevel="0" collapsed="false">
      <c r="A1437" s="9"/>
      <c r="B1437" s="22"/>
      <c r="C1437" s="23"/>
      <c r="D1437" s="19" t="str">
        <f aca="false">IF($A1437="","",_xlfn.MINIFS($B:$B,$A:$A,$A1437))</f>
        <v/>
      </c>
      <c r="E1437" s="20" t="str">
        <f aca="false">IF($A1437="","",IF(AND($B1437=$D1437,COUNTIFS($A$2:$A1437,$A1437,$B$2:$B1437,$B1437)=1),1,0))</f>
        <v/>
      </c>
      <c r="F1437" s="19" t="str">
        <f aca="false">IF($E1437&lt;&gt;1,"",IF(COUNTIFS($A:$A,$A1437,$B:$B,"&gt;"&amp;$D1437)=0,"",_xlfn.MINIFS($B:$B,$A:$A,$A1437,$B:$B,"&gt;"&amp;$D1437)))</f>
        <v/>
      </c>
      <c r="G1437" s="20" t="str">
        <f aca="false">IF($F1437="","",$F1437-$D1437)</f>
        <v/>
      </c>
      <c r="H1437" s="20" t="str">
        <f aca="false">IF($E1437&lt;&gt;1,"",IF($F1437="",0,IF($G1437&lt;='Cohort Report'!$B$7,1,0)))</f>
        <v/>
      </c>
      <c r="I1437" s="20" t="str">
        <f aca="false">IF($E1437&lt;&gt;1,"",IF($F1437="",0,IF($G1437&lt;='Cohort Report'!$B$8,1,0)))</f>
        <v/>
      </c>
      <c r="J1437" s="21" t="str">
        <f aca="false">IF($E1437&lt;&gt;1,"",DATE(YEAR($D1437),MONTH($D1437),1))</f>
        <v/>
      </c>
      <c r="K1437" s="20" t="str">
        <f aca="false">IF($E1437&lt;&gt;1,"",IF($G1437="","",IF(AND($D1437&gt;='Cohort Report'!$B$5,$D1437&lt;='Cohort Report'!$B$6),$G1437,"")))</f>
        <v/>
      </c>
    </row>
    <row r="1438" customFormat="false" ht="15" hidden="false" customHeight="false" outlineLevel="0" collapsed="false">
      <c r="A1438" s="9"/>
      <c r="B1438" s="22"/>
      <c r="C1438" s="23"/>
      <c r="D1438" s="19" t="str">
        <f aca="false">IF($A1438="","",_xlfn.MINIFS($B:$B,$A:$A,$A1438))</f>
        <v/>
      </c>
      <c r="E1438" s="20" t="str">
        <f aca="false">IF($A1438="","",IF(AND($B1438=$D1438,COUNTIFS($A$2:$A1438,$A1438,$B$2:$B1438,$B1438)=1),1,0))</f>
        <v/>
      </c>
      <c r="F1438" s="19" t="str">
        <f aca="false">IF($E1438&lt;&gt;1,"",IF(COUNTIFS($A:$A,$A1438,$B:$B,"&gt;"&amp;$D1438)=0,"",_xlfn.MINIFS($B:$B,$A:$A,$A1438,$B:$B,"&gt;"&amp;$D1438)))</f>
        <v/>
      </c>
      <c r="G1438" s="20" t="str">
        <f aca="false">IF($F1438="","",$F1438-$D1438)</f>
        <v/>
      </c>
      <c r="H1438" s="20" t="str">
        <f aca="false">IF($E1438&lt;&gt;1,"",IF($F1438="",0,IF($G1438&lt;='Cohort Report'!$B$7,1,0)))</f>
        <v/>
      </c>
      <c r="I1438" s="20" t="str">
        <f aca="false">IF($E1438&lt;&gt;1,"",IF($F1438="",0,IF($G1438&lt;='Cohort Report'!$B$8,1,0)))</f>
        <v/>
      </c>
      <c r="J1438" s="21" t="str">
        <f aca="false">IF($E1438&lt;&gt;1,"",DATE(YEAR($D1438),MONTH($D1438),1))</f>
        <v/>
      </c>
      <c r="K1438" s="20" t="str">
        <f aca="false">IF($E1438&lt;&gt;1,"",IF($G1438="","",IF(AND($D1438&gt;='Cohort Report'!$B$5,$D1438&lt;='Cohort Report'!$B$6),$G1438,"")))</f>
        <v/>
      </c>
    </row>
    <row r="1439" customFormat="false" ht="15" hidden="false" customHeight="false" outlineLevel="0" collapsed="false">
      <c r="A1439" s="9"/>
      <c r="B1439" s="22"/>
      <c r="C1439" s="23"/>
      <c r="D1439" s="19" t="str">
        <f aca="false">IF($A1439="","",_xlfn.MINIFS($B:$B,$A:$A,$A1439))</f>
        <v/>
      </c>
      <c r="E1439" s="20" t="str">
        <f aca="false">IF($A1439="","",IF(AND($B1439=$D1439,COUNTIFS($A$2:$A1439,$A1439,$B$2:$B1439,$B1439)=1),1,0))</f>
        <v/>
      </c>
      <c r="F1439" s="19" t="str">
        <f aca="false">IF($E1439&lt;&gt;1,"",IF(COUNTIFS($A:$A,$A1439,$B:$B,"&gt;"&amp;$D1439)=0,"",_xlfn.MINIFS($B:$B,$A:$A,$A1439,$B:$B,"&gt;"&amp;$D1439)))</f>
        <v/>
      </c>
      <c r="G1439" s="20" t="str">
        <f aca="false">IF($F1439="","",$F1439-$D1439)</f>
        <v/>
      </c>
      <c r="H1439" s="20" t="str">
        <f aca="false">IF($E1439&lt;&gt;1,"",IF($F1439="",0,IF($G1439&lt;='Cohort Report'!$B$7,1,0)))</f>
        <v/>
      </c>
      <c r="I1439" s="20" t="str">
        <f aca="false">IF($E1439&lt;&gt;1,"",IF($F1439="",0,IF($G1439&lt;='Cohort Report'!$B$8,1,0)))</f>
        <v/>
      </c>
      <c r="J1439" s="21" t="str">
        <f aca="false">IF($E1439&lt;&gt;1,"",DATE(YEAR($D1439),MONTH($D1439),1))</f>
        <v/>
      </c>
      <c r="K1439" s="20" t="str">
        <f aca="false">IF($E1439&lt;&gt;1,"",IF($G1439="","",IF(AND($D1439&gt;='Cohort Report'!$B$5,$D1439&lt;='Cohort Report'!$B$6),$G1439,"")))</f>
        <v/>
      </c>
    </row>
    <row r="1440" customFormat="false" ht="15" hidden="false" customHeight="false" outlineLevel="0" collapsed="false">
      <c r="A1440" s="9"/>
      <c r="B1440" s="22"/>
      <c r="C1440" s="23"/>
      <c r="D1440" s="19" t="str">
        <f aca="false">IF($A1440="","",_xlfn.MINIFS($B:$B,$A:$A,$A1440))</f>
        <v/>
      </c>
      <c r="E1440" s="20" t="str">
        <f aca="false">IF($A1440="","",IF(AND($B1440=$D1440,COUNTIFS($A$2:$A1440,$A1440,$B$2:$B1440,$B1440)=1),1,0))</f>
        <v/>
      </c>
      <c r="F1440" s="19" t="str">
        <f aca="false">IF($E1440&lt;&gt;1,"",IF(COUNTIFS($A:$A,$A1440,$B:$B,"&gt;"&amp;$D1440)=0,"",_xlfn.MINIFS($B:$B,$A:$A,$A1440,$B:$B,"&gt;"&amp;$D1440)))</f>
        <v/>
      </c>
      <c r="G1440" s="20" t="str">
        <f aca="false">IF($F1440="","",$F1440-$D1440)</f>
        <v/>
      </c>
      <c r="H1440" s="20" t="str">
        <f aca="false">IF($E1440&lt;&gt;1,"",IF($F1440="",0,IF($G1440&lt;='Cohort Report'!$B$7,1,0)))</f>
        <v/>
      </c>
      <c r="I1440" s="20" t="str">
        <f aca="false">IF($E1440&lt;&gt;1,"",IF($F1440="",0,IF($G1440&lt;='Cohort Report'!$B$8,1,0)))</f>
        <v/>
      </c>
      <c r="J1440" s="21" t="str">
        <f aca="false">IF($E1440&lt;&gt;1,"",DATE(YEAR($D1440),MONTH($D1440),1))</f>
        <v/>
      </c>
      <c r="K1440" s="20" t="str">
        <f aca="false">IF($E1440&lt;&gt;1,"",IF($G1440="","",IF(AND($D1440&gt;='Cohort Report'!$B$5,$D1440&lt;='Cohort Report'!$B$6),$G1440,"")))</f>
        <v/>
      </c>
    </row>
    <row r="1441" customFormat="false" ht="15" hidden="false" customHeight="false" outlineLevel="0" collapsed="false">
      <c r="A1441" s="9"/>
      <c r="B1441" s="22"/>
      <c r="C1441" s="23"/>
      <c r="D1441" s="19" t="str">
        <f aca="false">IF($A1441="","",_xlfn.MINIFS($B:$B,$A:$A,$A1441))</f>
        <v/>
      </c>
      <c r="E1441" s="20" t="str">
        <f aca="false">IF($A1441="","",IF(AND($B1441=$D1441,COUNTIFS($A$2:$A1441,$A1441,$B$2:$B1441,$B1441)=1),1,0))</f>
        <v/>
      </c>
      <c r="F1441" s="19" t="str">
        <f aca="false">IF($E1441&lt;&gt;1,"",IF(COUNTIFS($A:$A,$A1441,$B:$B,"&gt;"&amp;$D1441)=0,"",_xlfn.MINIFS($B:$B,$A:$A,$A1441,$B:$B,"&gt;"&amp;$D1441)))</f>
        <v/>
      </c>
      <c r="G1441" s="20" t="str">
        <f aca="false">IF($F1441="","",$F1441-$D1441)</f>
        <v/>
      </c>
      <c r="H1441" s="20" t="str">
        <f aca="false">IF($E1441&lt;&gt;1,"",IF($F1441="",0,IF($G1441&lt;='Cohort Report'!$B$7,1,0)))</f>
        <v/>
      </c>
      <c r="I1441" s="20" t="str">
        <f aca="false">IF($E1441&lt;&gt;1,"",IF($F1441="",0,IF($G1441&lt;='Cohort Report'!$B$8,1,0)))</f>
        <v/>
      </c>
      <c r="J1441" s="21" t="str">
        <f aca="false">IF($E1441&lt;&gt;1,"",DATE(YEAR($D1441),MONTH($D1441),1))</f>
        <v/>
      </c>
      <c r="K1441" s="20" t="str">
        <f aca="false">IF($E1441&lt;&gt;1,"",IF($G1441="","",IF(AND($D1441&gt;='Cohort Report'!$B$5,$D1441&lt;='Cohort Report'!$B$6),$G1441,"")))</f>
        <v/>
      </c>
    </row>
    <row r="1442" customFormat="false" ht="15" hidden="false" customHeight="false" outlineLevel="0" collapsed="false">
      <c r="A1442" s="9"/>
      <c r="B1442" s="22"/>
      <c r="C1442" s="23"/>
      <c r="D1442" s="19" t="str">
        <f aca="false">IF($A1442="","",_xlfn.MINIFS($B:$B,$A:$A,$A1442))</f>
        <v/>
      </c>
      <c r="E1442" s="20" t="str">
        <f aca="false">IF($A1442="","",IF(AND($B1442=$D1442,COUNTIFS($A$2:$A1442,$A1442,$B$2:$B1442,$B1442)=1),1,0))</f>
        <v/>
      </c>
      <c r="F1442" s="19" t="str">
        <f aca="false">IF($E1442&lt;&gt;1,"",IF(COUNTIFS($A:$A,$A1442,$B:$B,"&gt;"&amp;$D1442)=0,"",_xlfn.MINIFS($B:$B,$A:$A,$A1442,$B:$B,"&gt;"&amp;$D1442)))</f>
        <v/>
      </c>
      <c r="G1442" s="20" t="str">
        <f aca="false">IF($F1442="","",$F1442-$D1442)</f>
        <v/>
      </c>
      <c r="H1442" s="20" t="str">
        <f aca="false">IF($E1442&lt;&gt;1,"",IF($F1442="",0,IF($G1442&lt;='Cohort Report'!$B$7,1,0)))</f>
        <v/>
      </c>
      <c r="I1442" s="20" t="str">
        <f aca="false">IF($E1442&lt;&gt;1,"",IF($F1442="",0,IF($G1442&lt;='Cohort Report'!$B$8,1,0)))</f>
        <v/>
      </c>
      <c r="J1442" s="21" t="str">
        <f aca="false">IF($E1442&lt;&gt;1,"",DATE(YEAR($D1442),MONTH($D1442),1))</f>
        <v/>
      </c>
      <c r="K1442" s="20" t="str">
        <f aca="false">IF($E1442&lt;&gt;1,"",IF($G1442="","",IF(AND($D1442&gt;='Cohort Report'!$B$5,$D1442&lt;='Cohort Report'!$B$6),$G1442,"")))</f>
        <v/>
      </c>
    </row>
    <row r="1443" customFormat="false" ht="15" hidden="false" customHeight="false" outlineLevel="0" collapsed="false">
      <c r="A1443" s="9"/>
      <c r="B1443" s="22"/>
      <c r="C1443" s="23"/>
      <c r="D1443" s="19" t="str">
        <f aca="false">IF($A1443="","",_xlfn.MINIFS($B:$B,$A:$A,$A1443))</f>
        <v/>
      </c>
      <c r="E1443" s="20" t="str">
        <f aca="false">IF($A1443="","",IF(AND($B1443=$D1443,COUNTIFS($A$2:$A1443,$A1443,$B$2:$B1443,$B1443)=1),1,0))</f>
        <v/>
      </c>
      <c r="F1443" s="19" t="str">
        <f aca="false">IF($E1443&lt;&gt;1,"",IF(COUNTIFS($A:$A,$A1443,$B:$B,"&gt;"&amp;$D1443)=0,"",_xlfn.MINIFS($B:$B,$A:$A,$A1443,$B:$B,"&gt;"&amp;$D1443)))</f>
        <v/>
      </c>
      <c r="G1443" s="20" t="str">
        <f aca="false">IF($F1443="","",$F1443-$D1443)</f>
        <v/>
      </c>
      <c r="H1443" s="20" t="str">
        <f aca="false">IF($E1443&lt;&gt;1,"",IF($F1443="",0,IF($G1443&lt;='Cohort Report'!$B$7,1,0)))</f>
        <v/>
      </c>
      <c r="I1443" s="20" t="str">
        <f aca="false">IF($E1443&lt;&gt;1,"",IF($F1443="",0,IF($G1443&lt;='Cohort Report'!$B$8,1,0)))</f>
        <v/>
      </c>
      <c r="J1443" s="21" t="str">
        <f aca="false">IF($E1443&lt;&gt;1,"",DATE(YEAR($D1443),MONTH($D1443),1))</f>
        <v/>
      </c>
      <c r="K1443" s="20" t="str">
        <f aca="false">IF($E1443&lt;&gt;1,"",IF($G1443="","",IF(AND($D1443&gt;='Cohort Report'!$B$5,$D1443&lt;='Cohort Report'!$B$6),$G1443,"")))</f>
        <v/>
      </c>
    </row>
    <row r="1444" customFormat="false" ht="15" hidden="false" customHeight="false" outlineLevel="0" collapsed="false">
      <c r="A1444" s="9"/>
      <c r="B1444" s="22"/>
      <c r="C1444" s="23"/>
      <c r="D1444" s="19" t="str">
        <f aca="false">IF($A1444="","",_xlfn.MINIFS($B:$B,$A:$A,$A1444))</f>
        <v/>
      </c>
      <c r="E1444" s="20" t="str">
        <f aca="false">IF($A1444="","",IF(AND($B1444=$D1444,COUNTIFS($A$2:$A1444,$A1444,$B$2:$B1444,$B1444)=1),1,0))</f>
        <v/>
      </c>
      <c r="F1444" s="19" t="str">
        <f aca="false">IF($E1444&lt;&gt;1,"",IF(COUNTIFS($A:$A,$A1444,$B:$B,"&gt;"&amp;$D1444)=0,"",_xlfn.MINIFS($B:$B,$A:$A,$A1444,$B:$B,"&gt;"&amp;$D1444)))</f>
        <v/>
      </c>
      <c r="G1444" s="20" t="str">
        <f aca="false">IF($F1444="","",$F1444-$D1444)</f>
        <v/>
      </c>
      <c r="H1444" s="20" t="str">
        <f aca="false">IF($E1444&lt;&gt;1,"",IF($F1444="",0,IF($G1444&lt;='Cohort Report'!$B$7,1,0)))</f>
        <v/>
      </c>
      <c r="I1444" s="20" t="str">
        <f aca="false">IF($E1444&lt;&gt;1,"",IF($F1444="",0,IF($G1444&lt;='Cohort Report'!$B$8,1,0)))</f>
        <v/>
      </c>
      <c r="J1444" s="21" t="str">
        <f aca="false">IF($E1444&lt;&gt;1,"",DATE(YEAR($D1444),MONTH($D1444),1))</f>
        <v/>
      </c>
      <c r="K1444" s="20" t="str">
        <f aca="false">IF($E1444&lt;&gt;1,"",IF($G1444="","",IF(AND($D1444&gt;='Cohort Report'!$B$5,$D1444&lt;='Cohort Report'!$B$6),$G1444,"")))</f>
        <v/>
      </c>
    </row>
    <row r="1445" customFormat="false" ht="15" hidden="false" customHeight="false" outlineLevel="0" collapsed="false">
      <c r="A1445" s="9"/>
      <c r="B1445" s="22"/>
      <c r="C1445" s="23"/>
      <c r="D1445" s="19" t="str">
        <f aca="false">IF($A1445="","",_xlfn.MINIFS($B:$B,$A:$A,$A1445))</f>
        <v/>
      </c>
      <c r="E1445" s="20" t="str">
        <f aca="false">IF($A1445="","",IF(AND($B1445=$D1445,COUNTIFS($A$2:$A1445,$A1445,$B$2:$B1445,$B1445)=1),1,0))</f>
        <v/>
      </c>
      <c r="F1445" s="19" t="str">
        <f aca="false">IF($E1445&lt;&gt;1,"",IF(COUNTIFS($A:$A,$A1445,$B:$B,"&gt;"&amp;$D1445)=0,"",_xlfn.MINIFS($B:$B,$A:$A,$A1445,$B:$B,"&gt;"&amp;$D1445)))</f>
        <v/>
      </c>
      <c r="G1445" s="20" t="str">
        <f aca="false">IF($F1445="","",$F1445-$D1445)</f>
        <v/>
      </c>
      <c r="H1445" s="20" t="str">
        <f aca="false">IF($E1445&lt;&gt;1,"",IF($F1445="",0,IF($G1445&lt;='Cohort Report'!$B$7,1,0)))</f>
        <v/>
      </c>
      <c r="I1445" s="20" t="str">
        <f aca="false">IF($E1445&lt;&gt;1,"",IF($F1445="",0,IF($G1445&lt;='Cohort Report'!$B$8,1,0)))</f>
        <v/>
      </c>
      <c r="J1445" s="21" t="str">
        <f aca="false">IF($E1445&lt;&gt;1,"",DATE(YEAR($D1445),MONTH($D1445),1))</f>
        <v/>
      </c>
      <c r="K1445" s="20" t="str">
        <f aca="false">IF($E1445&lt;&gt;1,"",IF($G1445="","",IF(AND($D1445&gt;='Cohort Report'!$B$5,$D1445&lt;='Cohort Report'!$B$6),$G1445,"")))</f>
        <v/>
      </c>
    </row>
    <row r="1446" customFormat="false" ht="15" hidden="false" customHeight="false" outlineLevel="0" collapsed="false">
      <c r="A1446" s="9"/>
      <c r="B1446" s="22"/>
      <c r="C1446" s="23"/>
      <c r="D1446" s="19" t="str">
        <f aca="false">IF($A1446="","",_xlfn.MINIFS($B:$B,$A:$A,$A1446))</f>
        <v/>
      </c>
      <c r="E1446" s="20" t="str">
        <f aca="false">IF($A1446="","",IF(AND($B1446=$D1446,COUNTIFS($A$2:$A1446,$A1446,$B$2:$B1446,$B1446)=1),1,0))</f>
        <v/>
      </c>
      <c r="F1446" s="19" t="str">
        <f aca="false">IF($E1446&lt;&gt;1,"",IF(COUNTIFS($A:$A,$A1446,$B:$B,"&gt;"&amp;$D1446)=0,"",_xlfn.MINIFS($B:$B,$A:$A,$A1446,$B:$B,"&gt;"&amp;$D1446)))</f>
        <v/>
      </c>
      <c r="G1446" s="20" t="str">
        <f aca="false">IF($F1446="","",$F1446-$D1446)</f>
        <v/>
      </c>
      <c r="H1446" s="20" t="str">
        <f aca="false">IF($E1446&lt;&gt;1,"",IF($F1446="",0,IF($G1446&lt;='Cohort Report'!$B$7,1,0)))</f>
        <v/>
      </c>
      <c r="I1446" s="20" t="str">
        <f aca="false">IF($E1446&lt;&gt;1,"",IF($F1446="",0,IF($G1446&lt;='Cohort Report'!$B$8,1,0)))</f>
        <v/>
      </c>
      <c r="J1446" s="21" t="str">
        <f aca="false">IF($E1446&lt;&gt;1,"",DATE(YEAR($D1446),MONTH($D1446),1))</f>
        <v/>
      </c>
      <c r="K1446" s="20" t="str">
        <f aca="false">IF($E1446&lt;&gt;1,"",IF($G1446="","",IF(AND($D1446&gt;='Cohort Report'!$B$5,$D1446&lt;='Cohort Report'!$B$6),$G1446,"")))</f>
        <v/>
      </c>
    </row>
    <row r="1447" customFormat="false" ht="15" hidden="false" customHeight="false" outlineLevel="0" collapsed="false">
      <c r="A1447" s="9"/>
      <c r="B1447" s="22"/>
      <c r="C1447" s="23"/>
      <c r="D1447" s="19" t="str">
        <f aca="false">IF($A1447="","",_xlfn.MINIFS($B:$B,$A:$A,$A1447))</f>
        <v/>
      </c>
      <c r="E1447" s="20" t="str">
        <f aca="false">IF($A1447="","",IF(AND($B1447=$D1447,COUNTIFS($A$2:$A1447,$A1447,$B$2:$B1447,$B1447)=1),1,0))</f>
        <v/>
      </c>
      <c r="F1447" s="19" t="str">
        <f aca="false">IF($E1447&lt;&gt;1,"",IF(COUNTIFS($A:$A,$A1447,$B:$B,"&gt;"&amp;$D1447)=0,"",_xlfn.MINIFS($B:$B,$A:$A,$A1447,$B:$B,"&gt;"&amp;$D1447)))</f>
        <v/>
      </c>
      <c r="G1447" s="20" t="str">
        <f aca="false">IF($F1447="","",$F1447-$D1447)</f>
        <v/>
      </c>
      <c r="H1447" s="20" t="str">
        <f aca="false">IF($E1447&lt;&gt;1,"",IF($F1447="",0,IF($G1447&lt;='Cohort Report'!$B$7,1,0)))</f>
        <v/>
      </c>
      <c r="I1447" s="20" t="str">
        <f aca="false">IF($E1447&lt;&gt;1,"",IF($F1447="",0,IF($G1447&lt;='Cohort Report'!$B$8,1,0)))</f>
        <v/>
      </c>
      <c r="J1447" s="21" t="str">
        <f aca="false">IF($E1447&lt;&gt;1,"",DATE(YEAR($D1447),MONTH($D1447),1))</f>
        <v/>
      </c>
      <c r="K1447" s="20" t="str">
        <f aca="false">IF($E1447&lt;&gt;1,"",IF($G1447="","",IF(AND($D1447&gt;='Cohort Report'!$B$5,$D1447&lt;='Cohort Report'!$B$6),$G1447,"")))</f>
        <v/>
      </c>
    </row>
    <row r="1448" customFormat="false" ht="15" hidden="false" customHeight="false" outlineLevel="0" collapsed="false">
      <c r="A1448" s="9"/>
      <c r="B1448" s="22"/>
      <c r="C1448" s="23"/>
      <c r="D1448" s="19" t="str">
        <f aca="false">IF($A1448="","",_xlfn.MINIFS($B:$B,$A:$A,$A1448))</f>
        <v/>
      </c>
      <c r="E1448" s="20" t="str">
        <f aca="false">IF($A1448="","",IF(AND($B1448=$D1448,COUNTIFS($A$2:$A1448,$A1448,$B$2:$B1448,$B1448)=1),1,0))</f>
        <v/>
      </c>
      <c r="F1448" s="19" t="str">
        <f aca="false">IF($E1448&lt;&gt;1,"",IF(COUNTIFS($A:$A,$A1448,$B:$B,"&gt;"&amp;$D1448)=0,"",_xlfn.MINIFS($B:$B,$A:$A,$A1448,$B:$B,"&gt;"&amp;$D1448)))</f>
        <v/>
      </c>
      <c r="G1448" s="20" t="str">
        <f aca="false">IF($F1448="","",$F1448-$D1448)</f>
        <v/>
      </c>
      <c r="H1448" s="20" t="str">
        <f aca="false">IF($E1448&lt;&gt;1,"",IF($F1448="",0,IF($G1448&lt;='Cohort Report'!$B$7,1,0)))</f>
        <v/>
      </c>
      <c r="I1448" s="20" t="str">
        <f aca="false">IF($E1448&lt;&gt;1,"",IF($F1448="",0,IF($G1448&lt;='Cohort Report'!$B$8,1,0)))</f>
        <v/>
      </c>
      <c r="J1448" s="21" t="str">
        <f aca="false">IF($E1448&lt;&gt;1,"",DATE(YEAR($D1448),MONTH($D1448),1))</f>
        <v/>
      </c>
      <c r="K1448" s="20" t="str">
        <f aca="false">IF($E1448&lt;&gt;1,"",IF($G1448="","",IF(AND($D1448&gt;='Cohort Report'!$B$5,$D1448&lt;='Cohort Report'!$B$6),$G1448,"")))</f>
        <v/>
      </c>
    </row>
    <row r="1449" customFormat="false" ht="15" hidden="false" customHeight="false" outlineLevel="0" collapsed="false">
      <c r="A1449" s="9"/>
      <c r="B1449" s="22"/>
      <c r="C1449" s="23"/>
      <c r="D1449" s="19" t="str">
        <f aca="false">IF($A1449="","",_xlfn.MINIFS($B:$B,$A:$A,$A1449))</f>
        <v/>
      </c>
      <c r="E1449" s="20" t="str">
        <f aca="false">IF($A1449="","",IF(AND($B1449=$D1449,COUNTIFS($A$2:$A1449,$A1449,$B$2:$B1449,$B1449)=1),1,0))</f>
        <v/>
      </c>
      <c r="F1449" s="19" t="str">
        <f aca="false">IF($E1449&lt;&gt;1,"",IF(COUNTIFS($A:$A,$A1449,$B:$B,"&gt;"&amp;$D1449)=0,"",_xlfn.MINIFS($B:$B,$A:$A,$A1449,$B:$B,"&gt;"&amp;$D1449)))</f>
        <v/>
      </c>
      <c r="G1449" s="20" t="str">
        <f aca="false">IF($F1449="","",$F1449-$D1449)</f>
        <v/>
      </c>
      <c r="H1449" s="20" t="str">
        <f aca="false">IF($E1449&lt;&gt;1,"",IF($F1449="",0,IF($G1449&lt;='Cohort Report'!$B$7,1,0)))</f>
        <v/>
      </c>
      <c r="I1449" s="20" t="str">
        <f aca="false">IF($E1449&lt;&gt;1,"",IF($F1449="",0,IF($G1449&lt;='Cohort Report'!$B$8,1,0)))</f>
        <v/>
      </c>
      <c r="J1449" s="21" t="str">
        <f aca="false">IF($E1449&lt;&gt;1,"",DATE(YEAR($D1449),MONTH($D1449),1))</f>
        <v/>
      </c>
      <c r="K1449" s="20" t="str">
        <f aca="false">IF($E1449&lt;&gt;1,"",IF($G1449="","",IF(AND($D1449&gt;='Cohort Report'!$B$5,$D1449&lt;='Cohort Report'!$B$6),$G1449,"")))</f>
        <v/>
      </c>
    </row>
    <row r="1450" customFormat="false" ht="15" hidden="false" customHeight="false" outlineLevel="0" collapsed="false">
      <c r="A1450" s="9"/>
      <c r="B1450" s="22"/>
      <c r="C1450" s="23"/>
      <c r="D1450" s="19" t="str">
        <f aca="false">IF($A1450="","",_xlfn.MINIFS($B:$B,$A:$A,$A1450))</f>
        <v/>
      </c>
      <c r="E1450" s="20" t="str">
        <f aca="false">IF($A1450="","",IF(AND($B1450=$D1450,COUNTIFS($A$2:$A1450,$A1450,$B$2:$B1450,$B1450)=1),1,0))</f>
        <v/>
      </c>
      <c r="F1450" s="19" t="str">
        <f aca="false">IF($E1450&lt;&gt;1,"",IF(COUNTIFS($A:$A,$A1450,$B:$B,"&gt;"&amp;$D1450)=0,"",_xlfn.MINIFS($B:$B,$A:$A,$A1450,$B:$B,"&gt;"&amp;$D1450)))</f>
        <v/>
      </c>
      <c r="G1450" s="20" t="str">
        <f aca="false">IF($F1450="","",$F1450-$D1450)</f>
        <v/>
      </c>
      <c r="H1450" s="20" t="str">
        <f aca="false">IF($E1450&lt;&gt;1,"",IF($F1450="",0,IF($G1450&lt;='Cohort Report'!$B$7,1,0)))</f>
        <v/>
      </c>
      <c r="I1450" s="20" t="str">
        <f aca="false">IF($E1450&lt;&gt;1,"",IF($F1450="",0,IF($G1450&lt;='Cohort Report'!$B$8,1,0)))</f>
        <v/>
      </c>
      <c r="J1450" s="21" t="str">
        <f aca="false">IF($E1450&lt;&gt;1,"",DATE(YEAR($D1450),MONTH($D1450),1))</f>
        <v/>
      </c>
      <c r="K1450" s="20" t="str">
        <f aca="false">IF($E1450&lt;&gt;1,"",IF($G1450="","",IF(AND($D1450&gt;='Cohort Report'!$B$5,$D1450&lt;='Cohort Report'!$B$6),$G1450,"")))</f>
        <v/>
      </c>
    </row>
    <row r="1451" customFormat="false" ht="15" hidden="false" customHeight="false" outlineLevel="0" collapsed="false">
      <c r="A1451" s="9"/>
      <c r="B1451" s="22"/>
      <c r="C1451" s="23"/>
      <c r="D1451" s="19" t="str">
        <f aca="false">IF($A1451="","",_xlfn.MINIFS($B:$B,$A:$A,$A1451))</f>
        <v/>
      </c>
      <c r="E1451" s="20" t="str">
        <f aca="false">IF($A1451="","",IF(AND($B1451=$D1451,COUNTIFS($A$2:$A1451,$A1451,$B$2:$B1451,$B1451)=1),1,0))</f>
        <v/>
      </c>
      <c r="F1451" s="19" t="str">
        <f aca="false">IF($E1451&lt;&gt;1,"",IF(COUNTIFS($A:$A,$A1451,$B:$B,"&gt;"&amp;$D1451)=0,"",_xlfn.MINIFS($B:$B,$A:$A,$A1451,$B:$B,"&gt;"&amp;$D1451)))</f>
        <v/>
      </c>
      <c r="G1451" s="20" t="str">
        <f aca="false">IF($F1451="","",$F1451-$D1451)</f>
        <v/>
      </c>
      <c r="H1451" s="20" t="str">
        <f aca="false">IF($E1451&lt;&gt;1,"",IF($F1451="",0,IF($G1451&lt;='Cohort Report'!$B$7,1,0)))</f>
        <v/>
      </c>
      <c r="I1451" s="20" t="str">
        <f aca="false">IF($E1451&lt;&gt;1,"",IF($F1451="",0,IF($G1451&lt;='Cohort Report'!$B$8,1,0)))</f>
        <v/>
      </c>
      <c r="J1451" s="21" t="str">
        <f aca="false">IF($E1451&lt;&gt;1,"",DATE(YEAR($D1451),MONTH($D1451),1))</f>
        <v/>
      </c>
      <c r="K1451" s="20" t="str">
        <f aca="false">IF($E1451&lt;&gt;1,"",IF($G1451="","",IF(AND($D1451&gt;='Cohort Report'!$B$5,$D1451&lt;='Cohort Report'!$B$6),$G1451,"")))</f>
        <v/>
      </c>
    </row>
    <row r="1452" customFormat="false" ht="15" hidden="false" customHeight="false" outlineLevel="0" collapsed="false">
      <c r="A1452" s="9"/>
      <c r="B1452" s="22"/>
      <c r="C1452" s="23"/>
      <c r="D1452" s="19" t="str">
        <f aca="false">IF($A1452="","",_xlfn.MINIFS($B:$B,$A:$A,$A1452))</f>
        <v/>
      </c>
      <c r="E1452" s="20" t="str">
        <f aca="false">IF($A1452="","",IF(AND($B1452=$D1452,COUNTIFS($A$2:$A1452,$A1452,$B$2:$B1452,$B1452)=1),1,0))</f>
        <v/>
      </c>
      <c r="F1452" s="19" t="str">
        <f aca="false">IF($E1452&lt;&gt;1,"",IF(COUNTIFS($A:$A,$A1452,$B:$B,"&gt;"&amp;$D1452)=0,"",_xlfn.MINIFS($B:$B,$A:$A,$A1452,$B:$B,"&gt;"&amp;$D1452)))</f>
        <v/>
      </c>
      <c r="G1452" s="20" t="str">
        <f aca="false">IF($F1452="","",$F1452-$D1452)</f>
        <v/>
      </c>
      <c r="H1452" s="20" t="str">
        <f aca="false">IF($E1452&lt;&gt;1,"",IF($F1452="",0,IF($G1452&lt;='Cohort Report'!$B$7,1,0)))</f>
        <v/>
      </c>
      <c r="I1452" s="20" t="str">
        <f aca="false">IF($E1452&lt;&gt;1,"",IF($F1452="",0,IF($G1452&lt;='Cohort Report'!$B$8,1,0)))</f>
        <v/>
      </c>
      <c r="J1452" s="21" t="str">
        <f aca="false">IF($E1452&lt;&gt;1,"",DATE(YEAR($D1452),MONTH($D1452),1))</f>
        <v/>
      </c>
      <c r="K1452" s="20" t="str">
        <f aca="false">IF($E1452&lt;&gt;1,"",IF($G1452="","",IF(AND($D1452&gt;='Cohort Report'!$B$5,$D1452&lt;='Cohort Report'!$B$6),$G1452,"")))</f>
        <v/>
      </c>
    </row>
    <row r="1453" customFormat="false" ht="15" hidden="false" customHeight="false" outlineLevel="0" collapsed="false">
      <c r="A1453" s="9"/>
      <c r="B1453" s="22"/>
      <c r="C1453" s="23"/>
      <c r="D1453" s="19" t="str">
        <f aca="false">IF($A1453="","",_xlfn.MINIFS($B:$B,$A:$A,$A1453))</f>
        <v/>
      </c>
      <c r="E1453" s="20" t="str">
        <f aca="false">IF($A1453="","",IF(AND($B1453=$D1453,COUNTIFS($A$2:$A1453,$A1453,$B$2:$B1453,$B1453)=1),1,0))</f>
        <v/>
      </c>
      <c r="F1453" s="19" t="str">
        <f aca="false">IF($E1453&lt;&gt;1,"",IF(COUNTIFS($A:$A,$A1453,$B:$B,"&gt;"&amp;$D1453)=0,"",_xlfn.MINIFS($B:$B,$A:$A,$A1453,$B:$B,"&gt;"&amp;$D1453)))</f>
        <v/>
      </c>
      <c r="G1453" s="20" t="str">
        <f aca="false">IF($F1453="","",$F1453-$D1453)</f>
        <v/>
      </c>
      <c r="H1453" s="20" t="str">
        <f aca="false">IF($E1453&lt;&gt;1,"",IF($F1453="",0,IF($G1453&lt;='Cohort Report'!$B$7,1,0)))</f>
        <v/>
      </c>
      <c r="I1453" s="20" t="str">
        <f aca="false">IF($E1453&lt;&gt;1,"",IF($F1453="",0,IF($G1453&lt;='Cohort Report'!$B$8,1,0)))</f>
        <v/>
      </c>
      <c r="J1453" s="21" t="str">
        <f aca="false">IF($E1453&lt;&gt;1,"",DATE(YEAR($D1453),MONTH($D1453),1))</f>
        <v/>
      </c>
      <c r="K1453" s="20" t="str">
        <f aca="false">IF($E1453&lt;&gt;1,"",IF($G1453="","",IF(AND($D1453&gt;='Cohort Report'!$B$5,$D1453&lt;='Cohort Report'!$B$6),$G1453,"")))</f>
        <v/>
      </c>
    </row>
    <row r="1454" customFormat="false" ht="15" hidden="false" customHeight="false" outlineLevel="0" collapsed="false">
      <c r="A1454" s="9"/>
      <c r="B1454" s="22"/>
      <c r="C1454" s="23"/>
      <c r="D1454" s="19" t="str">
        <f aca="false">IF($A1454="","",_xlfn.MINIFS($B:$B,$A:$A,$A1454))</f>
        <v/>
      </c>
      <c r="E1454" s="20" t="str">
        <f aca="false">IF($A1454="","",IF(AND($B1454=$D1454,COUNTIFS($A$2:$A1454,$A1454,$B$2:$B1454,$B1454)=1),1,0))</f>
        <v/>
      </c>
      <c r="F1454" s="19" t="str">
        <f aca="false">IF($E1454&lt;&gt;1,"",IF(COUNTIFS($A:$A,$A1454,$B:$B,"&gt;"&amp;$D1454)=0,"",_xlfn.MINIFS($B:$B,$A:$A,$A1454,$B:$B,"&gt;"&amp;$D1454)))</f>
        <v/>
      </c>
      <c r="G1454" s="20" t="str">
        <f aca="false">IF($F1454="","",$F1454-$D1454)</f>
        <v/>
      </c>
      <c r="H1454" s="20" t="str">
        <f aca="false">IF($E1454&lt;&gt;1,"",IF($F1454="",0,IF($G1454&lt;='Cohort Report'!$B$7,1,0)))</f>
        <v/>
      </c>
      <c r="I1454" s="20" t="str">
        <f aca="false">IF($E1454&lt;&gt;1,"",IF($F1454="",0,IF($G1454&lt;='Cohort Report'!$B$8,1,0)))</f>
        <v/>
      </c>
      <c r="J1454" s="21" t="str">
        <f aca="false">IF($E1454&lt;&gt;1,"",DATE(YEAR($D1454),MONTH($D1454),1))</f>
        <v/>
      </c>
      <c r="K1454" s="20" t="str">
        <f aca="false">IF($E1454&lt;&gt;1,"",IF($G1454="","",IF(AND($D1454&gt;='Cohort Report'!$B$5,$D1454&lt;='Cohort Report'!$B$6),$G1454,"")))</f>
        <v/>
      </c>
    </row>
    <row r="1455" customFormat="false" ht="15" hidden="false" customHeight="false" outlineLevel="0" collapsed="false">
      <c r="A1455" s="9"/>
      <c r="B1455" s="22"/>
      <c r="C1455" s="23"/>
      <c r="D1455" s="19" t="str">
        <f aca="false">IF($A1455="","",_xlfn.MINIFS($B:$B,$A:$A,$A1455))</f>
        <v/>
      </c>
      <c r="E1455" s="20" t="str">
        <f aca="false">IF($A1455="","",IF(AND($B1455=$D1455,COUNTIFS($A$2:$A1455,$A1455,$B$2:$B1455,$B1455)=1),1,0))</f>
        <v/>
      </c>
      <c r="F1455" s="19" t="str">
        <f aca="false">IF($E1455&lt;&gt;1,"",IF(COUNTIFS($A:$A,$A1455,$B:$B,"&gt;"&amp;$D1455)=0,"",_xlfn.MINIFS($B:$B,$A:$A,$A1455,$B:$B,"&gt;"&amp;$D1455)))</f>
        <v/>
      </c>
      <c r="G1455" s="20" t="str">
        <f aca="false">IF($F1455="","",$F1455-$D1455)</f>
        <v/>
      </c>
      <c r="H1455" s="20" t="str">
        <f aca="false">IF($E1455&lt;&gt;1,"",IF($F1455="",0,IF($G1455&lt;='Cohort Report'!$B$7,1,0)))</f>
        <v/>
      </c>
      <c r="I1455" s="20" t="str">
        <f aca="false">IF($E1455&lt;&gt;1,"",IF($F1455="",0,IF($G1455&lt;='Cohort Report'!$B$8,1,0)))</f>
        <v/>
      </c>
      <c r="J1455" s="21" t="str">
        <f aca="false">IF($E1455&lt;&gt;1,"",DATE(YEAR($D1455),MONTH($D1455),1))</f>
        <v/>
      </c>
      <c r="K1455" s="20" t="str">
        <f aca="false">IF($E1455&lt;&gt;1,"",IF($G1455="","",IF(AND($D1455&gt;='Cohort Report'!$B$5,$D1455&lt;='Cohort Report'!$B$6),$G1455,"")))</f>
        <v/>
      </c>
    </row>
    <row r="1456" customFormat="false" ht="15" hidden="false" customHeight="false" outlineLevel="0" collapsed="false">
      <c r="A1456" s="9"/>
      <c r="B1456" s="22"/>
      <c r="C1456" s="23"/>
      <c r="D1456" s="19" t="str">
        <f aca="false">IF($A1456="","",_xlfn.MINIFS($B:$B,$A:$A,$A1456))</f>
        <v/>
      </c>
      <c r="E1456" s="20" t="str">
        <f aca="false">IF($A1456="","",IF(AND($B1456=$D1456,COUNTIFS($A$2:$A1456,$A1456,$B$2:$B1456,$B1456)=1),1,0))</f>
        <v/>
      </c>
      <c r="F1456" s="19" t="str">
        <f aca="false">IF($E1456&lt;&gt;1,"",IF(COUNTIFS($A:$A,$A1456,$B:$B,"&gt;"&amp;$D1456)=0,"",_xlfn.MINIFS($B:$B,$A:$A,$A1456,$B:$B,"&gt;"&amp;$D1456)))</f>
        <v/>
      </c>
      <c r="G1456" s="20" t="str">
        <f aca="false">IF($F1456="","",$F1456-$D1456)</f>
        <v/>
      </c>
      <c r="H1456" s="20" t="str">
        <f aca="false">IF($E1456&lt;&gt;1,"",IF($F1456="",0,IF($G1456&lt;='Cohort Report'!$B$7,1,0)))</f>
        <v/>
      </c>
      <c r="I1456" s="20" t="str">
        <f aca="false">IF($E1456&lt;&gt;1,"",IF($F1456="",0,IF($G1456&lt;='Cohort Report'!$B$8,1,0)))</f>
        <v/>
      </c>
      <c r="J1456" s="21" t="str">
        <f aca="false">IF($E1456&lt;&gt;1,"",DATE(YEAR($D1456),MONTH($D1456),1))</f>
        <v/>
      </c>
      <c r="K1456" s="20" t="str">
        <f aca="false">IF($E1456&lt;&gt;1,"",IF($G1456="","",IF(AND($D1456&gt;='Cohort Report'!$B$5,$D1456&lt;='Cohort Report'!$B$6),$G1456,"")))</f>
        <v/>
      </c>
    </row>
    <row r="1457" customFormat="false" ht="15" hidden="false" customHeight="false" outlineLevel="0" collapsed="false">
      <c r="A1457" s="9"/>
      <c r="B1457" s="22"/>
      <c r="C1457" s="23"/>
      <c r="D1457" s="19" t="str">
        <f aca="false">IF($A1457="","",_xlfn.MINIFS($B:$B,$A:$A,$A1457))</f>
        <v/>
      </c>
      <c r="E1457" s="20" t="str">
        <f aca="false">IF($A1457="","",IF(AND($B1457=$D1457,COUNTIFS($A$2:$A1457,$A1457,$B$2:$B1457,$B1457)=1),1,0))</f>
        <v/>
      </c>
      <c r="F1457" s="19" t="str">
        <f aca="false">IF($E1457&lt;&gt;1,"",IF(COUNTIFS($A:$A,$A1457,$B:$B,"&gt;"&amp;$D1457)=0,"",_xlfn.MINIFS($B:$B,$A:$A,$A1457,$B:$B,"&gt;"&amp;$D1457)))</f>
        <v/>
      </c>
      <c r="G1457" s="20" t="str">
        <f aca="false">IF($F1457="","",$F1457-$D1457)</f>
        <v/>
      </c>
      <c r="H1457" s="20" t="str">
        <f aca="false">IF($E1457&lt;&gt;1,"",IF($F1457="",0,IF($G1457&lt;='Cohort Report'!$B$7,1,0)))</f>
        <v/>
      </c>
      <c r="I1457" s="20" t="str">
        <f aca="false">IF($E1457&lt;&gt;1,"",IF($F1457="",0,IF($G1457&lt;='Cohort Report'!$B$8,1,0)))</f>
        <v/>
      </c>
      <c r="J1457" s="21" t="str">
        <f aca="false">IF($E1457&lt;&gt;1,"",DATE(YEAR($D1457),MONTH($D1457),1))</f>
        <v/>
      </c>
      <c r="K1457" s="20" t="str">
        <f aca="false">IF($E1457&lt;&gt;1,"",IF($G1457="","",IF(AND($D1457&gt;='Cohort Report'!$B$5,$D1457&lt;='Cohort Report'!$B$6),$G1457,"")))</f>
        <v/>
      </c>
    </row>
    <row r="1458" customFormat="false" ht="15" hidden="false" customHeight="false" outlineLevel="0" collapsed="false">
      <c r="A1458" s="9"/>
      <c r="B1458" s="22"/>
      <c r="C1458" s="23"/>
      <c r="D1458" s="19" t="str">
        <f aca="false">IF($A1458="","",_xlfn.MINIFS($B:$B,$A:$A,$A1458))</f>
        <v/>
      </c>
      <c r="E1458" s="20" t="str">
        <f aca="false">IF($A1458="","",IF(AND($B1458=$D1458,COUNTIFS($A$2:$A1458,$A1458,$B$2:$B1458,$B1458)=1),1,0))</f>
        <v/>
      </c>
      <c r="F1458" s="19" t="str">
        <f aca="false">IF($E1458&lt;&gt;1,"",IF(COUNTIFS($A:$A,$A1458,$B:$B,"&gt;"&amp;$D1458)=0,"",_xlfn.MINIFS($B:$B,$A:$A,$A1458,$B:$B,"&gt;"&amp;$D1458)))</f>
        <v/>
      </c>
      <c r="G1458" s="20" t="str">
        <f aca="false">IF($F1458="","",$F1458-$D1458)</f>
        <v/>
      </c>
      <c r="H1458" s="20" t="str">
        <f aca="false">IF($E1458&lt;&gt;1,"",IF($F1458="",0,IF($G1458&lt;='Cohort Report'!$B$7,1,0)))</f>
        <v/>
      </c>
      <c r="I1458" s="20" t="str">
        <f aca="false">IF($E1458&lt;&gt;1,"",IF($F1458="",0,IF($G1458&lt;='Cohort Report'!$B$8,1,0)))</f>
        <v/>
      </c>
      <c r="J1458" s="21" t="str">
        <f aca="false">IF($E1458&lt;&gt;1,"",DATE(YEAR($D1458),MONTH($D1458),1))</f>
        <v/>
      </c>
      <c r="K1458" s="20" t="str">
        <f aca="false">IF($E1458&lt;&gt;1,"",IF($G1458="","",IF(AND($D1458&gt;='Cohort Report'!$B$5,$D1458&lt;='Cohort Report'!$B$6),$G1458,"")))</f>
        <v/>
      </c>
    </row>
    <row r="1459" customFormat="false" ht="15" hidden="false" customHeight="false" outlineLevel="0" collapsed="false">
      <c r="A1459" s="9"/>
      <c r="B1459" s="22"/>
      <c r="C1459" s="23"/>
      <c r="D1459" s="19" t="str">
        <f aca="false">IF($A1459="","",_xlfn.MINIFS($B:$B,$A:$A,$A1459))</f>
        <v/>
      </c>
      <c r="E1459" s="20" t="str">
        <f aca="false">IF($A1459="","",IF(AND($B1459=$D1459,COUNTIFS($A$2:$A1459,$A1459,$B$2:$B1459,$B1459)=1),1,0))</f>
        <v/>
      </c>
      <c r="F1459" s="19" t="str">
        <f aca="false">IF($E1459&lt;&gt;1,"",IF(COUNTIFS($A:$A,$A1459,$B:$B,"&gt;"&amp;$D1459)=0,"",_xlfn.MINIFS($B:$B,$A:$A,$A1459,$B:$B,"&gt;"&amp;$D1459)))</f>
        <v/>
      </c>
      <c r="G1459" s="20" t="str">
        <f aca="false">IF($F1459="","",$F1459-$D1459)</f>
        <v/>
      </c>
      <c r="H1459" s="20" t="str">
        <f aca="false">IF($E1459&lt;&gt;1,"",IF($F1459="",0,IF($G1459&lt;='Cohort Report'!$B$7,1,0)))</f>
        <v/>
      </c>
      <c r="I1459" s="20" t="str">
        <f aca="false">IF($E1459&lt;&gt;1,"",IF($F1459="",0,IF($G1459&lt;='Cohort Report'!$B$8,1,0)))</f>
        <v/>
      </c>
      <c r="J1459" s="21" t="str">
        <f aca="false">IF($E1459&lt;&gt;1,"",DATE(YEAR($D1459),MONTH($D1459),1))</f>
        <v/>
      </c>
      <c r="K1459" s="20" t="str">
        <f aca="false">IF($E1459&lt;&gt;1,"",IF($G1459="","",IF(AND($D1459&gt;='Cohort Report'!$B$5,$D1459&lt;='Cohort Report'!$B$6),$G1459,"")))</f>
        <v/>
      </c>
    </row>
    <row r="1460" customFormat="false" ht="15" hidden="false" customHeight="false" outlineLevel="0" collapsed="false">
      <c r="A1460" s="9"/>
      <c r="B1460" s="22"/>
      <c r="C1460" s="23"/>
      <c r="D1460" s="19" t="str">
        <f aca="false">IF($A1460="","",_xlfn.MINIFS($B:$B,$A:$A,$A1460))</f>
        <v/>
      </c>
      <c r="E1460" s="20" t="str">
        <f aca="false">IF($A1460="","",IF(AND($B1460=$D1460,COUNTIFS($A$2:$A1460,$A1460,$B$2:$B1460,$B1460)=1),1,0))</f>
        <v/>
      </c>
      <c r="F1460" s="19" t="str">
        <f aca="false">IF($E1460&lt;&gt;1,"",IF(COUNTIFS($A:$A,$A1460,$B:$B,"&gt;"&amp;$D1460)=0,"",_xlfn.MINIFS($B:$B,$A:$A,$A1460,$B:$B,"&gt;"&amp;$D1460)))</f>
        <v/>
      </c>
      <c r="G1460" s="20" t="str">
        <f aca="false">IF($F1460="","",$F1460-$D1460)</f>
        <v/>
      </c>
      <c r="H1460" s="20" t="str">
        <f aca="false">IF($E1460&lt;&gt;1,"",IF($F1460="",0,IF($G1460&lt;='Cohort Report'!$B$7,1,0)))</f>
        <v/>
      </c>
      <c r="I1460" s="20" t="str">
        <f aca="false">IF($E1460&lt;&gt;1,"",IF($F1460="",0,IF($G1460&lt;='Cohort Report'!$B$8,1,0)))</f>
        <v/>
      </c>
      <c r="J1460" s="21" t="str">
        <f aca="false">IF($E1460&lt;&gt;1,"",DATE(YEAR($D1460),MONTH($D1460),1))</f>
        <v/>
      </c>
      <c r="K1460" s="20" t="str">
        <f aca="false">IF($E1460&lt;&gt;1,"",IF($G1460="","",IF(AND($D1460&gt;='Cohort Report'!$B$5,$D1460&lt;='Cohort Report'!$B$6),$G1460,"")))</f>
        <v/>
      </c>
    </row>
    <row r="1461" customFormat="false" ht="15" hidden="false" customHeight="false" outlineLevel="0" collapsed="false">
      <c r="A1461" s="9"/>
      <c r="B1461" s="22"/>
      <c r="C1461" s="23"/>
      <c r="D1461" s="19" t="str">
        <f aca="false">IF($A1461="","",_xlfn.MINIFS($B:$B,$A:$A,$A1461))</f>
        <v/>
      </c>
      <c r="E1461" s="20" t="str">
        <f aca="false">IF($A1461="","",IF(AND($B1461=$D1461,COUNTIFS($A$2:$A1461,$A1461,$B$2:$B1461,$B1461)=1),1,0))</f>
        <v/>
      </c>
      <c r="F1461" s="19" t="str">
        <f aca="false">IF($E1461&lt;&gt;1,"",IF(COUNTIFS($A:$A,$A1461,$B:$B,"&gt;"&amp;$D1461)=0,"",_xlfn.MINIFS($B:$B,$A:$A,$A1461,$B:$B,"&gt;"&amp;$D1461)))</f>
        <v/>
      </c>
      <c r="G1461" s="20" t="str">
        <f aca="false">IF($F1461="","",$F1461-$D1461)</f>
        <v/>
      </c>
      <c r="H1461" s="20" t="str">
        <f aca="false">IF($E1461&lt;&gt;1,"",IF($F1461="",0,IF($G1461&lt;='Cohort Report'!$B$7,1,0)))</f>
        <v/>
      </c>
      <c r="I1461" s="20" t="str">
        <f aca="false">IF($E1461&lt;&gt;1,"",IF($F1461="",0,IF($G1461&lt;='Cohort Report'!$B$8,1,0)))</f>
        <v/>
      </c>
      <c r="J1461" s="21" t="str">
        <f aca="false">IF($E1461&lt;&gt;1,"",DATE(YEAR($D1461),MONTH($D1461),1))</f>
        <v/>
      </c>
      <c r="K1461" s="20" t="str">
        <f aca="false">IF($E1461&lt;&gt;1,"",IF($G1461="","",IF(AND($D1461&gt;='Cohort Report'!$B$5,$D1461&lt;='Cohort Report'!$B$6),$G1461,"")))</f>
        <v/>
      </c>
    </row>
    <row r="1462" customFormat="false" ht="15" hidden="false" customHeight="false" outlineLevel="0" collapsed="false">
      <c r="A1462" s="9"/>
      <c r="B1462" s="22"/>
      <c r="C1462" s="23"/>
      <c r="D1462" s="19" t="str">
        <f aca="false">IF($A1462="","",_xlfn.MINIFS($B:$B,$A:$A,$A1462))</f>
        <v/>
      </c>
      <c r="E1462" s="20" t="str">
        <f aca="false">IF($A1462="","",IF(AND($B1462=$D1462,COUNTIFS($A$2:$A1462,$A1462,$B$2:$B1462,$B1462)=1),1,0))</f>
        <v/>
      </c>
      <c r="F1462" s="19" t="str">
        <f aca="false">IF($E1462&lt;&gt;1,"",IF(COUNTIFS($A:$A,$A1462,$B:$B,"&gt;"&amp;$D1462)=0,"",_xlfn.MINIFS($B:$B,$A:$A,$A1462,$B:$B,"&gt;"&amp;$D1462)))</f>
        <v/>
      </c>
      <c r="G1462" s="20" t="str">
        <f aca="false">IF($F1462="","",$F1462-$D1462)</f>
        <v/>
      </c>
      <c r="H1462" s="20" t="str">
        <f aca="false">IF($E1462&lt;&gt;1,"",IF($F1462="",0,IF($G1462&lt;='Cohort Report'!$B$7,1,0)))</f>
        <v/>
      </c>
      <c r="I1462" s="20" t="str">
        <f aca="false">IF($E1462&lt;&gt;1,"",IF($F1462="",0,IF($G1462&lt;='Cohort Report'!$B$8,1,0)))</f>
        <v/>
      </c>
      <c r="J1462" s="21" t="str">
        <f aca="false">IF($E1462&lt;&gt;1,"",DATE(YEAR($D1462),MONTH($D1462),1))</f>
        <v/>
      </c>
      <c r="K1462" s="20" t="str">
        <f aca="false">IF($E1462&lt;&gt;1,"",IF($G1462="","",IF(AND($D1462&gt;='Cohort Report'!$B$5,$D1462&lt;='Cohort Report'!$B$6),$G1462,"")))</f>
        <v/>
      </c>
    </row>
    <row r="1463" customFormat="false" ht="15" hidden="false" customHeight="false" outlineLevel="0" collapsed="false">
      <c r="A1463" s="9"/>
      <c r="B1463" s="22"/>
      <c r="C1463" s="23"/>
      <c r="D1463" s="19" t="str">
        <f aca="false">IF($A1463="","",_xlfn.MINIFS($B:$B,$A:$A,$A1463))</f>
        <v/>
      </c>
      <c r="E1463" s="20" t="str">
        <f aca="false">IF($A1463="","",IF(AND($B1463=$D1463,COUNTIFS($A$2:$A1463,$A1463,$B$2:$B1463,$B1463)=1),1,0))</f>
        <v/>
      </c>
      <c r="F1463" s="19" t="str">
        <f aca="false">IF($E1463&lt;&gt;1,"",IF(COUNTIFS($A:$A,$A1463,$B:$B,"&gt;"&amp;$D1463)=0,"",_xlfn.MINIFS($B:$B,$A:$A,$A1463,$B:$B,"&gt;"&amp;$D1463)))</f>
        <v/>
      </c>
      <c r="G1463" s="20" t="str">
        <f aca="false">IF($F1463="","",$F1463-$D1463)</f>
        <v/>
      </c>
      <c r="H1463" s="20" t="str">
        <f aca="false">IF($E1463&lt;&gt;1,"",IF($F1463="",0,IF($G1463&lt;='Cohort Report'!$B$7,1,0)))</f>
        <v/>
      </c>
      <c r="I1463" s="20" t="str">
        <f aca="false">IF($E1463&lt;&gt;1,"",IF($F1463="",0,IF($G1463&lt;='Cohort Report'!$B$8,1,0)))</f>
        <v/>
      </c>
      <c r="J1463" s="21" t="str">
        <f aca="false">IF($E1463&lt;&gt;1,"",DATE(YEAR($D1463),MONTH($D1463),1))</f>
        <v/>
      </c>
      <c r="K1463" s="20" t="str">
        <f aca="false">IF($E1463&lt;&gt;1,"",IF($G1463="","",IF(AND($D1463&gt;='Cohort Report'!$B$5,$D1463&lt;='Cohort Report'!$B$6),$G1463,"")))</f>
        <v/>
      </c>
    </row>
    <row r="1464" customFormat="false" ht="15" hidden="false" customHeight="false" outlineLevel="0" collapsed="false">
      <c r="A1464" s="9"/>
      <c r="B1464" s="22"/>
      <c r="C1464" s="23"/>
      <c r="D1464" s="19" t="str">
        <f aca="false">IF($A1464="","",_xlfn.MINIFS($B:$B,$A:$A,$A1464))</f>
        <v/>
      </c>
      <c r="E1464" s="20" t="str">
        <f aca="false">IF($A1464="","",IF(AND($B1464=$D1464,COUNTIFS($A$2:$A1464,$A1464,$B$2:$B1464,$B1464)=1),1,0))</f>
        <v/>
      </c>
      <c r="F1464" s="19" t="str">
        <f aca="false">IF($E1464&lt;&gt;1,"",IF(COUNTIFS($A:$A,$A1464,$B:$B,"&gt;"&amp;$D1464)=0,"",_xlfn.MINIFS($B:$B,$A:$A,$A1464,$B:$B,"&gt;"&amp;$D1464)))</f>
        <v/>
      </c>
      <c r="G1464" s="20" t="str">
        <f aca="false">IF($F1464="","",$F1464-$D1464)</f>
        <v/>
      </c>
      <c r="H1464" s="20" t="str">
        <f aca="false">IF($E1464&lt;&gt;1,"",IF($F1464="",0,IF($G1464&lt;='Cohort Report'!$B$7,1,0)))</f>
        <v/>
      </c>
      <c r="I1464" s="20" t="str">
        <f aca="false">IF($E1464&lt;&gt;1,"",IF($F1464="",0,IF($G1464&lt;='Cohort Report'!$B$8,1,0)))</f>
        <v/>
      </c>
      <c r="J1464" s="21" t="str">
        <f aca="false">IF($E1464&lt;&gt;1,"",DATE(YEAR($D1464),MONTH($D1464),1))</f>
        <v/>
      </c>
      <c r="K1464" s="20" t="str">
        <f aca="false">IF($E1464&lt;&gt;1,"",IF($G1464="","",IF(AND($D1464&gt;='Cohort Report'!$B$5,$D1464&lt;='Cohort Report'!$B$6),$G1464,"")))</f>
        <v/>
      </c>
    </row>
    <row r="1465" customFormat="false" ht="15" hidden="false" customHeight="false" outlineLevel="0" collapsed="false">
      <c r="A1465" s="9"/>
      <c r="B1465" s="22"/>
      <c r="C1465" s="23"/>
      <c r="D1465" s="19" t="str">
        <f aca="false">IF($A1465="","",_xlfn.MINIFS($B:$B,$A:$A,$A1465))</f>
        <v/>
      </c>
      <c r="E1465" s="20" t="str">
        <f aca="false">IF($A1465="","",IF(AND($B1465=$D1465,COUNTIFS($A$2:$A1465,$A1465,$B$2:$B1465,$B1465)=1),1,0))</f>
        <v/>
      </c>
      <c r="F1465" s="19" t="str">
        <f aca="false">IF($E1465&lt;&gt;1,"",IF(COUNTIFS($A:$A,$A1465,$B:$B,"&gt;"&amp;$D1465)=0,"",_xlfn.MINIFS($B:$B,$A:$A,$A1465,$B:$B,"&gt;"&amp;$D1465)))</f>
        <v/>
      </c>
      <c r="G1465" s="20" t="str">
        <f aca="false">IF($F1465="","",$F1465-$D1465)</f>
        <v/>
      </c>
      <c r="H1465" s="20" t="str">
        <f aca="false">IF($E1465&lt;&gt;1,"",IF($F1465="",0,IF($G1465&lt;='Cohort Report'!$B$7,1,0)))</f>
        <v/>
      </c>
      <c r="I1465" s="20" t="str">
        <f aca="false">IF($E1465&lt;&gt;1,"",IF($F1465="",0,IF($G1465&lt;='Cohort Report'!$B$8,1,0)))</f>
        <v/>
      </c>
      <c r="J1465" s="21" t="str">
        <f aca="false">IF($E1465&lt;&gt;1,"",DATE(YEAR($D1465),MONTH($D1465),1))</f>
        <v/>
      </c>
      <c r="K1465" s="20" t="str">
        <f aca="false">IF($E1465&lt;&gt;1,"",IF($G1465="","",IF(AND($D1465&gt;='Cohort Report'!$B$5,$D1465&lt;='Cohort Report'!$B$6),$G1465,"")))</f>
        <v/>
      </c>
    </row>
    <row r="1466" customFormat="false" ht="15" hidden="false" customHeight="false" outlineLevel="0" collapsed="false">
      <c r="A1466" s="9"/>
      <c r="B1466" s="22"/>
      <c r="C1466" s="23"/>
      <c r="D1466" s="19" t="str">
        <f aca="false">IF($A1466="","",_xlfn.MINIFS($B:$B,$A:$A,$A1466))</f>
        <v/>
      </c>
      <c r="E1466" s="20" t="str">
        <f aca="false">IF($A1466="","",IF(AND($B1466=$D1466,COUNTIFS($A$2:$A1466,$A1466,$B$2:$B1466,$B1466)=1),1,0))</f>
        <v/>
      </c>
      <c r="F1466" s="19" t="str">
        <f aca="false">IF($E1466&lt;&gt;1,"",IF(COUNTIFS($A:$A,$A1466,$B:$B,"&gt;"&amp;$D1466)=0,"",_xlfn.MINIFS($B:$B,$A:$A,$A1466,$B:$B,"&gt;"&amp;$D1466)))</f>
        <v/>
      </c>
      <c r="G1466" s="20" t="str">
        <f aca="false">IF($F1466="","",$F1466-$D1466)</f>
        <v/>
      </c>
      <c r="H1466" s="20" t="str">
        <f aca="false">IF($E1466&lt;&gt;1,"",IF($F1466="",0,IF($G1466&lt;='Cohort Report'!$B$7,1,0)))</f>
        <v/>
      </c>
      <c r="I1466" s="20" t="str">
        <f aca="false">IF($E1466&lt;&gt;1,"",IF($F1466="",0,IF($G1466&lt;='Cohort Report'!$B$8,1,0)))</f>
        <v/>
      </c>
      <c r="J1466" s="21" t="str">
        <f aca="false">IF($E1466&lt;&gt;1,"",DATE(YEAR($D1466),MONTH($D1466),1))</f>
        <v/>
      </c>
      <c r="K1466" s="20" t="str">
        <f aca="false">IF($E1466&lt;&gt;1,"",IF($G1466="","",IF(AND($D1466&gt;='Cohort Report'!$B$5,$D1466&lt;='Cohort Report'!$B$6),$G1466,"")))</f>
        <v/>
      </c>
    </row>
    <row r="1467" customFormat="false" ht="15" hidden="false" customHeight="false" outlineLevel="0" collapsed="false">
      <c r="A1467" s="9"/>
      <c r="B1467" s="22"/>
      <c r="C1467" s="23"/>
      <c r="D1467" s="19" t="str">
        <f aca="false">IF($A1467="","",_xlfn.MINIFS($B:$B,$A:$A,$A1467))</f>
        <v/>
      </c>
      <c r="E1467" s="20" t="str">
        <f aca="false">IF($A1467="","",IF(AND($B1467=$D1467,COUNTIFS($A$2:$A1467,$A1467,$B$2:$B1467,$B1467)=1),1,0))</f>
        <v/>
      </c>
      <c r="F1467" s="19" t="str">
        <f aca="false">IF($E1467&lt;&gt;1,"",IF(COUNTIFS($A:$A,$A1467,$B:$B,"&gt;"&amp;$D1467)=0,"",_xlfn.MINIFS($B:$B,$A:$A,$A1467,$B:$B,"&gt;"&amp;$D1467)))</f>
        <v/>
      </c>
      <c r="G1467" s="20" t="str">
        <f aca="false">IF($F1467="","",$F1467-$D1467)</f>
        <v/>
      </c>
      <c r="H1467" s="20" t="str">
        <f aca="false">IF($E1467&lt;&gt;1,"",IF($F1467="",0,IF($G1467&lt;='Cohort Report'!$B$7,1,0)))</f>
        <v/>
      </c>
      <c r="I1467" s="20" t="str">
        <f aca="false">IF($E1467&lt;&gt;1,"",IF($F1467="",0,IF($G1467&lt;='Cohort Report'!$B$8,1,0)))</f>
        <v/>
      </c>
      <c r="J1467" s="21" t="str">
        <f aca="false">IF($E1467&lt;&gt;1,"",DATE(YEAR($D1467),MONTH($D1467),1))</f>
        <v/>
      </c>
      <c r="K1467" s="20" t="str">
        <f aca="false">IF($E1467&lt;&gt;1,"",IF($G1467="","",IF(AND($D1467&gt;='Cohort Report'!$B$5,$D1467&lt;='Cohort Report'!$B$6),$G1467,"")))</f>
        <v/>
      </c>
    </row>
    <row r="1468" customFormat="false" ht="15" hidden="false" customHeight="false" outlineLevel="0" collapsed="false">
      <c r="A1468" s="9"/>
      <c r="B1468" s="22"/>
      <c r="C1468" s="23"/>
      <c r="D1468" s="19" t="str">
        <f aca="false">IF($A1468="","",_xlfn.MINIFS($B:$B,$A:$A,$A1468))</f>
        <v/>
      </c>
      <c r="E1468" s="20" t="str">
        <f aca="false">IF($A1468="","",IF(AND($B1468=$D1468,COUNTIFS($A$2:$A1468,$A1468,$B$2:$B1468,$B1468)=1),1,0))</f>
        <v/>
      </c>
      <c r="F1468" s="19" t="str">
        <f aca="false">IF($E1468&lt;&gt;1,"",IF(COUNTIFS($A:$A,$A1468,$B:$B,"&gt;"&amp;$D1468)=0,"",_xlfn.MINIFS($B:$B,$A:$A,$A1468,$B:$B,"&gt;"&amp;$D1468)))</f>
        <v/>
      </c>
      <c r="G1468" s="20" t="str">
        <f aca="false">IF($F1468="","",$F1468-$D1468)</f>
        <v/>
      </c>
      <c r="H1468" s="20" t="str">
        <f aca="false">IF($E1468&lt;&gt;1,"",IF($F1468="",0,IF($G1468&lt;='Cohort Report'!$B$7,1,0)))</f>
        <v/>
      </c>
      <c r="I1468" s="20" t="str">
        <f aca="false">IF($E1468&lt;&gt;1,"",IF($F1468="",0,IF($G1468&lt;='Cohort Report'!$B$8,1,0)))</f>
        <v/>
      </c>
      <c r="J1468" s="21" t="str">
        <f aca="false">IF($E1468&lt;&gt;1,"",DATE(YEAR($D1468),MONTH($D1468),1))</f>
        <v/>
      </c>
      <c r="K1468" s="20" t="str">
        <f aca="false">IF($E1468&lt;&gt;1,"",IF($G1468="","",IF(AND($D1468&gt;='Cohort Report'!$B$5,$D1468&lt;='Cohort Report'!$B$6),$G1468,"")))</f>
        <v/>
      </c>
    </row>
    <row r="1469" customFormat="false" ht="15" hidden="false" customHeight="false" outlineLevel="0" collapsed="false">
      <c r="A1469" s="9"/>
      <c r="B1469" s="22"/>
      <c r="C1469" s="23"/>
      <c r="D1469" s="19" t="str">
        <f aca="false">IF($A1469="","",_xlfn.MINIFS($B:$B,$A:$A,$A1469))</f>
        <v/>
      </c>
      <c r="E1469" s="20" t="str">
        <f aca="false">IF($A1469="","",IF(AND($B1469=$D1469,COUNTIFS($A$2:$A1469,$A1469,$B$2:$B1469,$B1469)=1),1,0))</f>
        <v/>
      </c>
      <c r="F1469" s="19" t="str">
        <f aca="false">IF($E1469&lt;&gt;1,"",IF(COUNTIFS($A:$A,$A1469,$B:$B,"&gt;"&amp;$D1469)=0,"",_xlfn.MINIFS($B:$B,$A:$A,$A1469,$B:$B,"&gt;"&amp;$D1469)))</f>
        <v/>
      </c>
      <c r="G1469" s="20" t="str">
        <f aca="false">IF($F1469="","",$F1469-$D1469)</f>
        <v/>
      </c>
      <c r="H1469" s="20" t="str">
        <f aca="false">IF($E1469&lt;&gt;1,"",IF($F1469="",0,IF($G1469&lt;='Cohort Report'!$B$7,1,0)))</f>
        <v/>
      </c>
      <c r="I1469" s="20" t="str">
        <f aca="false">IF($E1469&lt;&gt;1,"",IF($F1469="",0,IF($G1469&lt;='Cohort Report'!$B$8,1,0)))</f>
        <v/>
      </c>
      <c r="J1469" s="21" t="str">
        <f aca="false">IF($E1469&lt;&gt;1,"",DATE(YEAR($D1469),MONTH($D1469),1))</f>
        <v/>
      </c>
      <c r="K1469" s="20" t="str">
        <f aca="false">IF($E1469&lt;&gt;1,"",IF($G1469="","",IF(AND($D1469&gt;='Cohort Report'!$B$5,$D1469&lt;='Cohort Report'!$B$6),$G1469,"")))</f>
        <v/>
      </c>
    </row>
    <row r="1470" customFormat="false" ht="15" hidden="false" customHeight="false" outlineLevel="0" collapsed="false">
      <c r="A1470" s="9"/>
      <c r="B1470" s="22"/>
      <c r="C1470" s="23"/>
      <c r="D1470" s="19" t="str">
        <f aca="false">IF($A1470="","",_xlfn.MINIFS($B:$B,$A:$A,$A1470))</f>
        <v/>
      </c>
      <c r="E1470" s="20" t="str">
        <f aca="false">IF($A1470="","",IF(AND($B1470=$D1470,COUNTIFS($A$2:$A1470,$A1470,$B$2:$B1470,$B1470)=1),1,0))</f>
        <v/>
      </c>
      <c r="F1470" s="19" t="str">
        <f aca="false">IF($E1470&lt;&gt;1,"",IF(COUNTIFS($A:$A,$A1470,$B:$B,"&gt;"&amp;$D1470)=0,"",_xlfn.MINIFS($B:$B,$A:$A,$A1470,$B:$B,"&gt;"&amp;$D1470)))</f>
        <v/>
      </c>
      <c r="G1470" s="20" t="str">
        <f aca="false">IF($F1470="","",$F1470-$D1470)</f>
        <v/>
      </c>
      <c r="H1470" s="20" t="str">
        <f aca="false">IF($E1470&lt;&gt;1,"",IF($F1470="",0,IF($G1470&lt;='Cohort Report'!$B$7,1,0)))</f>
        <v/>
      </c>
      <c r="I1470" s="20" t="str">
        <f aca="false">IF($E1470&lt;&gt;1,"",IF($F1470="",0,IF($G1470&lt;='Cohort Report'!$B$8,1,0)))</f>
        <v/>
      </c>
      <c r="J1470" s="21" t="str">
        <f aca="false">IF($E1470&lt;&gt;1,"",DATE(YEAR($D1470),MONTH($D1470),1))</f>
        <v/>
      </c>
      <c r="K1470" s="20" t="str">
        <f aca="false">IF($E1470&lt;&gt;1,"",IF($G1470="","",IF(AND($D1470&gt;='Cohort Report'!$B$5,$D1470&lt;='Cohort Report'!$B$6),$G1470,"")))</f>
        <v/>
      </c>
    </row>
    <row r="1471" customFormat="false" ht="15" hidden="false" customHeight="false" outlineLevel="0" collapsed="false">
      <c r="A1471" s="9"/>
      <c r="B1471" s="22"/>
      <c r="C1471" s="23"/>
      <c r="D1471" s="19" t="str">
        <f aca="false">IF($A1471="","",_xlfn.MINIFS($B:$B,$A:$A,$A1471))</f>
        <v/>
      </c>
      <c r="E1471" s="20" t="str">
        <f aca="false">IF($A1471="","",IF(AND($B1471=$D1471,COUNTIFS($A$2:$A1471,$A1471,$B$2:$B1471,$B1471)=1),1,0))</f>
        <v/>
      </c>
      <c r="F1471" s="19" t="str">
        <f aca="false">IF($E1471&lt;&gt;1,"",IF(COUNTIFS($A:$A,$A1471,$B:$B,"&gt;"&amp;$D1471)=0,"",_xlfn.MINIFS($B:$B,$A:$A,$A1471,$B:$B,"&gt;"&amp;$D1471)))</f>
        <v/>
      </c>
      <c r="G1471" s="20" t="str">
        <f aca="false">IF($F1471="","",$F1471-$D1471)</f>
        <v/>
      </c>
      <c r="H1471" s="20" t="str">
        <f aca="false">IF($E1471&lt;&gt;1,"",IF($F1471="",0,IF($G1471&lt;='Cohort Report'!$B$7,1,0)))</f>
        <v/>
      </c>
      <c r="I1471" s="20" t="str">
        <f aca="false">IF($E1471&lt;&gt;1,"",IF($F1471="",0,IF($G1471&lt;='Cohort Report'!$B$8,1,0)))</f>
        <v/>
      </c>
      <c r="J1471" s="21" t="str">
        <f aca="false">IF($E1471&lt;&gt;1,"",DATE(YEAR($D1471),MONTH($D1471),1))</f>
        <v/>
      </c>
      <c r="K1471" s="20" t="str">
        <f aca="false">IF($E1471&lt;&gt;1,"",IF($G1471="","",IF(AND($D1471&gt;='Cohort Report'!$B$5,$D1471&lt;='Cohort Report'!$B$6),$G1471,"")))</f>
        <v/>
      </c>
    </row>
    <row r="1472" customFormat="false" ht="15" hidden="false" customHeight="false" outlineLevel="0" collapsed="false">
      <c r="A1472" s="9"/>
      <c r="B1472" s="22"/>
      <c r="C1472" s="23"/>
      <c r="D1472" s="19" t="str">
        <f aca="false">IF($A1472="","",_xlfn.MINIFS($B:$B,$A:$A,$A1472))</f>
        <v/>
      </c>
      <c r="E1472" s="20" t="str">
        <f aca="false">IF($A1472="","",IF(AND($B1472=$D1472,COUNTIFS($A$2:$A1472,$A1472,$B$2:$B1472,$B1472)=1),1,0))</f>
        <v/>
      </c>
      <c r="F1472" s="19" t="str">
        <f aca="false">IF($E1472&lt;&gt;1,"",IF(COUNTIFS($A:$A,$A1472,$B:$B,"&gt;"&amp;$D1472)=0,"",_xlfn.MINIFS($B:$B,$A:$A,$A1472,$B:$B,"&gt;"&amp;$D1472)))</f>
        <v/>
      </c>
      <c r="G1472" s="20" t="str">
        <f aca="false">IF($F1472="","",$F1472-$D1472)</f>
        <v/>
      </c>
      <c r="H1472" s="20" t="str">
        <f aca="false">IF($E1472&lt;&gt;1,"",IF($F1472="",0,IF($G1472&lt;='Cohort Report'!$B$7,1,0)))</f>
        <v/>
      </c>
      <c r="I1472" s="20" t="str">
        <f aca="false">IF($E1472&lt;&gt;1,"",IF($F1472="",0,IF($G1472&lt;='Cohort Report'!$B$8,1,0)))</f>
        <v/>
      </c>
      <c r="J1472" s="21" t="str">
        <f aca="false">IF($E1472&lt;&gt;1,"",DATE(YEAR($D1472),MONTH($D1472),1))</f>
        <v/>
      </c>
      <c r="K1472" s="20" t="str">
        <f aca="false">IF($E1472&lt;&gt;1,"",IF($G1472="","",IF(AND($D1472&gt;='Cohort Report'!$B$5,$D1472&lt;='Cohort Report'!$B$6),$G1472,"")))</f>
        <v/>
      </c>
    </row>
    <row r="1473" customFormat="false" ht="15" hidden="false" customHeight="false" outlineLevel="0" collapsed="false">
      <c r="A1473" s="9"/>
      <c r="B1473" s="22"/>
      <c r="C1473" s="23"/>
      <c r="D1473" s="19" t="str">
        <f aca="false">IF($A1473="","",_xlfn.MINIFS($B:$B,$A:$A,$A1473))</f>
        <v/>
      </c>
      <c r="E1473" s="20" t="str">
        <f aca="false">IF($A1473="","",IF(AND($B1473=$D1473,COUNTIFS($A$2:$A1473,$A1473,$B$2:$B1473,$B1473)=1),1,0))</f>
        <v/>
      </c>
      <c r="F1473" s="19" t="str">
        <f aca="false">IF($E1473&lt;&gt;1,"",IF(COUNTIFS($A:$A,$A1473,$B:$B,"&gt;"&amp;$D1473)=0,"",_xlfn.MINIFS($B:$B,$A:$A,$A1473,$B:$B,"&gt;"&amp;$D1473)))</f>
        <v/>
      </c>
      <c r="G1473" s="20" t="str">
        <f aca="false">IF($F1473="","",$F1473-$D1473)</f>
        <v/>
      </c>
      <c r="H1473" s="20" t="str">
        <f aca="false">IF($E1473&lt;&gt;1,"",IF($F1473="",0,IF($G1473&lt;='Cohort Report'!$B$7,1,0)))</f>
        <v/>
      </c>
      <c r="I1473" s="20" t="str">
        <f aca="false">IF($E1473&lt;&gt;1,"",IF($F1473="",0,IF($G1473&lt;='Cohort Report'!$B$8,1,0)))</f>
        <v/>
      </c>
      <c r="J1473" s="21" t="str">
        <f aca="false">IF($E1473&lt;&gt;1,"",DATE(YEAR($D1473),MONTH($D1473),1))</f>
        <v/>
      </c>
      <c r="K1473" s="20" t="str">
        <f aca="false">IF($E1473&lt;&gt;1,"",IF($G1473="","",IF(AND($D1473&gt;='Cohort Report'!$B$5,$D1473&lt;='Cohort Report'!$B$6),$G1473,"")))</f>
        <v/>
      </c>
    </row>
    <row r="1474" customFormat="false" ht="15" hidden="false" customHeight="false" outlineLevel="0" collapsed="false">
      <c r="A1474" s="9"/>
      <c r="B1474" s="22"/>
      <c r="C1474" s="23"/>
      <c r="D1474" s="19" t="str">
        <f aca="false">IF($A1474="","",_xlfn.MINIFS($B:$B,$A:$A,$A1474))</f>
        <v/>
      </c>
      <c r="E1474" s="20" t="str">
        <f aca="false">IF($A1474="","",IF(AND($B1474=$D1474,COUNTIFS($A$2:$A1474,$A1474,$B$2:$B1474,$B1474)=1),1,0))</f>
        <v/>
      </c>
      <c r="F1474" s="19" t="str">
        <f aca="false">IF($E1474&lt;&gt;1,"",IF(COUNTIFS($A:$A,$A1474,$B:$B,"&gt;"&amp;$D1474)=0,"",_xlfn.MINIFS($B:$B,$A:$A,$A1474,$B:$B,"&gt;"&amp;$D1474)))</f>
        <v/>
      </c>
      <c r="G1474" s="20" t="str">
        <f aca="false">IF($F1474="","",$F1474-$D1474)</f>
        <v/>
      </c>
      <c r="H1474" s="20" t="str">
        <f aca="false">IF($E1474&lt;&gt;1,"",IF($F1474="",0,IF($G1474&lt;='Cohort Report'!$B$7,1,0)))</f>
        <v/>
      </c>
      <c r="I1474" s="20" t="str">
        <f aca="false">IF($E1474&lt;&gt;1,"",IF($F1474="",0,IF($G1474&lt;='Cohort Report'!$B$8,1,0)))</f>
        <v/>
      </c>
      <c r="J1474" s="21" t="str">
        <f aca="false">IF($E1474&lt;&gt;1,"",DATE(YEAR($D1474),MONTH($D1474),1))</f>
        <v/>
      </c>
      <c r="K1474" s="20" t="str">
        <f aca="false">IF($E1474&lt;&gt;1,"",IF($G1474="","",IF(AND($D1474&gt;='Cohort Report'!$B$5,$D1474&lt;='Cohort Report'!$B$6),$G1474,"")))</f>
        <v/>
      </c>
    </row>
    <row r="1475" customFormat="false" ht="15" hidden="false" customHeight="false" outlineLevel="0" collapsed="false">
      <c r="A1475" s="9"/>
      <c r="B1475" s="22"/>
      <c r="C1475" s="23"/>
      <c r="D1475" s="19" t="str">
        <f aca="false">IF($A1475="","",_xlfn.MINIFS($B:$B,$A:$A,$A1475))</f>
        <v/>
      </c>
      <c r="E1475" s="20" t="str">
        <f aca="false">IF($A1475="","",IF(AND($B1475=$D1475,COUNTIFS($A$2:$A1475,$A1475,$B$2:$B1475,$B1475)=1),1,0))</f>
        <v/>
      </c>
      <c r="F1475" s="19" t="str">
        <f aca="false">IF($E1475&lt;&gt;1,"",IF(COUNTIFS($A:$A,$A1475,$B:$B,"&gt;"&amp;$D1475)=0,"",_xlfn.MINIFS($B:$B,$A:$A,$A1475,$B:$B,"&gt;"&amp;$D1475)))</f>
        <v/>
      </c>
      <c r="G1475" s="20" t="str">
        <f aca="false">IF($F1475="","",$F1475-$D1475)</f>
        <v/>
      </c>
      <c r="H1475" s="20" t="str">
        <f aca="false">IF($E1475&lt;&gt;1,"",IF($F1475="",0,IF($G1475&lt;='Cohort Report'!$B$7,1,0)))</f>
        <v/>
      </c>
      <c r="I1475" s="20" t="str">
        <f aca="false">IF($E1475&lt;&gt;1,"",IF($F1475="",0,IF($G1475&lt;='Cohort Report'!$B$8,1,0)))</f>
        <v/>
      </c>
      <c r="J1475" s="21" t="str">
        <f aca="false">IF($E1475&lt;&gt;1,"",DATE(YEAR($D1475),MONTH($D1475),1))</f>
        <v/>
      </c>
      <c r="K1475" s="20" t="str">
        <f aca="false">IF($E1475&lt;&gt;1,"",IF($G1475="","",IF(AND($D1475&gt;='Cohort Report'!$B$5,$D1475&lt;='Cohort Report'!$B$6),$G1475,"")))</f>
        <v/>
      </c>
    </row>
    <row r="1476" customFormat="false" ht="15" hidden="false" customHeight="false" outlineLevel="0" collapsed="false">
      <c r="A1476" s="9"/>
      <c r="B1476" s="22"/>
      <c r="C1476" s="23"/>
      <c r="D1476" s="19" t="str">
        <f aca="false">IF($A1476="","",_xlfn.MINIFS($B:$B,$A:$A,$A1476))</f>
        <v/>
      </c>
      <c r="E1476" s="20" t="str">
        <f aca="false">IF($A1476="","",IF(AND($B1476=$D1476,COUNTIFS($A$2:$A1476,$A1476,$B$2:$B1476,$B1476)=1),1,0))</f>
        <v/>
      </c>
      <c r="F1476" s="19" t="str">
        <f aca="false">IF($E1476&lt;&gt;1,"",IF(COUNTIFS($A:$A,$A1476,$B:$B,"&gt;"&amp;$D1476)=0,"",_xlfn.MINIFS($B:$B,$A:$A,$A1476,$B:$B,"&gt;"&amp;$D1476)))</f>
        <v/>
      </c>
      <c r="G1476" s="20" t="str">
        <f aca="false">IF($F1476="","",$F1476-$D1476)</f>
        <v/>
      </c>
      <c r="H1476" s="20" t="str">
        <f aca="false">IF($E1476&lt;&gt;1,"",IF($F1476="",0,IF($G1476&lt;='Cohort Report'!$B$7,1,0)))</f>
        <v/>
      </c>
      <c r="I1476" s="20" t="str">
        <f aca="false">IF($E1476&lt;&gt;1,"",IF($F1476="",0,IF($G1476&lt;='Cohort Report'!$B$8,1,0)))</f>
        <v/>
      </c>
      <c r="J1476" s="21" t="str">
        <f aca="false">IF($E1476&lt;&gt;1,"",DATE(YEAR($D1476),MONTH($D1476),1))</f>
        <v/>
      </c>
      <c r="K1476" s="20" t="str">
        <f aca="false">IF($E1476&lt;&gt;1,"",IF($G1476="","",IF(AND($D1476&gt;='Cohort Report'!$B$5,$D1476&lt;='Cohort Report'!$B$6),$G1476,"")))</f>
        <v/>
      </c>
    </row>
    <row r="1477" customFormat="false" ht="15" hidden="false" customHeight="false" outlineLevel="0" collapsed="false">
      <c r="A1477" s="9"/>
      <c r="B1477" s="22"/>
      <c r="C1477" s="23"/>
      <c r="D1477" s="19" t="str">
        <f aca="false">IF($A1477="","",_xlfn.MINIFS($B:$B,$A:$A,$A1477))</f>
        <v/>
      </c>
      <c r="E1477" s="20" t="str">
        <f aca="false">IF($A1477="","",IF(AND($B1477=$D1477,COUNTIFS($A$2:$A1477,$A1477,$B$2:$B1477,$B1477)=1),1,0))</f>
        <v/>
      </c>
      <c r="F1477" s="19" t="str">
        <f aca="false">IF($E1477&lt;&gt;1,"",IF(COUNTIFS($A:$A,$A1477,$B:$B,"&gt;"&amp;$D1477)=0,"",_xlfn.MINIFS($B:$B,$A:$A,$A1477,$B:$B,"&gt;"&amp;$D1477)))</f>
        <v/>
      </c>
      <c r="G1477" s="20" t="str">
        <f aca="false">IF($F1477="","",$F1477-$D1477)</f>
        <v/>
      </c>
      <c r="H1477" s="20" t="str">
        <f aca="false">IF($E1477&lt;&gt;1,"",IF($F1477="",0,IF($G1477&lt;='Cohort Report'!$B$7,1,0)))</f>
        <v/>
      </c>
      <c r="I1477" s="20" t="str">
        <f aca="false">IF($E1477&lt;&gt;1,"",IF($F1477="",0,IF($G1477&lt;='Cohort Report'!$B$8,1,0)))</f>
        <v/>
      </c>
      <c r="J1477" s="21" t="str">
        <f aca="false">IF($E1477&lt;&gt;1,"",DATE(YEAR($D1477),MONTH($D1477),1))</f>
        <v/>
      </c>
      <c r="K1477" s="20" t="str">
        <f aca="false">IF($E1477&lt;&gt;1,"",IF($G1477="","",IF(AND($D1477&gt;='Cohort Report'!$B$5,$D1477&lt;='Cohort Report'!$B$6),$G1477,"")))</f>
        <v/>
      </c>
    </row>
    <row r="1478" customFormat="false" ht="15" hidden="false" customHeight="false" outlineLevel="0" collapsed="false">
      <c r="A1478" s="9"/>
      <c r="B1478" s="22"/>
      <c r="C1478" s="23"/>
      <c r="D1478" s="19" t="str">
        <f aca="false">IF($A1478="","",_xlfn.MINIFS($B:$B,$A:$A,$A1478))</f>
        <v/>
      </c>
      <c r="E1478" s="20" t="str">
        <f aca="false">IF($A1478="","",IF(AND($B1478=$D1478,COUNTIFS($A$2:$A1478,$A1478,$B$2:$B1478,$B1478)=1),1,0))</f>
        <v/>
      </c>
      <c r="F1478" s="19" t="str">
        <f aca="false">IF($E1478&lt;&gt;1,"",IF(COUNTIFS($A:$A,$A1478,$B:$B,"&gt;"&amp;$D1478)=0,"",_xlfn.MINIFS($B:$B,$A:$A,$A1478,$B:$B,"&gt;"&amp;$D1478)))</f>
        <v/>
      </c>
      <c r="G1478" s="20" t="str">
        <f aca="false">IF($F1478="","",$F1478-$D1478)</f>
        <v/>
      </c>
      <c r="H1478" s="20" t="str">
        <f aca="false">IF($E1478&lt;&gt;1,"",IF($F1478="",0,IF($G1478&lt;='Cohort Report'!$B$7,1,0)))</f>
        <v/>
      </c>
      <c r="I1478" s="20" t="str">
        <f aca="false">IF($E1478&lt;&gt;1,"",IF($F1478="",0,IF($G1478&lt;='Cohort Report'!$B$8,1,0)))</f>
        <v/>
      </c>
      <c r="J1478" s="21" t="str">
        <f aca="false">IF($E1478&lt;&gt;1,"",DATE(YEAR($D1478),MONTH($D1478),1))</f>
        <v/>
      </c>
      <c r="K1478" s="20" t="str">
        <f aca="false">IF($E1478&lt;&gt;1,"",IF($G1478="","",IF(AND($D1478&gt;='Cohort Report'!$B$5,$D1478&lt;='Cohort Report'!$B$6),$G1478,"")))</f>
        <v/>
      </c>
    </row>
    <row r="1479" customFormat="false" ht="15" hidden="false" customHeight="false" outlineLevel="0" collapsed="false">
      <c r="A1479" s="9"/>
      <c r="B1479" s="22"/>
      <c r="C1479" s="23"/>
      <c r="D1479" s="19" t="str">
        <f aca="false">IF($A1479="","",_xlfn.MINIFS($B:$B,$A:$A,$A1479))</f>
        <v/>
      </c>
      <c r="E1479" s="20" t="str">
        <f aca="false">IF($A1479="","",IF(AND($B1479=$D1479,COUNTIFS($A$2:$A1479,$A1479,$B$2:$B1479,$B1479)=1),1,0))</f>
        <v/>
      </c>
      <c r="F1479" s="19" t="str">
        <f aca="false">IF($E1479&lt;&gt;1,"",IF(COUNTIFS($A:$A,$A1479,$B:$B,"&gt;"&amp;$D1479)=0,"",_xlfn.MINIFS($B:$B,$A:$A,$A1479,$B:$B,"&gt;"&amp;$D1479)))</f>
        <v/>
      </c>
      <c r="G1479" s="20" t="str">
        <f aca="false">IF($F1479="","",$F1479-$D1479)</f>
        <v/>
      </c>
      <c r="H1479" s="20" t="str">
        <f aca="false">IF($E1479&lt;&gt;1,"",IF($F1479="",0,IF($G1479&lt;='Cohort Report'!$B$7,1,0)))</f>
        <v/>
      </c>
      <c r="I1479" s="20" t="str">
        <f aca="false">IF($E1479&lt;&gt;1,"",IF($F1479="",0,IF($G1479&lt;='Cohort Report'!$B$8,1,0)))</f>
        <v/>
      </c>
      <c r="J1479" s="21" t="str">
        <f aca="false">IF($E1479&lt;&gt;1,"",DATE(YEAR($D1479),MONTH($D1479),1))</f>
        <v/>
      </c>
      <c r="K1479" s="20" t="str">
        <f aca="false">IF($E1479&lt;&gt;1,"",IF($G1479="","",IF(AND($D1479&gt;='Cohort Report'!$B$5,$D1479&lt;='Cohort Report'!$B$6),$G1479,"")))</f>
        <v/>
      </c>
    </row>
    <row r="1480" customFormat="false" ht="15" hidden="false" customHeight="false" outlineLevel="0" collapsed="false">
      <c r="A1480" s="9"/>
      <c r="B1480" s="22"/>
      <c r="C1480" s="23"/>
      <c r="D1480" s="19" t="str">
        <f aca="false">IF($A1480="","",_xlfn.MINIFS($B:$B,$A:$A,$A1480))</f>
        <v/>
      </c>
      <c r="E1480" s="20" t="str">
        <f aca="false">IF($A1480="","",IF(AND($B1480=$D1480,COUNTIFS($A$2:$A1480,$A1480,$B$2:$B1480,$B1480)=1),1,0))</f>
        <v/>
      </c>
      <c r="F1480" s="19" t="str">
        <f aca="false">IF($E1480&lt;&gt;1,"",IF(COUNTIFS($A:$A,$A1480,$B:$B,"&gt;"&amp;$D1480)=0,"",_xlfn.MINIFS($B:$B,$A:$A,$A1480,$B:$B,"&gt;"&amp;$D1480)))</f>
        <v/>
      </c>
      <c r="G1480" s="20" t="str">
        <f aca="false">IF($F1480="","",$F1480-$D1480)</f>
        <v/>
      </c>
      <c r="H1480" s="20" t="str">
        <f aca="false">IF($E1480&lt;&gt;1,"",IF($F1480="",0,IF($G1480&lt;='Cohort Report'!$B$7,1,0)))</f>
        <v/>
      </c>
      <c r="I1480" s="20" t="str">
        <f aca="false">IF($E1480&lt;&gt;1,"",IF($F1480="",0,IF($G1480&lt;='Cohort Report'!$B$8,1,0)))</f>
        <v/>
      </c>
      <c r="J1480" s="21" t="str">
        <f aca="false">IF($E1480&lt;&gt;1,"",DATE(YEAR($D1480),MONTH($D1480),1))</f>
        <v/>
      </c>
      <c r="K1480" s="20" t="str">
        <f aca="false">IF($E1480&lt;&gt;1,"",IF($G1480="","",IF(AND($D1480&gt;='Cohort Report'!$B$5,$D1480&lt;='Cohort Report'!$B$6),$G1480,"")))</f>
        <v/>
      </c>
    </row>
    <row r="1481" customFormat="false" ht="15" hidden="false" customHeight="false" outlineLevel="0" collapsed="false">
      <c r="A1481" s="9"/>
      <c r="B1481" s="22"/>
      <c r="C1481" s="23"/>
      <c r="D1481" s="19" t="str">
        <f aca="false">IF($A1481="","",_xlfn.MINIFS($B:$B,$A:$A,$A1481))</f>
        <v/>
      </c>
      <c r="E1481" s="20" t="str">
        <f aca="false">IF($A1481="","",IF(AND($B1481=$D1481,COUNTIFS($A$2:$A1481,$A1481,$B$2:$B1481,$B1481)=1),1,0))</f>
        <v/>
      </c>
      <c r="F1481" s="19" t="str">
        <f aca="false">IF($E1481&lt;&gt;1,"",IF(COUNTIFS($A:$A,$A1481,$B:$B,"&gt;"&amp;$D1481)=0,"",_xlfn.MINIFS($B:$B,$A:$A,$A1481,$B:$B,"&gt;"&amp;$D1481)))</f>
        <v/>
      </c>
      <c r="G1481" s="20" t="str">
        <f aca="false">IF($F1481="","",$F1481-$D1481)</f>
        <v/>
      </c>
      <c r="H1481" s="20" t="str">
        <f aca="false">IF($E1481&lt;&gt;1,"",IF($F1481="",0,IF($G1481&lt;='Cohort Report'!$B$7,1,0)))</f>
        <v/>
      </c>
      <c r="I1481" s="20" t="str">
        <f aca="false">IF($E1481&lt;&gt;1,"",IF($F1481="",0,IF($G1481&lt;='Cohort Report'!$B$8,1,0)))</f>
        <v/>
      </c>
      <c r="J1481" s="21" t="str">
        <f aca="false">IF($E1481&lt;&gt;1,"",DATE(YEAR($D1481),MONTH($D1481),1))</f>
        <v/>
      </c>
      <c r="K1481" s="20" t="str">
        <f aca="false">IF($E1481&lt;&gt;1,"",IF($G1481="","",IF(AND($D1481&gt;='Cohort Report'!$B$5,$D1481&lt;='Cohort Report'!$B$6),$G1481,"")))</f>
        <v/>
      </c>
    </row>
    <row r="1482" customFormat="false" ht="15" hidden="false" customHeight="false" outlineLevel="0" collapsed="false">
      <c r="A1482" s="9"/>
      <c r="B1482" s="22"/>
      <c r="C1482" s="23"/>
      <c r="D1482" s="19" t="str">
        <f aca="false">IF($A1482="","",_xlfn.MINIFS($B:$B,$A:$A,$A1482))</f>
        <v/>
      </c>
      <c r="E1482" s="20" t="str">
        <f aca="false">IF($A1482="","",IF(AND($B1482=$D1482,COUNTIFS($A$2:$A1482,$A1482,$B$2:$B1482,$B1482)=1),1,0))</f>
        <v/>
      </c>
      <c r="F1482" s="19" t="str">
        <f aca="false">IF($E1482&lt;&gt;1,"",IF(COUNTIFS($A:$A,$A1482,$B:$B,"&gt;"&amp;$D1482)=0,"",_xlfn.MINIFS($B:$B,$A:$A,$A1482,$B:$B,"&gt;"&amp;$D1482)))</f>
        <v/>
      </c>
      <c r="G1482" s="20" t="str">
        <f aca="false">IF($F1482="","",$F1482-$D1482)</f>
        <v/>
      </c>
      <c r="H1482" s="20" t="str">
        <f aca="false">IF($E1482&lt;&gt;1,"",IF($F1482="",0,IF($G1482&lt;='Cohort Report'!$B$7,1,0)))</f>
        <v/>
      </c>
      <c r="I1482" s="20" t="str">
        <f aca="false">IF($E1482&lt;&gt;1,"",IF($F1482="",0,IF($G1482&lt;='Cohort Report'!$B$8,1,0)))</f>
        <v/>
      </c>
      <c r="J1482" s="21" t="str">
        <f aca="false">IF($E1482&lt;&gt;1,"",DATE(YEAR($D1482),MONTH($D1482),1))</f>
        <v/>
      </c>
      <c r="K1482" s="20" t="str">
        <f aca="false">IF($E1482&lt;&gt;1,"",IF($G1482="","",IF(AND($D1482&gt;='Cohort Report'!$B$5,$D1482&lt;='Cohort Report'!$B$6),$G1482,"")))</f>
        <v/>
      </c>
    </row>
    <row r="1483" customFormat="false" ht="15" hidden="false" customHeight="false" outlineLevel="0" collapsed="false">
      <c r="A1483" s="9"/>
      <c r="B1483" s="22"/>
      <c r="C1483" s="23"/>
      <c r="D1483" s="19" t="str">
        <f aca="false">IF($A1483="","",_xlfn.MINIFS($B:$B,$A:$A,$A1483))</f>
        <v/>
      </c>
      <c r="E1483" s="20" t="str">
        <f aca="false">IF($A1483="","",IF(AND($B1483=$D1483,COUNTIFS($A$2:$A1483,$A1483,$B$2:$B1483,$B1483)=1),1,0))</f>
        <v/>
      </c>
      <c r="F1483" s="19" t="str">
        <f aca="false">IF($E1483&lt;&gt;1,"",IF(COUNTIFS($A:$A,$A1483,$B:$B,"&gt;"&amp;$D1483)=0,"",_xlfn.MINIFS($B:$B,$A:$A,$A1483,$B:$B,"&gt;"&amp;$D1483)))</f>
        <v/>
      </c>
      <c r="G1483" s="20" t="str">
        <f aca="false">IF($F1483="","",$F1483-$D1483)</f>
        <v/>
      </c>
      <c r="H1483" s="20" t="str">
        <f aca="false">IF($E1483&lt;&gt;1,"",IF($F1483="",0,IF($G1483&lt;='Cohort Report'!$B$7,1,0)))</f>
        <v/>
      </c>
      <c r="I1483" s="20" t="str">
        <f aca="false">IF($E1483&lt;&gt;1,"",IF($F1483="",0,IF($G1483&lt;='Cohort Report'!$B$8,1,0)))</f>
        <v/>
      </c>
      <c r="J1483" s="21" t="str">
        <f aca="false">IF($E1483&lt;&gt;1,"",DATE(YEAR($D1483),MONTH($D1483),1))</f>
        <v/>
      </c>
      <c r="K1483" s="20" t="str">
        <f aca="false">IF($E1483&lt;&gt;1,"",IF($G1483="","",IF(AND($D1483&gt;='Cohort Report'!$B$5,$D1483&lt;='Cohort Report'!$B$6),$G1483,"")))</f>
        <v/>
      </c>
    </row>
    <row r="1484" customFormat="false" ht="15" hidden="false" customHeight="false" outlineLevel="0" collapsed="false">
      <c r="A1484" s="9"/>
      <c r="B1484" s="22"/>
      <c r="C1484" s="23"/>
      <c r="D1484" s="19" t="str">
        <f aca="false">IF($A1484="","",_xlfn.MINIFS($B:$B,$A:$A,$A1484))</f>
        <v/>
      </c>
      <c r="E1484" s="20" t="str">
        <f aca="false">IF($A1484="","",IF(AND($B1484=$D1484,COUNTIFS($A$2:$A1484,$A1484,$B$2:$B1484,$B1484)=1),1,0))</f>
        <v/>
      </c>
      <c r="F1484" s="19" t="str">
        <f aca="false">IF($E1484&lt;&gt;1,"",IF(COUNTIFS($A:$A,$A1484,$B:$B,"&gt;"&amp;$D1484)=0,"",_xlfn.MINIFS($B:$B,$A:$A,$A1484,$B:$B,"&gt;"&amp;$D1484)))</f>
        <v/>
      </c>
      <c r="G1484" s="20" t="str">
        <f aca="false">IF($F1484="","",$F1484-$D1484)</f>
        <v/>
      </c>
      <c r="H1484" s="20" t="str">
        <f aca="false">IF($E1484&lt;&gt;1,"",IF($F1484="",0,IF($G1484&lt;='Cohort Report'!$B$7,1,0)))</f>
        <v/>
      </c>
      <c r="I1484" s="20" t="str">
        <f aca="false">IF($E1484&lt;&gt;1,"",IF($F1484="",0,IF($G1484&lt;='Cohort Report'!$B$8,1,0)))</f>
        <v/>
      </c>
      <c r="J1484" s="21" t="str">
        <f aca="false">IF($E1484&lt;&gt;1,"",DATE(YEAR($D1484),MONTH($D1484),1))</f>
        <v/>
      </c>
      <c r="K1484" s="20" t="str">
        <f aca="false">IF($E1484&lt;&gt;1,"",IF($G1484="","",IF(AND($D1484&gt;='Cohort Report'!$B$5,$D1484&lt;='Cohort Report'!$B$6),$G1484,"")))</f>
        <v/>
      </c>
    </row>
    <row r="1485" customFormat="false" ht="15" hidden="false" customHeight="false" outlineLevel="0" collapsed="false">
      <c r="A1485" s="9"/>
      <c r="B1485" s="22"/>
      <c r="C1485" s="23"/>
      <c r="D1485" s="19" t="str">
        <f aca="false">IF($A1485="","",_xlfn.MINIFS($B:$B,$A:$A,$A1485))</f>
        <v/>
      </c>
      <c r="E1485" s="20" t="str">
        <f aca="false">IF($A1485="","",IF(AND($B1485=$D1485,COUNTIFS($A$2:$A1485,$A1485,$B$2:$B1485,$B1485)=1),1,0))</f>
        <v/>
      </c>
      <c r="F1485" s="19" t="str">
        <f aca="false">IF($E1485&lt;&gt;1,"",IF(COUNTIFS($A:$A,$A1485,$B:$B,"&gt;"&amp;$D1485)=0,"",_xlfn.MINIFS($B:$B,$A:$A,$A1485,$B:$B,"&gt;"&amp;$D1485)))</f>
        <v/>
      </c>
      <c r="G1485" s="20" t="str">
        <f aca="false">IF($F1485="","",$F1485-$D1485)</f>
        <v/>
      </c>
      <c r="H1485" s="20" t="str">
        <f aca="false">IF($E1485&lt;&gt;1,"",IF($F1485="",0,IF($G1485&lt;='Cohort Report'!$B$7,1,0)))</f>
        <v/>
      </c>
      <c r="I1485" s="20" t="str">
        <f aca="false">IF($E1485&lt;&gt;1,"",IF($F1485="",0,IF($G1485&lt;='Cohort Report'!$B$8,1,0)))</f>
        <v/>
      </c>
      <c r="J1485" s="21" t="str">
        <f aca="false">IF($E1485&lt;&gt;1,"",DATE(YEAR($D1485),MONTH($D1485),1))</f>
        <v/>
      </c>
      <c r="K1485" s="20" t="str">
        <f aca="false">IF($E1485&lt;&gt;1,"",IF($G1485="","",IF(AND($D1485&gt;='Cohort Report'!$B$5,$D1485&lt;='Cohort Report'!$B$6),$G1485,"")))</f>
        <v/>
      </c>
    </row>
    <row r="1486" customFormat="false" ht="15" hidden="false" customHeight="false" outlineLevel="0" collapsed="false">
      <c r="A1486" s="9"/>
      <c r="B1486" s="22"/>
      <c r="C1486" s="23"/>
      <c r="D1486" s="19" t="str">
        <f aca="false">IF($A1486="","",_xlfn.MINIFS($B:$B,$A:$A,$A1486))</f>
        <v/>
      </c>
      <c r="E1486" s="20" t="str">
        <f aca="false">IF($A1486="","",IF(AND($B1486=$D1486,COUNTIFS($A$2:$A1486,$A1486,$B$2:$B1486,$B1486)=1),1,0))</f>
        <v/>
      </c>
      <c r="F1486" s="19" t="str">
        <f aca="false">IF($E1486&lt;&gt;1,"",IF(COUNTIFS($A:$A,$A1486,$B:$B,"&gt;"&amp;$D1486)=0,"",_xlfn.MINIFS($B:$B,$A:$A,$A1486,$B:$B,"&gt;"&amp;$D1486)))</f>
        <v/>
      </c>
      <c r="G1486" s="20" t="str">
        <f aca="false">IF($F1486="","",$F1486-$D1486)</f>
        <v/>
      </c>
      <c r="H1486" s="20" t="str">
        <f aca="false">IF($E1486&lt;&gt;1,"",IF($F1486="",0,IF($G1486&lt;='Cohort Report'!$B$7,1,0)))</f>
        <v/>
      </c>
      <c r="I1486" s="20" t="str">
        <f aca="false">IF($E1486&lt;&gt;1,"",IF($F1486="",0,IF($G1486&lt;='Cohort Report'!$B$8,1,0)))</f>
        <v/>
      </c>
      <c r="J1486" s="21" t="str">
        <f aca="false">IF($E1486&lt;&gt;1,"",DATE(YEAR($D1486),MONTH($D1486),1))</f>
        <v/>
      </c>
      <c r="K1486" s="20" t="str">
        <f aca="false">IF($E1486&lt;&gt;1,"",IF($G1486="","",IF(AND($D1486&gt;='Cohort Report'!$B$5,$D1486&lt;='Cohort Report'!$B$6),$G1486,"")))</f>
        <v/>
      </c>
    </row>
    <row r="1487" customFormat="false" ht="15" hidden="false" customHeight="false" outlineLevel="0" collapsed="false">
      <c r="A1487" s="9"/>
      <c r="B1487" s="22"/>
      <c r="C1487" s="23"/>
      <c r="D1487" s="19" t="str">
        <f aca="false">IF($A1487="","",_xlfn.MINIFS($B:$B,$A:$A,$A1487))</f>
        <v/>
      </c>
      <c r="E1487" s="20" t="str">
        <f aca="false">IF($A1487="","",IF(AND($B1487=$D1487,COUNTIFS($A$2:$A1487,$A1487,$B$2:$B1487,$B1487)=1),1,0))</f>
        <v/>
      </c>
      <c r="F1487" s="19" t="str">
        <f aca="false">IF($E1487&lt;&gt;1,"",IF(COUNTIFS($A:$A,$A1487,$B:$B,"&gt;"&amp;$D1487)=0,"",_xlfn.MINIFS($B:$B,$A:$A,$A1487,$B:$B,"&gt;"&amp;$D1487)))</f>
        <v/>
      </c>
      <c r="G1487" s="20" t="str">
        <f aca="false">IF($F1487="","",$F1487-$D1487)</f>
        <v/>
      </c>
      <c r="H1487" s="20" t="str">
        <f aca="false">IF($E1487&lt;&gt;1,"",IF($F1487="",0,IF($G1487&lt;='Cohort Report'!$B$7,1,0)))</f>
        <v/>
      </c>
      <c r="I1487" s="20" t="str">
        <f aca="false">IF($E1487&lt;&gt;1,"",IF($F1487="",0,IF($G1487&lt;='Cohort Report'!$B$8,1,0)))</f>
        <v/>
      </c>
      <c r="J1487" s="21" t="str">
        <f aca="false">IF($E1487&lt;&gt;1,"",DATE(YEAR($D1487),MONTH($D1487),1))</f>
        <v/>
      </c>
      <c r="K1487" s="20" t="str">
        <f aca="false">IF($E1487&lt;&gt;1,"",IF($G1487="","",IF(AND($D1487&gt;='Cohort Report'!$B$5,$D1487&lt;='Cohort Report'!$B$6),$G1487,"")))</f>
        <v/>
      </c>
    </row>
    <row r="1488" customFormat="false" ht="15" hidden="false" customHeight="false" outlineLevel="0" collapsed="false">
      <c r="A1488" s="9"/>
      <c r="B1488" s="22"/>
      <c r="C1488" s="23"/>
      <c r="D1488" s="19" t="str">
        <f aca="false">IF($A1488="","",_xlfn.MINIFS($B:$B,$A:$A,$A1488))</f>
        <v/>
      </c>
      <c r="E1488" s="20" t="str">
        <f aca="false">IF($A1488="","",IF(AND($B1488=$D1488,COUNTIFS($A$2:$A1488,$A1488,$B$2:$B1488,$B1488)=1),1,0))</f>
        <v/>
      </c>
      <c r="F1488" s="19" t="str">
        <f aca="false">IF($E1488&lt;&gt;1,"",IF(COUNTIFS($A:$A,$A1488,$B:$B,"&gt;"&amp;$D1488)=0,"",_xlfn.MINIFS($B:$B,$A:$A,$A1488,$B:$B,"&gt;"&amp;$D1488)))</f>
        <v/>
      </c>
      <c r="G1488" s="20" t="str">
        <f aca="false">IF($F1488="","",$F1488-$D1488)</f>
        <v/>
      </c>
      <c r="H1488" s="20" t="str">
        <f aca="false">IF($E1488&lt;&gt;1,"",IF($F1488="",0,IF($G1488&lt;='Cohort Report'!$B$7,1,0)))</f>
        <v/>
      </c>
      <c r="I1488" s="20" t="str">
        <f aca="false">IF($E1488&lt;&gt;1,"",IF($F1488="",0,IF($G1488&lt;='Cohort Report'!$B$8,1,0)))</f>
        <v/>
      </c>
      <c r="J1488" s="21" t="str">
        <f aca="false">IF($E1488&lt;&gt;1,"",DATE(YEAR($D1488),MONTH($D1488),1))</f>
        <v/>
      </c>
      <c r="K1488" s="20" t="str">
        <f aca="false">IF($E1488&lt;&gt;1,"",IF($G1488="","",IF(AND($D1488&gt;='Cohort Report'!$B$5,$D1488&lt;='Cohort Report'!$B$6),$G1488,"")))</f>
        <v/>
      </c>
    </row>
    <row r="1489" customFormat="false" ht="15" hidden="false" customHeight="false" outlineLevel="0" collapsed="false">
      <c r="A1489" s="9"/>
      <c r="B1489" s="22"/>
      <c r="C1489" s="23"/>
      <c r="D1489" s="19" t="str">
        <f aca="false">IF($A1489="","",_xlfn.MINIFS($B:$B,$A:$A,$A1489))</f>
        <v/>
      </c>
      <c r="E1489" s="20" t="str">
        <f aca="false">IF($A1489="","",IF(AND($B1489=$D1489,COUNTIFS($A$2:$A1489,$A1489,$B$2:$B1489,$B1489)=1),1,0))</f>
        <v/>
      </c>
      <c r="F1489" s="19" t="str">
        <f aca="false">IF($E1489&lt;&gt;1,"",IF(COUNTIFS($A:$A,$A1489,$B:$B,"&gt;"&amp;$D1489)=0,"",_xlfn.MINIFS($B:$B,$A:$A,$A1489,$B:$B,"&gt;"&amp;$D1489)))</f>
        <v/>
      </c>
      <c r="G1489" s="20" t="str">
        <f aca="false">IF($F1489="","",$F1489-$D1489)</f>
        <v/>
      </c>
      <c r="H1489" s="20" t="str">
        <f aca="false">IF($E1489&lt;&gt;1,"",IF($F1489="",0,IF($G1489&lt;='Cohort Report'!$B$7,1,0)))</f>
        <v/>
      </c>
      <c r="I1489" s="20" t="str">
        <f aca="false">IF($E1489&lt;&gt;1,"",IF($F1489="",0,IF($G1489&lt;='Cohort Report'!$B$8,1,0)))</f>
        <v/>
      </c>
      <c r="J1489" s="21" t="str">
        <f aca="false">IF($E1489&lt;&gt;1,"",DATE(YEAR($D1489),MONTH($D1489),1))</f>
        <v/>
      </c>
      <c r="K1489" s="20" t="str">
        <f aca="false">IF($E1489&lt;&gt;1,"",IF($G1489="","",IF(AND($D1489&gt;='Cohort Report'!$B$5,$D1489&lt;='Cohort Report'!$B$6),$G1489,"")))</f>
        <v/>
      </c>
    </row>
    <row r="1490" customFormat="false" ht="15" hidden="false" customHeight="false" outlineLevel="0" collapsed="false">
      <c r="A1490" s="9"/>
      <c r="B1490" s="22"/>
      <c r="C1490" s="23"/>
      <c r="D1490" s="19" t="str">
        <f aca="false">IF($A1490="","",_xlfn.MINIFS($B:$B,$A:$A,$A1490))</f>
        <v/>
      </c>
      <c r="E1490" s="20" t="str">
        <f aca="false">IF($A1490="","",IF(AND($B1490=$D1490,COUNTIFS($A$2:$A1490,$A1490,$B$2:$B1490,$B1490)=1),1,0))</f>
        <v/>
      </c>
      <c r="F1490" s="19" t="str">
        <f aca="false">IF($E1490&lt;&gt;1,"",IF(COUNTIFS($A:$A,$A1490,$B:$B,"&gt;"&amp;$D1490)=0,"",_xlfn.MINIFS($B:$B,$A:$A,$A1490,$B:$B,"&gt;"&amp;$D1490)))</f>
        <v/>
      </c>
      <c r="G1490" s="20" t="str">
        <f aca="false">IF($F1490="","",$F1490-$D1490)</f>
        <v/>
      </c>
      <c r="H1490" s="20" t="str">
        <f aca="false">IF($E1490&lt;&gt;1,"",IF($F1490="",0,IF($G1490&lt;='Cohort Report'!$B$7,1,0)))</f>
        <v/>
      </c>
      <c r="I1490" s="20" t="str">
        <f aca="false">IF($E1490&lt;&gt;1,"",IF($F1490="",0,IF($G1490&lt;='Cohort Report'!$B$8,1,0)))</f>
        <v/>
      </c>
      <c r="J1490" s="21" t="str">
        <f aca="false">IF($E1490&lt;&gt;1,"",DATE(YEAR($D1490),MONTH($D1490),1))</f>
        <v/>
      </c>
      <c r="K1490" s="20" t="str">
        <f aca="false">IF($E1490&lt;&gt;1,"",IF($G1490="","",IF(AND($D1490&gt;='Cohort Report'!$B$5,$D1490&lt;='Cohort Report'!$B$6),$G1490,"")))</f>
        <v/>
      </c>
    </row>
    <row r="1491" customFormat="false" ht="15" hidden="false" customHeight="false" outlineLevel="0" collapsed="false">
      <c r="A1491" s="9"/>
      <c r="B1491" s="22"/>
      <c r="C1491" s="23"/>
      <c r="D1491" s="19" t="str">
        <f aca="false">IF($A1491="","",_xlfn.MINIFS($B:$B,$A:$A,$A1491))</f>
        <v/>
      </c>
      <c r="E1491" s="20" t="str">
        <f aca="false">IF($A1491="","",IF(AND($B1491=$D1491,COUNTIFS($A$2:$A1491,$A1491,$B$2:$B1491,$B1491)=1),1,0))</f>
        <v/>
      </c>
      <c r="F1491" s="19" t="str">
        <f aca="false">IF($E1491&lt;&gt;1,"",IF(COUNTIFS($A:$A,$A1491,$B:$B,"&gt;"&amp;$D1491)=0,"",_xlfn.MINIFS($B:$B,$A:$A,$A1491,$B:$B,"&gt;"&amp;$D1491)))</f>
        <v/>
      </c>
      <c r="G1491" s="20" t="str">
        <f aca="false">IF($F1491="","",$F1491-$D1491)</f>
        <v/>
      </c>
      <c r="H1491" s="20" t="str">
        <f aca="false">IF($E1491&lt;&gt;1,"",IF($F1491="",0,IF($G1491&lt;='Cohort Report'!$B$7,1,0)))</f>
        <v/>
      </c>
      <c r="I1491" s="20" t="str">
        <f aca="false">IF($E1491&lt;&gt;1,"",IF($F1491="",0,IF($G1491&lt;='Cohort Report'!$B$8,1,0)))</f>
        <v/>
      </c>
      <c r="J1491" s="21" t="str">
        <f aca="false">IF($E1491&lt;&gt;1,"",DATE(YEAR($D1491),MONTH($D1491),1))</f>
        <v/>
      </c>
      <c r="K1491" s="20" t="str">
        <f aca="false">IF($E1491&lt;&gt;1,"",IF($G1491="","",IF(AND($D1491&gt;='Cohort Report'!$B$5,$D1491&lt;='Cohort Report'!$B$6),$G1491,"")))</f>
        <v/>
      </c>
    </row>
    <row r="1492" customFormat="false" ht="15" hidden="false" customHeight="false" outlineLevel="0" collapsed="false">
      <c r="A1492" s="9"/>
      <c r="B1492" s="22"/>
      <c r="C1492" s="23"/>
      <c r="D1492" s="19" t="str">
        <f aca="false">IF($A1492="","",_xlfn.MINIFS($B:$B,$A:$A,$A1492))</f>
        <v/>
      </c>
      <c r="E1492" s="20" t="str">
        <f aca="false">IF($A1492="","",IF(AND($B1492=$D1492,COUNTIFS($A$2:$A1492,$A1492,$B$2:$B1492,$B1492)=1),1,0))</f>
        <v/>
      </c>
      <c r="F1492" s="19" t="str">
        <f aca="false">IF($E1492&lt;&gt;1,"",IF(COUNTIFS($A:$A,$A1492,$B:$B,"&gt;"&amp;$D1492)=0,"",_xlfn.MINIFS($B:$B,$A:$A,$A1492,$B:$B,"&gt;"&amp;$D1492)))</f>
        <v/>
      </c>
      <c r="G1492" s="20" t="str">
        <f aca="false">IF($F1492="","",$F1492-$D1492)</f>
        <v/>
      </c>
      <c r="H1492" s="20" t="str">
        <f aca="false">IF($E1492&lt;&gt;1,"",IF($F1492="",0,IF($G1492&lt;='Cohort Report'!$B$7,1,0)))</f>
        <v/>
      </c>
      <c r="I1492" s="20" t="str">
        <f aca="false">IF($E1492&lt;&gt;1,"",IF($F1492="",0,IF($G1492&lt;='Cohort Report'!$B$8,1,0)))</f>
        <v/>
      </c>
      <c r="J1492" s="21" t="str">
        <f aca="false">IF($E1492&lt;&gt;1,"",DATE(YEAR($D1492),MONTH($D1492),1))</f>
        <v/>
      </c>
      <c r="K1492" s="20" t="str">
        <f aca="false">IF($E1492&lt;&gt;1,"",IF($G1492="","",IF(AND($D1492&gt;='Cohort Report'!$B$5,$D1492&lt;='Cohort Report'!$B$6),$G1492,"")))</f>
        <v/>
      </c>
    </row>
    <row r="1493" customFormat="false" ht="15" hidden="false" customHeight="false" outlineLevel="0" collapsed="false">
      <c r="A1493" s="9"/>
      <c r="B1493" s="22"/>
      <c r="C1493" s="23"/>
      <c r="D1493" s="19" t="str">
        <f aca="false">IF($A1493="","",_xlfn.MINIFS($B:$B,$A:$A,$A1493))</f>
        <v/>
      </c>
      <c r="E1493" s="20" t="str">
        <f aca="false">IF($A1493="","",IF(AND($B1493=$D1493,COUNTIFS($A$2:$A1493,$A1493,$B$2:$B1493,$B1493)=1),1,0))</f>
        <v/>
      </c>
      <c r="F1493" s="19" t="str">
        <f aca="false">IF($E1493&lt;&gt;1,"",IF(COUNTIFS($A:$A,$A1493,$B:$B,"&gt;"&amp;$D1493)=0,"",_xlfn.MINIFS($B:$B,$A:$A,$A1493,$B:$B,"&gt;"&amp;$D1493)))</f>
        <v/>
      </c>
      <c r="G1493" s="20" t="str">
        <f aca="false">IF($F1493="","",$F1493-$D1493)</f>
        <v/>
      </c>
      <c r="H1493" s="20" t="str">
        <f aca="false">IF($E1493&lt;&gt;1,"",IF($F1493="",0,IF($G1493&lt;='Cohort Report'!$B$7,1,0)))</f>
        <v/>
      </c>
      <c r="I1493" s="20" t="str">
        <f aca="false">IF($E1493&lt;&gt;1,"",IF($F1493="",0,IF($G1493&lt;='Cohort Report'!$B$8,1,0)))</f>
        <v/>
      </c>
      <c r="J1493" s="21" t="str">
        <f aca="false">IF($E1493&lt;&gt;1,"",DATE(YEAR($D1493),MONTH($D1493),1))</f>
        <v/>
      </c>
      <c r="K1493" s="20" t="str">
        <f aca="false">IF($E1493&lt;&gt;1,"",IF($G1493="","",IF(AND($D1493&gt;='Cohort Report'!$B$5,$D1493&lt;='Cohort Report'!$B$6),$G1493,"")))</f>
        <v/>
      </c>
    </row>
    <row r="1494" customFormat="false" ht="15" hidden="false" customHeight="false" outlineLevel="0" collapsed="false">
      <c r="A1494" s="9"/>
      <c r="B1494" s="22"/>
      <c r="C1494" s="23"/>
      <c r="D1494" s="19" t="str">
        <f aca="false">IF($A1494="","",_xlfn.MINIFS($B:$B,$A:$A,$A1494))</f>
        <v/>
      </c>
      <c r="E1494" s="20" t="str">
        <f aca="false">IF($A1494="","",IF(AND($B1494=$D1494,COUNTIFS($A$2:$A1494,$A1494,$B$2:$B1494,$B1494)=1),1,0))</f>
        <v/>
      </c>
      <c r="F1494" s="19" t="str">
        <f aca="false">IF($E1494&lt;&gt;1,"",IF(COUNTIFS($A:$A,$A1494,$B:$B,"&gt;"&amp;$D1494)=0,"",_xlfn.MINIFS($B:$B,$A:$A,$A1494,$B:$B,"&gt;"&amp;$D1494)))</f>
        <v/>
      </c>
      <c r="G1494" s="20" t="str">
        <f aca="false">IF($F1494="","",$F1494-$D1494)</f>
        <v/>
      </c>
      <c r="H1494" s="20" t="str">
        <f aca="false">IF($E1494&lt;&gt;1,"",IF($F1494="",0,IF($G1494&lt;='Cohort Report'!$B$7,1,0)))</f>
        <v/>
      </c>
      <c r="I1494" s="20" t="str">
        <f aca="false">IF($E1494&lt;&gt;1,"",IF($F1494="",0,IF($G1494&lt;='Cohort Report'!$B$8,1,0)))</f>
        <v/>
      </c>
      <c r="J1494" s="21" t="str">
        <f aca="false">IF($E1494&lt;&gt;1,"",DATE(YEAR($D1494),MONTH($D1494),1))</f>
        <v/>
      </c>
      <c r="K1494" s="20" t="str">
        <f aca="false">IF($E1494&lt;&gt;1,"",IF($G1494="","",IF(AND($D1494&gt;='Cohort Report'!$B$5,$D1494&lt;='Cohort Report'!$B$6),$G1494,"")))</f>
        <v/>
      </c>
    </row>
    <row r="1495" customFormat="false" ht="15" hidden="false" customHeight="false" outlineLevel="0" collapsed="false">
      <c r="A1495" s="9"/>
      <c r="B1495" s="22"/>
      <c r="C1495" s="23"/>
      <c r="D1495" s="19" t="str">
        <f aca="false">IF($A1495="","",_xlfn.MINIFS($B:$B,$A:$A,$A1495))</f>
        <v/>
      </c>
      <c r="E1495" s="20" t="str">
        <f aca="false">IF($A1495="","",IF(AND($B1495=$D1495,COUNTIFS($A$2:$A1495,$A1495,$B$2:$B1495,$B1495)=1),1,0))</f>
        <v/>
      </c>
      <c r="F1495" s="19" t="str">
        <f aca="false">IF($E1495&lt;&gt;1,"",IF(COUNTIFS($A:$A,$A1495,$B:$B,"&gt;"&amp;$D1495)=0,"",_xlfn.MINIFS($B:$B,$A:$A,$A1495,$B:$B,"&gt;"&amp;$D1495)))</f>
        <v/>
      </c>
      <c r="G1495" s="20" t="str">
        <f aca="false">IF($F1495="","",$F1495-$D1495)</f>
        <v/>
      </c>
      <c r="H1495" s="20" t="str">
        <f aca="false">IF($E1495&lt;&gt;1,"",IF($F1495="",0,IF($G1495&lt;='Cohort Report'!$B$7,1,0)))</f>
        <v/>
      </c>
      <c r="I1495" s="20" t="str">
        <f aca="false">IF($E1495&lt;&gt;1,"",IF($F1495="",0,IF($G1495&lt;='Cohort Report'!$B$8,1,0)))</f>
        <v/>
      </c>
      <c r="J1495" s="21" t="str">
        <f aca="false">IF($E1495&lt;&gt;1,"",DATE(YEAR($D1495),MONTH($D1495),1))</f>
        <v/>
      </c>
      <c r="K1495" s="20" t="str">
        <f aca="false">IF($E1495&lt;&gt;1,"",IF($G1495="","",IF(AND($D1495&gt;='Cohort Report'!$B$5,$D1495&lt;='Cohort Report'!$B$6),$G1495,"")))</f>
        <v/>
      </c>
    </row>
    <row r="1496" customFormat="false" ht="15" hidden="false" customHeight="false" outlineLevel="0" collapsed="false">
      <c r="A1496" s="9"/>
      <c r="B1496" s="22"/>
      <c r="C1496" s="23"/>
      <c r="D1496" s="19" t="str">
        <f aca="false">IF($A1496="","",_xlfn.MINIFS($B:$B,$A:$A,$A1496))</f>
        <v/>
      </c>
      <c r="E1496" s="20" t="str">
        <f aca="false">IF($A1496="","",IF(AND($B1496=$D1496,COUNTIFS($A$2:$A1496,$A1496,$B$2:$B1496,$B1496)=1),1,0))</f>
        <v/>
      </c>
      <c r="F1496" s="19" t="str">
        <f aca="false">IF($E1496&lt;&gt;1,"",IF(COUNTIFS($A:$A,$A1496,$B:$B,"&gt;"&amp;$D1496)=0,"",_xlfn.MINIFS($B:$B,$A:$A,$A1496,$B:$B,"&gt;"&amp;$D1496)))</f>
        <v/>
      </c>
      <c r="G1496" s="20" t="str">
        <f aca="false">IF($F1496="","",$F1496-$D1496)</f>
        <v/>
      </c>
      <c r="H1496" s="20" t="str">
        <f aca="false">IF($E1496&lt;&gt;1,"",IF($F1496="",0,IF($G1496&lt;='Cohort Report'!$B$7,1,0)))</f>
        <v/>
      </c>
      <c r="I1496" s="20" t="str">
        <f aca="false">IF($E1496&lt;&gt;1,"",IF($F1496="",0,IF($G1496&lt;='Cohort Report'!$B$8,1,0)))</f>
        <v/>
      </c>
      <c r="J1496" s="21" t="str">
        <f aca="false">IF($E1496&lt;&gt;1,"",DATE(YEAR($D1496),MONTH($D1496),1))</f>
        <v/>
      </c>
      <c r="K1496" s="20" t="str">
        <f aca="false">IF($E1496&lt;&gt;1,"",IF($G1496="","",IF(AND($D1496&gt;='Cohort Report'!$B$5,$D1496&lt;='Cohort Report'!$B$6),$G1496,"")))</f>
        <v/>
      </c>
    </row>
    <row r="1497" customFormat="false" ht="15" hidden="false" customHeight="false" outlineLevel="0" collapsed="false">
      <c r="A1497" s="9"/>
      <c r="B1497" s="22"/>
      <c r="C1497" s="23"/>
      <c r="D1497" s="19" t="str">
        <f aca="false">IF($A1497="","",_xlfn.MINIFS($B:$B,$A:$A,$A1497))</f>
        <v/>
      </c>
      <c r="E1497" s="20" t="str">
        <f aca="false">IF($A1497="","",IF(AND($B1497=$D1497,COUNTIFS($A$2:$A1497,$A1497,$B$2:$B1497,$B1497)=1),1,0))</f>
        <v/>
      </c>
      <c r="F1497" s="19" t="str">
        <f aca="false">IF($E1497&lt;&gt;1,"",IF(COUNTIFS($A:$A,$A1497,$B:$B,"&gt;"&amp;$D1497)=0,"",_xlfn.MINIFS($B:$B,$A:$A,$A1497,$B:$B,"&gt;"&amp;$D1497)))</f>
        <v/>
      </c>
      <c r="G1497" s="20" t="str">
        <f aca="false">IF($F1497="","",$F1497-$D1497)</f>
        <v/>
      </c>
      <c r="H1497" s="20" t="str">
        <f aca="false">IF($E1497&lt;&gt;1,"",IF($F1497="",0,IF($G1497&lt;='Cohort Report'!$B$7,1,0)))</f>
        <v/>
      </c>
      <c r="I1497" s="20" t="str">
        <f aca="false">IF($E1497&lt;&gt;1,"",IF($F1497="",0,IF($G1497&lt;='Cohort Report'!$B$8,1,0)))</f>
        <v/>
      </c>
      <c r="J1497" s="21" t="str">
        <f aca="false">IF($E1497&lt;&gt;1,"",DATE(YEAR($D1497),MONTH($D1497),1))</f>
        <v/>
      </c>
      <c r="K1497" s="20" t="str">
        <f aca="false">IF($E1497&lt;&gt;1,"",IF($G1497="","",IF(AND($D1497&gt;='Cohort Report'!$B$5,$D1497&lt;='Cohort Report'!$B$6),$G1497,"")))</f>
        <v/>
      </c>
    </row>
    <row r="1498" customFormat="false" ht="15" hidden="false" customHeight="false" outlineLevel="0" collapsed="false">
      <c r="A1498" s="9"/>
      <c r="B1498" s="22"/>
      <c r="C1498" s="23"/>
      <c r="D1498" s="19" t="str">
        <f aca="false">IF($A1498="","",_xlfn.MINIFS($B:$B,$A:$A,$A1498))</f>
        <v/>
      </c>
      <c r="E1498" s="20" t="str">
        <f aca="false">IF($A1498="","",IF(AND($B1498=$D1498,COUNTIFS($A$2:$A1498,$A1498,$B$2:$B1498,$B1498)=1),1,0))</f>
        <v/>
      </c>
      <c r="F1498" s="19" t="str">
        <f aca="false">IF($E1498&lt;&gt;1,"",IF(COUNTIFS($A:$A,$A1498,$B:$B,"&gt;"&amp;$D1498)=0,"",_xlfn.MINIFS($B:$B,$A:$A,$A1498,$B:$B,"&gt;"&amp;$D1498)))</f>
        <v/>
      </c>
      <c r="G1498" s="20" t="str">
        <f aca="false">IF($F1498="","",$F1498-$D1498)</f>
        <v/>
      </c>
      <c r="H1498" s="20" t="str">
        <f aca="false">IF($E1498&lt;&gt;1,"",IF($F1498="",0,IF($G1498&lt;='Cohort Report'!$B$7,1,0)))</f>
        <v/>
      </c>
      <c r="I1498" s="20" t="str">
        <f aca="false">IF($E1498&lt;&gt;1,"",IF($F1498="",0,IF($G1498&lt;='Cohort Report'!$B$8,1,0)))</f>
        <v/>
      </c>
      <c r="J1498" s="21" t="str">
        <f aca="false">IF($E1498&lt;&gt;1,"",DATE(YEAR($D1498),MONTH($D1498),1))</f>
        <v/>
      </c>
      <c r="K1498" s="20" t="str">
        <f aca="false">IF($E1498&lt;&gt;1,"",IF($G1498="","",IF(AND($D1498&gt;='Cohort Report'!$B$5,$D1498&lt;='Cohort Report'!$B$6),$G1498,"")))</f>
        <v/>
      </c>
    </row>
    <row r="1499" customFormat="false" ht="15" hidden="false" customHeight="false" outlineLevel="0" collapsed="false">
      <c r="A1499" s="9"/>
      <c r="B1499" s="22"/>
      <c r="C1499" s="23"/>
      <c r="D1499" s="19" t="str">
        <f aca="false">IF($A1499="","",_xlfn.MINIFS($B:$B,$A:$A,$A1499))</f>
        <v/>
      </c>
      <c r="E1499" s="20" t="str">
        <f aca="false">IF($A1499="","",IF(AND($B1499=$D1499,COUNTIFS($A$2:$A1499,$A1499,$B$2:$B1499,$B1499)=1),1,0))</f>
        <v/>
      </c>
      <c r="F1499" s="19" t="str">
        <f aca="false">IF($E1499&lt;&gt;1,"",IF(COUNTIFS($A:$A,$A1499,$B:$B,"&gt;"&amp;$D1499)=0,"",_xlfn.MINIFS($B:$B,$A:$A,$A1499,$B:$B,"&gt;"&amp;$D1499)))</f>
        <v/>
      </c>
      <c r="G1499" s="20" t="str">
        <f aca="false">IF($F1499="","",$F1499-$D1499)</f>
        <v/>
      </c>
      <c r="H1499" s="20" t="str">
        <f aca="false">IF($E1499&lt;&gt;1,"",IF($F1499="",0,IF($G1499&lt;='Cohort Report'!$B$7,1,0)))</f>
        <v/>
      </c>
      <c r="I1499" s="20" t="str">
        <f aca="false">IF($E1499&lt;&gt;1,"",IF($F1499="",0,IF($G1499&lt;='Cohort Report'!$B$8,1,0)))</f>
        <v/>
      </c>
      <c r="J1499" s="21" t="str">
        <f aca="false">IF($E1499&lt;&gt;1,"",DATE(YEAR($D1499),MONTH($D1499),1))</f>
        <v/>
      </c>
      <c r="K1499" s="20" t="str">
        <f aca="false">IF($E1499&lt;&gt;1,"",IF($G1499="","",IF(AND($D1499&gt;='Cohort Report'!$B$5,$D1499&lt;='Cohort Report'!$B$6),$G1499,"")))</f>
        <v/>
      </c>
    </row>
    <row r="1500" customFormat="false" ht="15" hidden="false" customHeight="false" outlineLevel="0" collapsed="false">
      <c r="A1500" s="9"/>
      <c r="B1500" s="22"/>
      <c r="C1500" s="23"/>
      <c r="D1500" s="19" t="str">
        <f aca="false">IF($A1500="","",_xlfn.MINIFS($B:$B,$A:$A,$A1500))</f>
        <v/>
      </c>
      <c r="E1500" s="20" t="str">
        <f aca="false">IF($A1500="","",IF(AND($B1500=$D1500,COUNTIFS($A$2:$A1500,$A1500,$B$2:$B1500,$B1500)=1),1,0))</f>
        <v/>
      </c>
      <c r="F1500" s="19" t="str">
        <f aca="false">IF($E1500&lt;&gt;1,"",IF(COUNTIFS($A:$A,$A1500,$B:$B,"&gt;"&amp;$D1500)=0,"",_xlfn.MINIFS($B:$B,$A:$A,$A1500,$B:$B,"&gt;"&amp;$D1500)))</f>
        <v/>
      </c>
      <c r="G1500" s="20" t="str">
        <f aca="false">IF($F1500="","",$F1500-$D1500)</f>
        <v/>
      </c>
      <c r="H1500" s="20" t="str">
        <f aca="false">IF($E1500&lt;&gt;1,"",IF($F1500="",0,IF($G1500&lt;='Cohort Report'!$B$7,1,0)))</f>
        <v/>
      </c>
      <c r="I1500" s="20" t="str">
        <f aca="false">IF($E1500&lt;&gt;1,"",IF($F1500="",0,IF($G1500&lt;='Cohort Report'!$B$8,1,0)))</f>
        <v/>
      </c>
      <c r="J1500" s="21" t="str">
        <f aca="false">IF($E1500&lt;&gt;1,"",DATE(YEAR($D1500),MONTH($D1500),1))</f>
        <v/>
      </c>
      <c r="K1500" s="20" t="str">
        <f aca="false">IF($E1500&lt;&gt;1,"",IF($G1500="","",IF(AND($D1500&gt;='Cohort Report'!$B$5,$D1500&lt;='Cohort Report'!$B$6),$G1500,"")))</f>
        <v/>
      </c>
    </row>
    <row r="1501" customFormat="false" ht="15" hidden="false" customHeight="false" outlineLevel="0" collapsed="false">
      <c r="A1501" s="9"/>
      <c r="B1501" s="22"/>
      <c r="C1501" s="23"/>
      <c r="D1501" s="19" t="str">
        <f aca="false">IF($A1501="","",_xlfn.MINIFS($B:$B,$A:$A,$A1501))</f>
        <v/>
      </c>
      <c r="E1501" s="20" t="str">
        <f aca="false">IF($A1501="","",IF(AND($B1501=$D1501,COUNTIFS($A$2:$A1501,$A1501,$B$2:$B1501,$B1501)=1),1,0))</f>
        <v/>
      </c>
      <c r="F1501" s="19" t="str">
        <f aca="false">IF($E1501&lt;&gt;1,"",IF(COUNTIFS($A:$A,$A1501,$B:$B,"&gt;"&amp;$D1501)=0,"",_xlfn.MINIFS($B:$B,$A:$A,$A1501,$B:$B,"&gt;"&amp;$D1501)))</f>
        <v/>
      </c>
      <c r="G1501" s="20" t="str">
        <f aca="false">IF($F1501="","",$F1501-$D1501)</f>
        <v/>
      </c>
      <c r="H1501" s="20" t="str">
        <f aca="false">IF($E1501&lt;&gt;1,"",IF($F1501="",0,IF($G1501&lt;='Cohort Report'!$B$7,1,0)))</f>
        <v/>
      </c>
      <c r="I1501" s="20" t="str">
        <f aca="false">IF($E1501&lt;&gt;1,"",IF($F1501="",0,IF($G1501&lt;='Cohort Report'!$B$8,1,0)))</f>
        <v/>
      </c>
      <c r="J1501" s="21" t="str">
        <f aca="false">IF($E1501&lt;&gt;1,"",DATE(YEAR($D1501),MONTH($D1501),1))</f>
        <v/>
      </c>
      <c r="K1501" s="20" t="str">
        <f aca="false">IF($E1501&lt;&gt;1,"",IF($G1501="","",IF(AND($D1501&gt;='Cohort Report'!$B$5,$D1501&lt;='Cohort Report'!$B$6),$G1501,"")))</f>
        <v/>
      </c>
    </row>
    <row r="1502" customFormat="false" ht="15" hidden="false" customHeight="false" outlineLevel="0" collapsed="false">
      <c r="A1502" s="9"/>
      <c r="B1502" s="22"/>
      <c r="C1502" s="23"/>
      <c r="D1502" s="19" t="str">
        <f aca="false">IF($A1502="","",_xlfn.MINIFS($B:$B,$A:$A,$A1502))</f>
        <v/>
      </c>
      <c r="E1502" s="20" t="str">
        <f aca="false">IF($A1502="","",IF(AND($B1502=$D1502,COUNTIFS($A$2:$A1502,$A1502,$B$2:$B1502,$B1502)=1),1,0))</f>
        <v/>
      </c>
      <c r="F1502" s="19" t="str">
        <f aca="false">IF($E1502&lt;&gt;1,"",IF(COUNTIFS($A:$A,$A1502,$B:$B,"&gt;"&amp;$D1502)=0,"",_xlfn.MINIFS($B:$B,$A:$A,$A1502,$B:$B,"&gt;"&amp;$D1502)))</f>
        <v/>
      </c>
      <c r="G1502" s="20" t="str">
        <f aca="false">IF($F1502="","",$F1502-$D1502)</f>
        <v/>
      </c>
      <c r="H1502" s="20" t="str">
        <f aca="false">IF($E1502&lt;&gt;1,"",IF($F1502="",0,IF($G1502&lt;='Cohort Report'!$B$7,1,0)))</f>
        <v/>
      </c>
      <c r="I1502" s="20" t="str">
        <f aca="false">IF($E1502&lt;&gt;1,"",IF($F1502="",0,IF($G1502&lt;='Cohort Report'!$B$8,1,0)))</f>
        <v/>
      </c>
      <c r="J1502" s="21" t="str">
        <f aca="false">IF($E1502&lt;&gt;1,"",DATE(YEAR($D1502),MONTH($D1502),1))</f>
        <v/>
      </c>
      <c r="K1502" s="20" t="str">
        <f aca="false">IF($E1502&lt;&gt;1,"",IF($G1502="","",IF(AND($D1502&gt;='Cohort Report'!$B$5,$D1502&lt;='Cohort Report'!$B$6),$G1502,"")))</f>
        <v/>
      </c>
    </row>
    <row r="1503" customFormat="false" ht="15" hidden="false" customHeight="false" outlineLevel="0" collapsed="false">
      <c r="A1503" s="9"/>
      <c r="B1503" s="22"/>
      <c r="C1503" s="23"/>
      <c r="D1503" s="19" t="str">
        <f aca="false">IF($A1503="","",_xlfn.MINIFS($B:$B,$A:$A,$A1503))</f>
        <v/>
      </c>
      <c r="E1503" s="20" t="str">
        <f aca="false">IF($A1503="","",IF(AND($B1503=$D1503,COUNTIFS($A$2:$A1503,$A1503,$B$2:$B1503,$B1503)=1),1,0))</f>
        <v/>
      </c>
      <c r="F1503" s="19" t="str">
        <f aca="false">IF($E1503&lt;&gt;1,"",IF(COUNTIFS($A:$A,$A1503,$B:$B,"&gt;"&amp;$D1503)=0,"",_xlfn.MINIFS($B:$B,$A:$A,$A1503,$B:$B,"&gt;"&amp;$D1503)))</f>
        <v/>
      </c>
      <c r="G1503" s="20" t="str">
        <f aca="false">IF($F1503="","",$F1503-$D1503)</f>
        <v/>
      </c>
      <c r="H1503" s="20" t="str">
        <f aca="false">IF($E1503&lt;&gt;1,"",IF($F1503="",0,IF($G1503&lt;='Cohort Report'!$B$7,1,0)))</f>
        <v/>
      </c>
      <c r="I1503" s="20" t="str">
        <f aca="false">IF($E1503&lt;&gt;1,"",IF($F1503="",0,IF($G1503&lt;='Cohort Report'!$B$8,1,0)))</f>
        <v/>
      </c>
      <c r="J1503" s="21" t="str">
        <f aca="false">IF($E1503&lt;&gt;1,"",DATE(YEAR($D1503),MONTH($D1503),1))</f>
        <v/>
      </c>
      <c r="K1503" s="20" t="str">
        <f aca="false">IF($E1503&lt;&gt;1,"",IF($G1503="","",IF(AND($D1503&gt;='Cohort Report'!$B$5,$D1503&lt;='Cohort Report'!$B$6),$G1503,"")))</f>
        <v/>
      </c>
    </row>
    <row r="1504" customFormat="false" ht="15" hidden="false" customHeight="false" outlineLevel="0" collapsed="false">
      <c r="A1504" s="9"/>
      <c r="B1504" s="22"/>
      <c r="C1504" s="23"/>
      <c r="D1504" s="19" t="str">
        <f aca="false">IF($A1504="","",_xlfn.MINIFS($B:$B,$A:$A,$A1504))</f>
        <v/>
      </c>
      <c r="E1504" s="20" t="str">
        <f aca="false">IF($A1504="","",IF(AND($B1504=$D1504,COUNTIFS($A$2:$A1504,$A1504,$B$2:$B1504,$B1504)=1),1,0))</f>
        <v/>
      </c>
      <c r="F1504" s="19" t="str">
        <f aca="false">IF($E1504&lt;&gt;1,"",IF(COUNTIFS($A:$A,$A1504,$B:$B,"&gt;"&amp;$D1504)=0,"",_xlfn.MINIFS($B:$B,$A:$A,$A1504,$B:$B,"&gt;"&amp;$D1504)))</f>
        <v/>
      </c>
      <c r="G1504" s="20" t="str">
        <f aca="false">IF($F1504="","",$F1504-$D1504)</f>
        <v/>
      </c>
      <c r="H1504" s="20" t="str">
        <f aca="false">IF($E1504&lt;&gt;1,"",IF($F1504="",0,IF($G1504&lt;='Cohort Report'!$B$7,1,0)))</f>
        <v/>
      </c>
      <c r="I1504" s="20" t="str">
        <f aca="false">IF($E1504&lt;&gt;1,"",IF($F1504="",0,IF($G1504&lt;='Cohort Report'!$B$8,1,0)))</f>
        <v/>
      </c>
      <c r="J1504" s="21" t="str">
        <f aca="false">IF($E1504&lt;&gt;1,"",DATE(YEAR($D1504),MONTH($D1504),1))</f>
        <v/>
      </c>
      <c r="K1504" s="20" t="str">
        <f aca="false">IF($E1504&lt;&gt;1,"",IF($G1504="","",IF(AND($D1504&gt;='Cohort Report'!$B$5,$D1504&lt;='Cohort Report'!$B$6),$G1504,"")))</f>
        <v/>
      </c>
    </row>
    <row r="1505" customFormat="false" ht="15" hidden="false" customHeight="false" outlineLevel="0" collapsed="false">
      <c r="A1505" s="9"/>
      <c r="B1505" s="22"/>
      <c r="C1505" s="23"/>
      <c r="D1505" s="19" t="str">
        <f aca="false">IF($A1505="","",_xlfn.MINIFS($B:$B,$A:$A,$A1505))</f>
        <v/>
      </c>
      <c r="E1505" s="20" t="str">
        <f aca="false">IF($A1505="","",IF(AND($B1505=$D1505,COUNTIFS($A$2:$A1505,$A1505,$B$2:$B1505,$B1505)=1),1,0))</f>
        <v/>
      </c>
      <c r="F1505" s="19" t="str">
        <f aca="false">IF($E1505&lt;&gt;1,"",IF(COUNTIFS($A:$A,$A1505,$B:$B,"&gt;"&amp;$D1505)=0,"",_xlfn.MINIFS($B:$B,$A:$A,$A1505,$B:$B,"&gt;"&amp;$D1505)))</f>
        <v/>
      </c>
      <c r="G1505" s="20" t="str">
        <f aca="false">IF($F1505="","",$F1505-$D1505)</f>
        <v/>
      </c>
      <c r="H1505" s="20" t="str">
        <f aca="false">IF($E1505&lt;&gt;1,"",IF($F1505="",0,IF($G1505&lt;='Cohort Report'!$B$7,1,0)))</f>
        <v/>
      </c>
      <c r="I1505" s="20" t="str">
        <f aca="false">IF($E1505&lt;&gt;1,"",IF($F1505="",0,IF($G1505&lt;='Cohort Report'!$B$8,1,0)))</f>
        <v/>
      </c>
      <c r="J1505" s="21" t="str">
        <f aca="false">IF($E1505&lt;&gt;1,"",DATE(YEAR($D1505),MONTH($D1505),1))</f>
        <v/>
      </c>
      <c r="K1505" s="20" t="str">
        <f aca="false">IF($E1505&lt;&gt;1,"",IF($G1505="","",IF(AND($D1505&gt;='Cohort Report'!$B$5,$D1505&lt;='Cohort Report'!$B$6),$G1505,"")))</f>
        <v/>
      </c>
    </row>
    <row r="1506" customFormat="false" ht="15" hidden="false" customHeight="false" outlineLevel="0" collapsed="false">
      <c r="A1506" s="9"/>
      <c r="B1506" s="22"/>
      <c r="C1506" s="23"/>
      <c r="D1506" s="19" t="str">
        <f aca="false">IF($A1506="","",_xlfn.MINIFS($B:$B,$A:$A,$A1506))</f>
        <v/>
      </c>
      <c r="E1506" s="20" t="str">
        <f aca="false">IF($A1506="","",IF(AND($B1506=$D1506,COUNTIFS($A$2:$A1506,$A1506,$B$2:$B1506,$B1506)=1),1,0))</f>
        <v/>
      </c>
      <c r="F1506" s="19" t="str">
        <f aca="false">IF($E1506&lt;&gt;1,"",IF(COUNTIFS($A:$A,$A1506,$B:$B,"&gt;"&amp;$D1506)=0,"",_xlfn.MINIFS($B:$B,$A:$A,$A1506,$B:$B,"&gt;"&amp;$D1506)))</f>
        <v/>
      </c>
      <c r="G1506" s="20" t="str">
        <f aca="false">IF($F1506="","",$F1506-$D1506)</f>
        <v/>
      </c>
      <c r="H1506" s="20" t="str">
        <f aca="false">IF($E1506&lt;&gt;1,"",IF($F1506="",0,IF($G1506&lt;='Cohort Report'!$B$7,1,0)))</f>
        <v/>
      </c>
      <c r="I1506" s="20" t="str">
        <f aca="false">IF($E1506&lt;&gt;1,"",IF($F1506="",0,IF($G1506&lt;='Cohort Report'!$B$8,1,0)))</f>
        <v/>
      </c>
      <c r="J1506" s="21" t="str">
        <f aca="false">IF($E1506&lt;&gt;1,"",DATE(YEAR($D1506),MONTH($D1506),1))</f>
        <v/>
      </c>
      <c r="K1506" s="20" t="str">
        <f aca="false">IF($E1506&lt;&gt;1,"",IF($G1506="","",IF(AND($D1506&gt;='Cohort Report'!$B$5,$D1506&lt;='Cohort Report'!$B$6),$G1506,"")))</f>
        <v/>
      </c>
    </row>
    <row r="1507" customFormat="false" ht="15" hidden="false" customHeight="false" outlineLevel="0" collapsed="false">
      <c r="A1507" s="9"/>
      <c r="B1507" s="22"/>
      <c r="C1507" s="23"/>
      <c r="D1507" s="19" t="str">
        <f aca="false">IF($A1507="","",_xlfn.MINIFS($B:$B,$A:$A,$A1507))</f>
        <v/>
      </c>
      <c r="E1507" s="20" t="str">
        <f aca="false">IF($A1507="","",IF(AND($B1507=$D1507,COUNTIFS($A$2:$A1507,$A1507,$B$2:$B1507,$B1507)=1),1,0))</f>
        <v/>
      </c>
      <c r="F1507" s="19" t="str">
        <f aca="false">IF($E1507&lt;&gt;1,"",IF(COUNTIFS($A:$A,$A1507,$B:$B,"&gt;"&amp;$D1507)=0,"",_xlfn.MINIFS($B:$B,$A:$A,$A1507,$B:$B,"&gt;"&amp;$D1507)))</f>
        <v/>
      </c>
      <c r="G1507" s="20" t="str">
        <f aca="false">IF($F1507="","",$F1507-$D1507)</f>
        <v/>
      </c>
      <c r="H1507" s="20" t="str">
        <f aca="false">IF($E1507&lt;&gt;1,"",IF($F1507="",0,IF($G1507&lt;='Cohort Report'!$B$7,1,0)))</f>
        <v/>
      </c>
      <c r="I1507" s="20" t="str">
        <f aca="false">IF($E1507&lt;&gt;1,"",IF($F1507="",0,IF($G1507&lt;='Cohort Report'!$B$8,1,0)))</f>
        <v/>
      </c>
      <c r="J1507" s="21" t="str">
        <f aca="false">IF($E1507&lt;&gt;1,"",DATE(YEAR($D1507),MONTH($D1507),1))</f>
        <v/>
      </c>
      <c r="K1507" s="20" t="str">
        <f aca="false">IF($E1507&lt;&gt;1,"",IF($G1507="","",IF(AND($D1507&gt;='Cohort Report'!$B$5,$D1507&lt;='Cohort Report'!$B$6),$G1507,"")))</f>
        <v/>
      </c>
    </row>
    <row r="1508" customFormat="false" ht="15" hidden="false" customHeight="false" outlineLevel="0" collapsed="false">
      <c r="A1508" s="9"/>
      <c r="B1508" s="22"/>
      <c r="C1508" s="23"/>
      <c r="D1508" s="19" t="str">
        <f aca="false">IF($A1508="","",_xlfn.MINIFS($B:$B,$A:$A,$A1508))</f>
        <v/>
      </c>
      <c r="E1508" s="20" t="str">
        <f aca="false">IF($A1508="","",IF(AND($B1508=$D1508,COUNTIFS($A$2:$A1508,$A1508,$B$2:$B1508,$B1508)=1),1,0))</f>
        <v/>
      </c>
      <c r="F1508" s="19" t="str">
        <f aca="false">IF($E1508&lt;&gt;1,"",IF(COUNTIFS($A:$A,$A1508,$B:$B,"&gt;"&amp;$D1508)=0,"",_xlfn.MINIFS($B:$B,$A:$A,$A1508,$B:$B,"&gt;"&amp;$D1508)))</f>
        <v/>
      </c>
      <c r="G1508" s="20" t="str">
        <f aca="false">IF($F1508="","",$F1508-$D1508)</f>
        <v/>
      </c>
      <c r="H1508" s="20" t="str">
        <f aca="false">IF($E1508&lt;&gt;1,"",IF($F1508="",0,IF($G1508&lt;='Cohort Report'!$B$7,1,0)))</f>
        <v/>
      </c>
      <c r="I1508" s="20" t="str">
        <f aca="false">IF($E1508&lt;&gt;1,"",IF($F1508="",0,IF($G1508&lt;='Cohort Report'!$B$8,1,0)))</f>
        <v/>
      </c>
      <c r="J1508" s="21" t="str">
        <f aca="false">IF($E1508&lt;&gt;1,"",DATE(YEAR($D1508),MONTH($D1508),1))</f>
        <v/>
      </c>
      <c r="K1508" s="20" t="str">
        <f aca="false">IF($E1508&lt;&gt;1,"",IF($G1508="","",IF(AND($D1508&gt;='Cohort Report'!$B$5,$D1508&lt;='Cohort Report'!$B$6),$G1508,"")))</f>
        <v/>
      </c>
    </row>
    <row r="1509" customFormat="false" ht="15" hidden="false" customHeight="false" outlineLevel="0" collapsed="false">
      <c r="A1509" s="9"/>
      <c r="B1509" s="22"/>
      <c r="C1509" s="23"/>
      <c r="D1509" s="19" t="str">
        <f aca="false">IF($A1509="","",_xlfn.MINIFS($B:$B,$A:$A,$A1509))</f>
        <v/>
      </c>
      <c r="E1509" s="20" t="str">
        <f aca="false">IF($A1509="","",IF(AND($B1509=$D1509,COUNTIFS($A$2:$A1509,$A1509,$B$2:$B1509,$B1509)=1),1,0))</f>
        <v/>
      </c>
      <c r="F1509" s="19" t="str">
        <f aca="false">IF($E1509&lt;&gt;1,"",IF(COUNTIFS($A:$A,$A1509,$B:$B,"&gt;"&amp;$D1509)=0,"",_xlfn.MINIFS($B:$B,$A:$A,$A1509,$B:$B,"&gt;"&amp;$D1509)))</f>
        <v/>
      </c>
      <c r="G1509" s="20" t="str">
        <f aca="false">IF($F1509="","",$F1509-$D1509)</f>
        <v/>
      </c>
      <c r="H1509" s="20" t="str">
        <f aca="false">IF($E1509&lt;&gt;1,"",IF($F1509="",0,IF($G1509&lt;='Cohort Report'!$B$7,1,0)))</f>
        <v/>
      </c>
      <c r="I1509" s="20" t="str">
        <f aca="false">IF($E1509&lt;&gt;1,"",IF($F1509="",0,IF($G1509&lt;='Cohort Report'!$B$8,1,0)))</f>
        <v/>
      </c>
      <c r="J1509" s="21" t="str">
        <f aca="false">IF($E1509&lt;&gt;1,"",DATE(YEAR($D1509),MONTH($D1509),1))</f>
        <v/>
      </c>
      <c r="K1509" s="20" t="str">
        <f aca="false">IF($E1509&lt;&gt;1,"",IF($G1509="","",IF(AND($D1509&gt;='Cohort Report'!$B$5,$D1509&lt;='Cohort Report'!$B$6),$G1509,"")))</f>
        <v/>
      </c>
    </row>
    <row r="1510" customFormat="false" ht="15" hidden="false" customHeight="false" outlineLevel="0" collapsed="false">
      <c r="A1510" s="9"/>
      <c r="B1510" s="22"/>
      <c r="C1510" s="23"/>
      <c r="D1510" s="19" t="str">
        <f aca="false">IF($A1510="","",_xlfn.MINIFS($B:$B,$A:$A,$A1510))</f>
        <v/>
      </c>
      <c r="E1510" s="20" t="str">
        <f aca="false">IF($A1510="","",IF(AND($B1510=$D1510,COUNTIFS($A$2:$A1510,$A1510,$B$2:$B1510,$B1510)=1),1,0))</f>
        <v/>
      </c>
      <c r="F1510" s="19" t="str">
        <f aca="false">IF($E1510&lt;&gt;1,"",IF(COUNTIFS($A:$A,$A1510,$B:$B,"&gt;"&amp;$D1510)=0,"",_xlfn.MINIFS($B:$B,$A:$A,$A1510,$B:$B,"&gt;"&amp;$D1510)))</f>
        <v/>
      </c>
      <c r="G1510" s="20" t="str">
        <f aca="false">IF($F1510="","",$F1510-$D1510)</f>
        <v/>
      </c>
      <c r="H1510" s="20" t="str">
        <f aca="false">IF($E1510&lt;&gt;1,"",IF($F1510="",0,IF($G1510&lt;='Cohort Report'!$B$7,1,0)))</f>
        <v/>
      </c>
      <c r="I1510" s="20" t="str">
        <f aca="false">IF($E1510&lt;&gt;1,"",IF($F1510="",0,IF($G1510&lt;='Cohort Report'!$B$8,1,0)))</f>
        <v/>
      </c>
      <c r="J1510" s="21" t="str">
        <f aca="false">IF($E1510&lt;&gt;1,"",DATE(YEAR($D1510),MONTH($D1510),1))</f>
        <v/>
      </c>
      <c r="K1510" s="20" t="str">
        <f aca="false">IF($E1510&lt;&gt;1,"",IF($G1510="","",IF(AND($D1510&gt;='Cohort Report'!$B$5,$D1510&lt;='Cohort Report'!$B$6),$G1510,"")))</f>
        <v/>
      </c>
    </row>
    <row r="1511" customFormat="false" ht="15" hidden="false" customHeight="false" outlineLevel="0" collapsed="false">
      <c r="A1511" s="9"/>
      <c r="B1511" s="22"/>
      <c r="C1511" s="23"/>
      <c r="D1511" s="19" t="str">
        <f aca="false">IF($A1511="","",_xlfn.MINIFS($B:$B,$A:$A,$A1511))</f>
        <v/>
      </c>
      <c r="E1511" s="20" t="str">
        <f aca="false">IF($A1511="","",IF(AND($B1511=$D1511,COUNTIFS($A$2:$A1511,$A1511,$B$2:$B1511,$B1511)=1),1,0))</f>
        <v/>
      </c>
      <c r="F1511" s="19" t="str">
        <f aca="false">IF($E1511&lt;&gt;1,"",IF(COUNTIFS($A:$A,$A1511,$B:$B,"&gt;"&amp;$D1511)=0,"",_xlfn.MINIFS($B:$B,$A:$A,$A1511,$B:$B,"&gt;"&amp;$D1511)))</f>
        <v/>
      </c>
      <c r="G1511" s="20" t="str">
        <f aca="false">IF($F1511="","",$F1511-$D1511)</f>
        <v/>
      </c>
      <c r="H1511" s="20" t="str">
        <f aca="false">IF($E1511&lt;&gt;1,"",IF($F1511="",0,IF($G1511&lt;='Cohort Report'!$B$7,1,0)))</f>
        <v/>
      </c>
      <c r="I1511" s="20" t="str">
        <f aca="false">IF($E1511&lt;&gt;1,"",IF($F1511="",0,IF($G1511&lt;='Cohort Report'!$B$8,1,0)))</f>
        <v/>
      </c>
      <c r="J1511" s="21" t="str">
        <f aca="false">IF($E1511&lt;&gt;1,"",DATE(YEAR($D1511),MONTH($D1511),1))</f>
        <v/>
      </c>
      <c r="K1511" s="20" t="str">
        <f aca="false">IF($E1511&lt;&gt;1,"",IF($G1511="","",IF(AND($D1511&gt;='Cohort Report'!$B$5,$D1511&lt;='Cohort Report'!$B$6),$G1511,"")))</f>
        <v/>
      </c>
    </row>
    <row r="1512" customFormat="false" ht="15" hidden="false" customHeight="false" outlineLevel="0" collapsed="false">
      <c r="A1512" s="9"/>
      <c r="B1512" s="22"/>
      <c r="C1512" s="23"/>
      <c r="D1512" s="19" t="str">
        <f aca="false">IF($A1512="","",_xlfn.MINIFS($B:$B,$A:$A,$A1512))</f>
        <v/>
      </c>
      <c r="E1512" s="20" t="str">
        <f aca="false">IF($A1512="","",IF(AND($B1512=$D1512,COUNTIFS($A$2:$A1512,$A1512,$B$2:$B1512,$B1512)=1),1,0))</f>
        <v/>
      </c>
      <c r="F1512" s="19" t="str">
        <f aca="false">IF($E1512&lt;&gt;1,"",IF(COUNTIFS($A:$A,$A1512,$B:$B,"&gt;"&amp;$D1512)=0,"",_xlfn.MINIFS($B:$B,$A:$A,$A1512,$B:$B,"&gt;"&amp;$D1512)))</f>
        <v/>
      </c>
      <c r="G1512" s="20" t="str">
        <f aca="false">IF($F1512="","",$F1512-$D1512)</f>
        <v/>
      </c>
      <c r="H1512" s="20" t="str">
        <f aca="false">IF($E1512&lt;&gt;1,"",IF($F1512="",0,IF($G1512&lt;='Cohort Report'!$B$7,1,0)))</f>
        <v/>
      </c>
      <c r="I1512" s="20" t="str">
        <f aca="false">IF($E1512&lt;&gt;1,"",IF($F1512="",0,IF($G1512&lt;='Cohort Report'!$B$8,1,0)))</f>
        <v/>
      </c>
      <c r="J1512" s="21" t="str">
        <f aca="false">IF($E1512&lt;&gt;1,"",DATE(YEAR($D1512),MONTH($D1512),1))</f>
        <v/>
      </c>
      <c r="K1512" s="20" t="str">
        <f aca="false">IF($E1512&lt;&gt;1,"",IF($G1512="","",IF(AND($D1512&gt;='Cohort Report'!$B$5,$D1512&lt;='Cohort Report'!$B$6),$G1512,"")))</f>
        <v/>
      </c>
    </row>
    <row r="1513" customFormat="false" ht="15" hidden="false" customHeight="false" outlineLevel="0" collapsed="false">
      <c r="A1513" s="9"/>
      <c r="B1513" s="22"/>
      <c r="C1513" s="23"/>
      <c r="D1513" s="19" t="str">
        <f aca="false">IF($A1513="","",_xlfn.MINIFS($B:$B,$A:$A,$A1513))</f>
        <v/>
      </c>
      <c r="E1513" s="20" t="str">
        <f aca="false">IF($A1513="","",IF(AND($B1513=$D1513,COUNTIFS($A$2:$A1513,$A1513,$B$2:$B1513,$B1513)=1),1,0))</f>
        <v/>
      </c>
      <c r="F1513" s="19" t="str">
        <f aca="false">IF($E1513&lt;&gt;1,"",IF(COUNTIFS($A:$A,$A1513,$B:$B,"&gt;"&amp;$D1513)=0,"",_xlfn.MINIFS($B:$B,$A:$A,$A1513,$B:$B,"&gt;"&amp;$D1513)))</f>
        <v/>
      </c>
      <c r="G1513" s="20" t="str">
        <f aca="false">IF($F1513="","",$F1513-$D1513)</f>
        <v/>
      </c>
      <c r="H1513" s="20" t="str">
        <f aca="false">IF($E1513&lt;&gt;1,"",IF($F1513="",0,IF($G1513&lt;='Cohort Report'!$B$7,1,0)))</f>
        <v/>
      </c>
      <c r="I1513" s="20" t="str">
        <f aca="false">IF($E1513&lt;&gt;1,"",IF($F1513="",0,IF($G1513&lt;='Cohort Report'!$B$8,1,0)))</f>
        <v/>
      </c>
      <c r="J1513" s="21" t="str">
        <f aca="false">IF($E1513&lt;&gt;1,"",DATE(YEAR($D1513),MONTH($D1513),1))</f>
        <v/>
      </c>
      <c r="K1513" s="20" t="str">
        <f aca="false">IF($E1513&lt;&gt;1,"",IF($G1513="","",IF(AND($D1513&gt;='Cohort Report'!$B$5,$D1513&lt;='Cohort Report'!$B$6),$G1513,"")))</f>
        <v/>
      </c>
    </row>
    <row r="1514" customFormat="false" ht="15" hidden="false" customHeight="false" outlineLevel="0" collapsed="false">
      <c r="A1514" s="9"/>
      <c r="B1514" s="22"/>
      <c r="C1514" s="23"/>
      <c r="D1514" s="19" t="str">
        <f aca="false">IF($A1514="","",_xlfn.MINIFS($B:$B,$A:$A,$A1514))</f>
        <v/>
      </c>
      <c r="E1514" s="20" t="str">
        <f aca="false">IF($A1514="","",IF(AND($B1514=$D1514,COUNTIFS($A$2:$A1514,$A1514,$B$2:$B1514,$B1514)=1),1,0))</f>
        <v/>
      </c>
      <c r="F1514" s="19" t="str">
        <f aca="false">IF($E1514&lt;&gt;1,"",IF(COUNTIFS($A:$A,$A1514,$B:$B,"&gt;"&amp;$D1514)=0,"",_xlfn.MINIFS($B:$B,$A:$A,$A1514,$B:$B,"&gt;"&amp;$D1514)))</f>
        <v/>
      </c>
      <c r="G1514" s="20" t="str">
        <f aca="false">IF($F1514="","",$F1514-$D1514)</f>
        <v/>
      </c>
      <c r="H1514" s="20" t="str">
        <f aca="false">IF($E1514&lt;&gt;1,"",IF($F1514="",0,IF($G1514&lt;='Cohort Report'!$B$7,1,0)))</f>
        <v/>
      </c>
      <c r="I1514" s="20" t="str">
        <f aca="false">IF($E1514&lt;&gt;1,"",IF($F1514="",0,IF($G1514&lt;='Cohort Report'!$B$8,1,0)))</f>
        <v/>
      </c>
      <c r="J1514" s="21" t="str">
        <f aca="false">IF($E1514&lt;&gt;1,"",DATE(YEAR($D1514),MONTH($D1514),1))</f>
        <v/>
      </c>
      <c r="K1514" s="20" t="str">
        <f aca="false">IF($E1514&lt;&gt;1,"",IF($G1514="","",IF(AND($D1514&gt;='Cohort Report'!$B$5,$D1514&lt;='Cohort Report'!$B$6),$G1514,"")))</f>
        <v/>
      </c>
    </row>
    <row r="1515" customFormat="false" ht="15" hidden="false" customHeight="false" outlineLevel="0" collapsed="false">
      <c r="A1515" s="9"/>
      <c r="B1515" s="22"/>
      <c r="C1515" s="23"/>
      <c r="D1515" s="19" t="str">
        <f aca="false">IF($A1515="","",_xlfn.MINIFS($B:$B,$A:$A,$A1515))</f>
        <v/>
      </c>
      <c r="E1515" s="20" t="str">
        <f aca="false">IF($A1515="","",IF(AND($B1515=$D1515,COUNTIFS($A$2:$A1515,$A1515,$B$2:$B1515,$B1515)=1),1,0))</f>
        <v/>
      </c>
      <c r="F1515" s="19" t="str">
        <f aca="false">IF($E1515&lt;&gt;1,"",IF(COUNTIFS($A:$A,$A1515,$B:$B,"&gt;"&amp;$D1515)=0,"",_xlfn.MINIFS($B:$B,$A:$A,$A1515,$B:$B,"&gt;"&amp;$D1515)))</f>
        <v/>
      </c>
      <c r="G1515" s="20" t="str">
        <f aca="false">IF($F1515="","",$F1515-$D1515)</f>
        <v/>
      </c>
      <c r="H1515" s="20" t="str">
        <f aca="false">IF($E1515&lt;&gt;1,"",IF($F1515="",0,IF($G1515&lt;='Cohort Report'!$B$7,1,0)))</f>
        <v/>
      </c>
      <c r="I1515" s="20" t="str">
        <f aca="false">IF($E1515&lt;&gt;1,"",IF($F1515="",0,IF($G1515&lt;='Cohort Report'!$B$8,1,0)))</f>
        <v/>
      </c>
      <c r="J1515" s="21" t="str">
        <f aca="false">IF($E1515&lt;&gt;1,"",DATE(YEAR($D1515),MONTH($D1515),1))</f>
        <v/>
      </c>
      <c r="K1515" s="20" t="str">
        <f aca="false">IF($E1515&lt;&gt;1,"",IF($G1515="","",IF(AND($D1515&gt;='Cohort Report'!$B$5,$D1515&lt;='Cohort Report'!$B$6),$G1515,"")))</f>
        <v/>
      </c>
    </row>
    <row r="1516" customFormat="false" ht="15" hidden="false" customHeight="false" outlineLevel="0" collapsed="false">
      <c r="A1516" s="9"/>
      <c r="B1516" s="22"/>
      <c r="C1516" s="23"/>
      <c r="D1516" s="19" t="str">
        <f aca="false">IF($A1516="","",_xlfn.MINIFS($B:$B,$A:$A,$A1516))</f>
        <v/>
      </c>
      <c r="E1516" s="20" t="str">
        <f aca="false">IF($A1516="","",IF(AND($B1516=$D1516,COUNTIFS($A$2:$A1516,$A1516,$B$2:$B1516,$B1516)=1),1,0))</f>
        <v/>
      </c>
      <c r="F1516" s="19" t="str">
        <f aca="false">IF($E1516&lt;&gt;1,"",IF(COUNTIFS($A:$A,$A1516,$B:$B,"&gt;"&amp;$D1516)=0,"",_xlfn.MINIFS($B:$B,$A:$A,$A1516,$B:$B,"&gt;"&amp;$D1516)))</f>
        <v/>
      </c>
      <c r="G1516" s="20" t="str">
        <f aca="false">IF($F1516="","",$F1516-$D1516)</f>
        <v/>
      </c>
      <c r="H1516" s="20" t="str">
        <f aca="false">IF($E1516&lt;&gt;1,"",IF($F1516="",0,IF($G1516&lt;='Cohort Report'!$B$7,1,0)))</f>
        <v/>
      </c>
      <c r="I1516" s="20" t="str">
        <f aca="false">IF($E1516&lt;&gt;1,"",IF($F1516="",0,IF($G1516&lt;='Cohort Report'!$B$8,1,0)))</f>
        <v/>
      </c>
      <c r="J1516" s="21" t="str">
        <f aca="false">IF($E1516&lt;&gt;1,"",DATE(YEAR($D1516),MONTH($D1516),1))</f>
        <v/>
      </c>
      <c r="K1516" s="20" t="str">
        <f aca="false">IF($E1516&lt;&gt;1,"",IF($G1516="","",IF(AND($D1516&gt;='Cohort Report'!$B$5,$D1516&lt;='Cohort Report'!$B$6),$G1516,"")))</f>
        <v/>
      </c>
    </row>
    <row r="1517" customFormat="false" ht="15" hidden="false" customHeight="false" outlineLevel="0" collapsed="false">
      <c r="A1517" s="9"/>
      <c r="B1517" s="22"/>
      <c r="C1517" s="23"/>
      <c r="D1517" s="19" t="str">
        <f aca="false">IF($A1517="","",_xlfn.MINIFS($B:$B,$A:$A,$A1517))</f>
        <v/>
      </c>
      <c r="E1517" s="20" t="str">
        <f aca="false">IF($A1517="","",IF(AND($B1517=$D1517,COUNTIFS($A$2:$A1517,$A1517,$B$2:$B1517,$B1517)=1),1,0))</f>
        <v/>
      </c>
      <c r="F1517" s="19" t="str">
        <f aca="false">IF($E1517&lt;&gt;1,"",IF(COUNTIFS($A:$A,$A1517,$B:$B,"&gt;"&amp;$D1517)=0,"",_xlfn.MINIFS($B:$B,$A:$A,$A1517,$B:$B,"&gt;"&amp;$D1517)))</f>
        <v/>
      </c>
      <c r="G1517" s="20" t="str">
        <f aca="false">IF($F1517="","",$F1517-$D1517)</f>
        <v/>
      </c>
      <c r="H1517" s="20" t="str">
        <f aca="false">IF($E1517&lt;&gt;1,"",IF($F1517="",0,IF($G1517&lt;='Cohort Report'!$B$7,1,0)))</f>
        <v/>
      </c>
      <c r="I1517" s="20" t="str">
        <f aca="false">IF($E1517&lt;&gt;1,"",IF($F1517="",0,IF($G1517&lt;='Cohort Report'!$B$8,1,0)))</f>
        <v/>
      </c>
      <c r="J1517" s="21" t="str">
        <f aca="false">IF($E1517&lt;&gt;1,"",DATE(YEAR($D1517),MONTH($D1517),1))</f>
        <v/>
      </c>
      <c r="K1517" s="20" t="str">
        <f aca="false">IF($E1517&lt;&gt;1,"",IF($G1517="","",IF(AND($D1517&gt;='Cohort Report'!$B$5,$D1517&lt;='Cohort Report'!$B$6),$G1517,"")))</f>
        <v/>
      </c>
    </row>
    <row r="1518" customFormat="false" ht="15" hidden="false" customHeight="false" outlineLevel="0" collapsed="false">
      <c r="A1518" s="9"/>
      <c r="B1518" s="22"/>
      <c r="C1518" s="23"/>
      <c r="D1518" s="19" t="str">
        <f aca="false">IF($A1518="","",_xlfn.MINIFS($B:$B,$A:$A,$A1518))</f>
        <v/>
      </c>
      <c r="E1518" s="20" t="str">
        <f aca="false">IF($A1518="","",IF(AND($B1518=$D1518,COUNTIFS($A$2:$A1518,$A1518,$B$2:$B1518,$B1518)=1),1,0))</f>
        <v/>
      </c>
      <c r="F1518" s="19" t="str">
        <f aca="false">IF($E1518&lt;&gt;1,"",IF(COUNTIFS($A:$A,$A1518,$B:$B,"&gt;"&amp;$D1518)=0,"",_xlfn.MINIFS($B:$B,$A:$A,$A1518,$B:$B,"&gt;"&amp;$D1518)))</f>
        <v/>
      </c>
      <c r="G1518" s="20" t="str">
        <f aca="false">IF($F1518="","",$F1518-$D1518)</f>
        <v/>
      </c>
      <c r="H1518" s="20" t="str">
        <f aca="false">IF($E1518&lt;&gt;1,"",IF($F1518="",0,IF($G1518&lt;='Cohort Report'!$B$7,1,0)))</f>
        <v/>
      </c>
      <c r="I1518" s="20" t="str">
        <f aca="false">IF($E1518&lt;&gt;1,"",IF($F1518="",0,IF($G1518&lt;='Cohort Report'!$B$8,1,0)))</f>
        <v/>
      </c>
      <c r="J1518" s="21" t="str">
        <f aca="false">IF($E1518&lt;&gt;1,"",DATE(YEAR($D1518),MONTH($D1518),1))</f>
        <v/>
      </c>
      <c r="K1518" s="20" t="str">
        <f aca="false">IF($E1518&lt;&gt;1,"",IF($G1518="","",IF(AND($D1518&gt;='Cohort Report'!$B$5,$D1518&lt;='Cohort Report'!$B$6),$G1518,"")))</f>
        <v/>
      </c>
    </row>
    <row r="1519" customFormat="false" ht="15" hidden="false" customHeight="false" outlineLevel="0" collapsed="false">
      <c r="A1519" s="9"/>
      <c r="B1519" s="22"/>
      <c r="C1519" s="23"/>
      <c r="D1519" s="19" t="str">
        <f aca="false">IF($A1519="","",_xlfn.MINIFS($B:$B,$A:$A,$A1519))</f>
        <v/>
      </c>
      <c r="E1519" s="20" t="str">
        <f aca="false">IF($A1519="","",IF(AND($B1519=$D1519,COUNTIFS($A$2:$A1519,$A1519,$B$2:$B1519,$B1519)=1),1,0))</f>
        <v/>
      </c>
      <c r="F1519" s="19" t="str">
        <f aca="false">IF($E1519&lt;&gt;1,"",IF(COUNTIFS($A:$A,$A1519,$B:$B,"&gt;"&amp;$D1519)=0,"",_xlfn.MINIFS($B:$B,$A:$A,$A1519,$B:$B,"&gt;"&amp;$D1519)))</f>
        <v/>
      </c>
      <c r="G1519" s="20" t="str">
        <f aca="false">IF($F1519="","",$F1519-$D1519)</f>
        <v/>
      </c>
      <c r="H1519" s="20" t="str">
        <f aca="false">IF($E1519&lt;&gt;1,"",IF($F1519="",0,IF($G1519&lt;='Cohort Report'!$B$7,1,0)))</f>
        <v/>
      </c>
      <c r="I1519" s="20" t="str">
        <f aca="false">IF($E1519&lt;&gt;1,"",IF($F1519="",0,IF($G1519&lt;='Cohort Report'!$B$8,1,0)))</f>
        <v/>
      </c>
      <c r="J1519" s="21" t="str">
        <f aca="false">IF($E1519&lt;&gt;1,"",DATE(YEAR($D1519),MONTH($D1519),1))</f>
        <v/>
      </c>
      <c r="K1519" s="20" t="str">
        <f aca="false">IF($E1519&lt;&gt;1,"",IF($G1519="","",IF(AND($D1519&gt;='Cohort Report'!$B$5,$D1519&lt;='Cohort Report'!$B$6),$G1519,"")))</f>
        <v/>
      </c>
    </row>
    <row r="1520" customFormat="false" ht="15" hidden="false" customHeight="false" outlineLevel="0" collapsed="false">
      <c r="A1520" s="9"/>
      <c r="B1520" s="22"/>
      <c r="C1520" s="23"/>
      <c r="D1520" s="19" t="str">
        <f aca="false">IF($A1520="","",_xlfn.MINIFS($B:$B,$A:$A,$A1520))</f>
        <v/>
      </c>
      <c r="E1520" s="20" t="str">
        <f aca="false">IF($A1520="","",IF(AND($B1520=$D1520,COUNTIFS($A$2:$A1520,$A1520,$B$2:$B1520,$B1520)=1),1,0))</f>
        <v/>
      </c>
      <c r="F1520" s="19" t="str">
        <f aca="false">IF($E1520&lt;&gt;1,"",IF(COUNTIFS($A:$A,$A1520,$B:$B,"&gt;"&amp;$D1520)=0,"",_xlfn.MINIFS($B:$B,$A:$A,$A1520,$B:$B,"&gt;"&amp;$D1520)))</f>
        <v/>
      </c>
      <c r="G1520" s="20" t="str">
        <f aca="false">IF($F1520="","",$F1520-$D1520)</f>
        <v/>
      </c>
      <c r="H1520" s="20" t="str">
        <f aca="false">IF($E1520&lt;&gt;1,"",IF($F1520="",0,IF($G1520&lt;='Cohort Report'!$B$7,1,0)))</f>
        <v/>
      </c>
      <c r="I1520" s="20" t="str">
        <f aca="false">IF($E1520&lt;&gt;1,"",IF($F1520="",0,IF($G1520&lt;='Cohort Report'!$B$8,1,0)))</f>
        <v/>
      </c>
      <c r="J1520" s="21" t="str">
        <f aca="false">IF($E1520&lt;&gt;1,"",DATE(YEAR($D1520),MONTH($D1520),1))</f>
        <v/>
      </c>
      <c r="K1520" s="20" t="str">
        <f aca="false">IF($E1520&lt;&gt;1,"",IF($G1520="","",IF(AND($D1520&gt;='Cohort Report'!$B$5,$D1520&lt;='Cohort Report'!$B$6),$G1520,"")))</f>
        <v/>
      </c>
    </row>
    <row r="1521" customFormat="false" ht="15" hidden="false" customHeight="false" outlineLevel="0" collapsed="false">
      <c r="A1521" s="9"/>
      <c r="B1521" s="22"/>
      <c r="C1521" s="23"/>
      <c r="D1521" s="19" t="str">
        <f aca="false">IF($A1521="","",_xlfn.MINIFS($B:$B,$A:$A,$A1521))</f>
        <v/>
      </c>
      <c r="E1521" s="20" t="str">
        <f aca="false">IF($A1521="","",IF(AND($B1521=$D1521,COUNTIFS($A$2:$A1521,$A1521,$B$2:$B1521,$B1521)=1),1,0))</f>
        <v/>
      </c>
      <c r="F1521" s="19" t="str">
        <f aca="false">IF($E1521&lt;&gt;1,"",IF(COUNTIFS($A:$A,$A1521,$B:$B,"&gt;"&amp;$D1521)=0,"",_xlfn.MINIFS($B:$B,$A:$A,$A1521,$B:$B,"&gt;"&amp;$D1521)))</f>
        <v/>
      </c>
      <c r="G1521" s="20" t="str">
        <f aca="false">IF($F1521="","",$F1521-$D1521)</f>
        <v/>
      </c>
      <c r="H1521" s="20" t="str">
        <f aca="false">IF($E1521&lt;&gt;1,"",IF($F1521="",0,IF($G1521&lt;='Cohort Report'!$B$7,1,0)))</f>
        <v/>
      </c>
      <c r="I1521" s="20" t="str">
        <f aca="false">IF($E1521&lt;&gt;1,"",IF($F1521="",0,IF($G1521&lt;='Cohort Report'!$B$8,1,0)))</f>
        <v/>
      </c>
      <c r="J1521" s="21" t="str">
        <f aca="false">IF($E1521&lt;&gt;1,"",DATE(YEAR($D1521),MONTH($D1521),1))</f>
        <v/>
      </c>
      <c r="K1521" s="20" t="str">
        <f aca="false">IF($E1521&lt;&gt;1,"",IF($G1521="","",IF(AND($D1521&gt;='Cohort Report'!$B$5,$D1521&lt;='Cohort Report'!$B$6),$G1521,"")))</f>
        <v/>
      </c>
    </row>
    <row r="1522" customFormat="false" ht="15" hidden="false" customHeight="false" outlineLevel="0" collapsed="false">
      <c r="A1522" s="9"/>
      <c r="B1522" s="22"/>
      <c r="C1522" s="23"/>
      <c r="D1522" s="19" t="str">
        <f aca="false">IF($A1522="","",_xlfn.MINIFS($B:$B,$A:$A,$A1522))</f>
        <v/>
      </c>
      <c r="E1522" s="20" t="str">
        <f aca="false">IF($A1522="","",IF(AND($B1522=$D1522,COUNTIFS($A$2:$A1522,$A1522,$B$2:$B1522,$B1522)=1),1,0))</f>
        <v/>
      </c>
      <c r="F1522" s="19" t="str">
        <f aca="false">IF($E1522&lt;&gt;1,"",IF(COUNTIFS($A:$A,$A1522,$B:$B,"&gt;"&amp;$D1522)=0,"",_xlfn.MINIFS($B:$B,$A:$A,$A1522,$B:$B,"&gt;"&amp;$D1522)))</f>
        <v/>
      </c>
      <c r="G1522" s="20" t="str">
        <f aca="false">IF($F1522="","",$F1522-$D1522)</f>
        <v/>
      </c>
      <c r="H1522" s="20" t="str">
        <f aca="false">IF($E1522&lt;&gt;1,"",IF($F1522="",0,IF($G1522&lt;='Cohort Report'!$B$7,1,0)))</f>
        <v/>
      </c>
      <c r="I1522" s="20" t="str">
        <f aca="false">IF($E1522&lt;&gt;1,"",IF($F1522="",0,IF($G1522&lt;='Cohort Report'!$B$8,1,0)))</f>
        <v/>
      </c>
      <c r="J1522" s="21" t="str">
        <f aca="false">IF($E1522&lt;&gt;1,"",DATE(YEAR($D1522),MONTH($D1522),1))</f>
        <v/>
      </c>
      <c r="K1522" s="20" t="str">
        <f aca="false">IF($E1522&lt;&gt;1,"",IF($G1522="","",IF(AND($D1522&gt;='Cohort Report'!$B$5,$D1522&lt;='Cohort Report'!$B$6),$G1522,"")))</f>
        <v/>
      </c>
    </row>
    <row r="1523" customFormat="false" ht="15" hidden="false" customHeight="false" outlineLevel="0" collapsed="false">
      <c r="A1523" s="9"/>
      <c r="B1523" s="22"/>
      <c r="C1523" s="23"/>
      <c r="D1523" s="19" t="str">
        <f aca="false">IF($A1523="","",_xlfn.MINIFS($B:$B,$A:$A,$A1523))</f>
        <v/>
      </c>
      <c r="E1523" s="20" t="str">
        <f aca="false">IF($A1523="","",IF(AND($B1523=$D1523,COUNTIFS($A$2:$A1523,$A1523,$B$2:$B1523,$B1523)=1),1,0))</f>
        <v/>
      </c>
      <c r="F1523" s="19" t="str">
        <f aca="false">IF($E1523&lt;&gt;1,"",IF(COUNTIFS($A:$A,$A1523,$B:$B,"&gt;"&amp;$D1523)=0,"",_xlfn.MINIFS($B:$B,$A:$A,$A1523,$B:$B,"&gt;"&amp;$D1523)))</f>
        <v/>
      </c>
      <c r="G1523" s="20" t="str">
        <f aca="false">IF($F1523="","",$F1523-$D1523)</f>
        <v/>
      </c>
      <c r="H1523" s="20" t="str">
        <f aca="false">IF($E1523&lt;&gt;1,"",IF($F1523="",0,IF($G1523&lt;='Cohort Report'!$B$7,1,0)))</f>
        <v/>
      </c>
      <c r="I1523" s="20" t="str">
        <f aca="false">IF($E1523&lt;&gt;1,"",IF($F1523="",0,IF($G1523&lt;='Cohort Report'!$B$8,1,0)))</f>
        <v/>
      </c>
      <c r="J1523" s="21" t="str">
        <f aca="false">IF($E1523&lt;&gt;1,"",DATE(YEAR($D1523),MONTH($D1523),1))</f>
        <v/>
      </c>
      <c r="K1523" s="20" t="str">
        <f aca="false">IF($E1523&lt;&gt;1,"",IF($G1523="","",IF(AND($D1523&gt;='Cohort Report'!$B$5,$D1523&lt;='Cohort Report'!$B$6),$G1523,"")))</f>
        <v/>
      </c>
    </row>
    <row r="1524" customFormat="false" ht="15" hidden="false" customHeight="false" outlineLevel="0" collapsed="false">
      <c r="A1524" s="9"/>
      <c r="B1524" s="22"/>
      <c r="C1524" s="23"/>
      <c r="D1524" s="19" t="str">
        <f aca="false">IF($A1524="","",_xlfn.MINIFS($B:$B,$A:$A,$A1524))</f>
        <v/>
      </c>
      <c r="E1524" s="20" t="str">
        <f aca="false">IF($A1524="","",IF(AND($B1524=$D1524,COUNTIFS($A$2:$A1524,$A1524,$B$2:$B1524,$B1524)=1),1,0))</f>
        <v/>
      </c>
      <c r="F1524" s="19" t="str">
        <f aca="false">IF($E1524&lt;&gt;1,"",IF(COUNTIFS($A:$A,$A1524,$B:$B,"&gt;"&amp;$D1524)=0,"",_xlfn.MINIFS($B:$B,$A:$A,$A1524,$B:$B,"&gt;"&amp;$D1524)))</f>
        <v/>
      </c>
      <c r="G1524" s="20" t="str">
        <f aca="false">IF($F1524="","",$F1524-$D1524)</f>
        <v/>
      </c>
      <c r="H1524" s="20" t="str">
        <f aca="false">IF($E1524&lt;&gt;1,"",IF($F1524="",0,IF($G1524&lt;='Cohort Report'!$B$7,1,0)))</f>
        <v/>
      </c>
      <c r="I1524" s="20" t="str">
        <f aca="false">IF($E1524&lt;&gt;1,"",IF($F1524="",0,IF($G1524&lt;='Cohort Report'!$B$8,1,0)))</f>
        <v/>
      </c>
      <c r="J1524" s="21" t="str">
        <f aca="false">IF($E1524&lt;&gt;1,"",DATE(YEAR($D1524),MONTH($D1524),1))</f>
        <v/>
      </c>
      <c r="K1524" s="20" t="str">
        <f aca="false">IF($E1524&lt;&gt;1,"",IF($G1524="","",IF(AND($D1524&gt;='Cohort Report'!$B$5,$D1524&lt;='Cohort Report'!$B$6),$G1524,"")))</f>
        <v/>
      </c>
    </row>
    <row r="1525" customFormat="false" ht="15" hidden="false" customHeight="false" outlineLevel="0" collapsed="false">
      <c r="A1525" s="9"/>
      <c r="B1525" s="22"/>
      <c r="C1525" s="23"/>
      <c r="D1525" s="19" t="str">
        <f aca="false">IF($A1525="","",_xlfn.MINIFS($B:$B,$A:$A,$A1525))</f>
        <v/>
      </c>
      <c r="E1525" s="20" t="str">
        <f aca="false">IF($A1525="","",IF(AND($B1525=$D1525,COUNTIFS($A$2:$A1525,$A1525,$B$2:$B1525,$B1525)=1),1,0))</f>
        <v/>
      </c>
      <c r="F1525" s="19" t="str">
        <f aca="false">IF($E1525&lt;&gt;1,"",IF(COUNTIFS($A:$A,$A1525,$B:$B,"&gt;"&amp;$D1525)=0,"",_xlfn.MINIFS($B:$B,$A:$A,$A1525,$B:$B,"&gt;"&amp;$D1525)))</f>
        <v/>
      </c>
      <c r="G1525" s="20" t="str">
        <f aca="false">IF($F1525="","",$F1525-$D1525)</f>
        <v/>
      </c>
      <c r="H1525" s="20" t="str">
        <f aca="false">IF($E1525&lt;&gt;1,"",IF($F1525="",0,IF($G1525&lt;='Cohort Report'!$B$7,1,0)))</f>
        <v/>
      </c>
      <c r="I1525" s="20" t="str">
        <f aca="false">IF($E1525&lt;&gt;1,"",IF($F1525="",0,IF($G1525&lt;='Cohort Report'!$B$8,1,0)))</f>
        <v/>
      </c>
      <c r="J1525" s="21" t="str">
        <f aca="false">IF($E1525&lt;&gt;1,"",DATE(YEAR($D1525),MONTH($D1525),1))</f>
        <v/>
      </c>
      <c r="K1525" s="20" t="str">
        <f aca="false">IF($E1525&lt;&gt;1,"",IF($G1525="","",IF(AND($D1525&gt;='Cohort Report'!$B$5,$D1525&lt;='Cohort Report'!$B$6),$G1525,"")))</f>
        <v/>
      </c>
    </row>
    <row r="1526" customFormat="false" ht="15" hidden="false" customHeight="false" outlineLevel="0" collapsed="false">
      <c r="A1526" s="9"/>
      <c r="B1526" s="22"/>
      <c r="C1526" s="23"/>
      <c r="D1526" s="19" t="str">
        <f aca="false">IF($A1526="","",_xlfn.MINIFS($B:$B,$A:$A,$A1526))</f>
        <v/>
      </c>
      <c r="E1526" s="20" t="str">
        <f aca="false">IF($A1526="","",IF(AND($B1526=$D1526,COUNTIFS($A$2:$A1526,$A1526,$B$2:$B1526,$B1526)=1),1,0))</f>
        <v/>
      </c>
      <c r="F1526" s="19" t="str">
        <f aca="false">IF($E1526&lt;&gt;1,"",IF(COUNTIFS($A:$A,$A1526,$B:$B,"&gt;"&amp;$D1526)=0,"",_xlfn.MINIFS($B:$B,$A:$A,$A1526,$B:$B,"&gt;"&amp;$D1526)))</f>
        <v/>
      </c>
      <c r="G1526" s="20" t="str">
        <f aca="false">IF($F1526="","",$F1526-$D1526)</f>
        <v/>
      </c>
      <c r="H1526" s="20" t="str">
        <f aca="false">IF($E1526&lt;&gt;1,"",IF($F1526="",0,IF($G1526&lt;='Cohort Report'!$B$7,1,0)))</f>
        <v/>
      </c>
      <c r="I1526" s="20" t="str">
        <f aca="false">IF($E1526&lt;&gt;1,"",IF($F1526="",0,IF($G1526&lt;='Cohort Report'!$B$8,1,0)))</f>
        <v/>
      </c>
      <c r="J1526" s="21" t="str">
        <f aca="false">IF($E1526&lt;&gt;1,"",DATE(YEAR($D1526),MONTH($D1526),1))</f>
        <v/>
      </c>
      <c r="K1526" s="20" t="str">
        <f aca="false">IF($E1526&lt;&gt;1,"",IF($G1526="","",IF(AND($D1526&gt;='Cohort Report'!$B$5,$D1526&lt;='Cohort Report'!$B$6),$G1526,"")))</f>
        <v/>
      </c>
    </row>
    <row r="1527" customFormat="false" ht="15" hidden="false" customHeight="false" outlineLevel="0" collapsed="false">
      <c r="A1527" s="9"/>
      <c r="B1527" s="22"/>
      <c r="C1527" s="23"/>
      <c r="D1527" s="19" t="str">
        <f aca="false">IF($A1527="","",_xlfn.MINIFS($B:$B,$A:$A,$A1527))</f>
        <v/>
      </c>
      <c r="E1527" s="20" t="str">
        <f aca="false">IF($A1527="","",IF(AND($B1527=$D1527,COUNTIFS($A$2:$A1527,$A1527,$B$2:$B1527,$B1527)=1),1,0))</f>
        <v/>
      </c>
      <c r="F1527" s="19" t="str">
        <f aca="false">IF($E1527&lt;&gt;1,"",IF(COUNTIFS($A:$A,$A1527,$B:$B,"&gt;"&amp;$D1527)=0,"",_xlfn.MINIFS($B:$B,$A:$A,$A1527,$B:$B,"&gt;"&amp;$D1527)))</f>
        <v/>
      </c>
      <c r="G1527" s="20" t="str">
        <f aca="false">IF($F1527="","",$F1527-$D1527)</f>
        <v/>
      </c>
      <c r="H1527" s="20" t="str">
        <f aca="false">IF($E1527&lt;&gt;1,"",IF($F1527="",0,IF($G1527&lt;='Cohort Report'!$B$7,1,0)))</f>
        <v/>
      </c>
      <c r="I1527" s="20" t="str">
        <f aca="false">IF($E1527&lt;&gt;1,"",IF($F1527="",0,IF($G1527&lt;='Cohort Report'!$B$8,1,0)))</f>
        <v/>
      </c>
      <c r="J1527" s="21" t="str">
        <f aca="false">IF($E1527&lt;&gt;1,"",DATE(YEAR($D1527),MONTH($D1527),1))</f>
        <v/>
      </c>
      <c r="K1527" s="20" t="str">
        <f aca="false">IF($E1527&lt;&gt;1,"",IF($G1527="","",IF(AND($D1527&gt;='Cohort Report'!$B$5,$D1527&lt;='Cohort Report'!$B$6),$G1527,"")))</f>
        <v/>
      </c>
    </row>
    <row r="1528" customFormat="false" ht="15" hidden="false" customHeight="false" outlineLevel="0" collapsed="false">
      <c r="A1528" s="9"/>
      <c r="B1528" s="22"/>
      <c r="C1528" s="23"/>
      <c r="D1528" s="19" t="str">
        <f aca="false">IF($A1528="","",_xlfn.MINIFS($B:$B,$A:$A,$A1528))</f>
        <v/>
      </c>
      <c r="E1528" s="20" t="str">
        <f aca="false">IF($A1528="","",IF(AND($B1528=$D1528,COUNTIFS($A$2:$A1528,$A1528,$B$2:$B1528,$B1528)=1),1,0))</f>
        <v/>
      </c>
      <c r="F1528" s="19" t="str">
        <f aca="false">IF($E1528&lt;&gt;1,"",IF(COUNTIFS($A:$A,$A1528,$B:$B,"&gt;"&amp;$D1528)=0,"",_xlfn.MINIFS($B:$B,$A:$A,$A1528,$B:$B,"&gt;"&amp;$D1528)))</f>
        <v/>
      </c>
      <c r="G1528" s="20" t="str">
        <f aca="false">IF($F1528="","",$F1528-$D1528)</f>
        <v/>
      </c>
      <c r="H1528" s="20" t="str">
        <f aca="false">IF($E1528&lt;&gt;1,"",IF($F1528="",0,IF($G1528&lt;='Cohort Report'!$B$7,1,0)))</f>
        <v/>
      </c>
      <c r="I1528" s="20" t="str">
        <f aca="false">IF($E1528&lt;&gt;1,"",IF($F1528="",0,IF($G1528&lt;='Cohort Report'!$B$8,1,0)))</f>
        <v/>
      </c>
      <c r="J1528" s="21" t="str">
        <f aca="false">IF($E1528&lt;&gt;1,"",DATE(YEAR($D1528),MONTH($D1528),1))</f>
        <v/>
      </c>
      <c r="K1528" s="20" t="str">
        <f aca="false">IF($E1528&lt;&gt;1,"",IF($G1528="","",IF(AND($D1528&gt;='Cohort Report'!$B$5,$D1528&lt;='Cohort Report'!$B$6),$G1528,"")))</f>
        <v/>
      </c>
    </row>
    <row r="1529" customFormat="false" ht="15" hidden="false" customHeight="false" outlineLevel="0" collapsed="false">
      <c r="A1529" s="9"/>
      <c r="B1529" s="22"/>
      <c r="C1529" s="23"/>
      <c r="D1529" s="19" t="str">
        <f aca="false">IF($A1529="","",_xlfn.MINIFS($B:$B,$A:$A,$A1529))</f>
        <v/>
      </c>
      <c r="E1529" s="20" t="str">
        <f aca="false">IF($A1529="","",IF(AND($B1529=$D1529,COUNTIFS($A$2:$A1529,$A1529,$B$2:$B1529,$B1529)=1),1,0))</f>
        <v/>
      </c>
      <c r="F1529" s="19" t="str">
        <f aca="false">IF($E1529&lt;&gt;1,"",IF(COUNTIFS($A:$A,$A1529,$B:$B,"&gt;"&amp;$D1529)=0,"",_xlfn.MINIFS($B:$B,$A:$A,$A1529,$B:$B,"&gt;"&amp;$D1529)))</f>
        <v/>
      </c>
      <c r="G1529" s="20" t="str">
        <f aca="false">IF($F1529="","",$F1529-$D1529)</f>
        <v/>
      </c>
      <c r="H1529" s="20" t="str">
        <f aca="false">IF($E1529&lt;&gt;1,"",IF($F1529="",0,IF($G1529&lt;='Cohort Report'!$B$7,1,0)))</f>
        <v/>
      </c>
      <c r="I1529" s="20" t="str">
        <f aca="false">IF($E1529&lt;&gt;1,"",IF($F1529="",0,IF($G1529&lt;='Cohort Report'!$B$8,1,0)))</f>
        <v/>
      </c>
      <c r="J1529" s="21" t="str">
        <f aca="false">IF($E1529&lt;&gt;1,"",DATE(YEAR($D1529),MONTH($D1529),1))</f>
        <v/>
      </c>
      <c r="K1529" s="20" t="str">
        <f aca="false">IF($E1529&lt;&gt;1,"",IF($G1529="","",IF(AND($D1529&gt;='Cohort Report'!$B$5,$D1529&lt;='Cohort Report'!$B$6),$G1529,"")))</f>
        <v/>
      </c>
    </row>
    <row r="1530" customFormat="false" ht="15" hidden="false" customHeight="false" outlineLevel="0" collapsed="false">
      <c r="A1530" s="9"/>
      <c r="B1530" s="22"/>
      <c r="C1530" s="23"/>
      <c r="D1530" s="19" t="str">
        <f aca="false">IF($A1530="","",_xlfn.MINIFS($B:$B,$A:$A,$A1530))</f>
        <v/>
      </c>
      <c r="E1530" s="20" t="str">
        <f aca="false">IF($A1530="","",IF(AND($B1530=$D1530,COUNTIFS($A$2:$A1530,$A1530,$B$2:$B1530,$B1530)=1),1,0))</f>
        <v/>
      </c>
      <c r="F1530" s="19" t="str">
        <f aca="false">IF($E1530&lt;&gt;1,"",IF(COUNTIFS($A:$A,$A1530,$B:$B,"&gt;"&amp;$D1530)=0,"",_xlfn.MINIFS($B:$B,$A:$A,$A1530,$B:$B,"&gt;"&amp;$D1530)))</f>
        <v/>
      </c>
      <c r="G1530" s="20" t="str">
        <f aca="false">IF($F1530="","",$F1530-$D1530)</f>
        <v/>
      </c>
      <c r="H1530" s="20" t="str">
        <f aca="false">IF($E1530&lt;&gt;1,"",IF($F1530="",0,IF($G1530&lt;='Cohort Report'!$B$7,1,0)))</f>
        <v/>
      </c>
      <c r="I1530" s="20" t="str">
        <f aca="false">IF($E1530&lt;&gt;1,"",IF($F1530="",0,IF($G1530&lt;='Cohort Report'!$B$8,1,0)))</f>
        <v/>
      </c>
      <c r="J1530" s="21" t="str">
        <f aca="false">IF($E1530&lt;&gt;1,"",DATE(YEAR($D1530),MONTH($D1530),1))</f>
        <v/>
      </c>
      <c r="K1530" s="20" t="str">
        <f aca="false">IF($E1530&lt;&gt;1,"",IF($G1530="","",IF(AND($D1530&gt;='Cohort Report'!$B$5,$D1530&lt;='Cohort Report'!$B$6),$G1530,"")))</f>
        <v/>
      </c>
    </row>
    <row r="1531" customFormat="false" ht="15" hidden="false" customHeight="false" outlineLevel="0" collapsed="false">
      <c r="A1531" s="9"/>
      <c r="B1531" s="22"/>
      <c r="C1531" s="23"/>
      <c r="D1531" s="19" t="str">
        <f aca="false">IF($A1531="","",_xlfn.MINIFS($B:$B,$A:$A,$A1531))</f>
        <v/>
      </c>
      <c r="E1531" s="20" t="str">
        <f aca="false">IF($A1531="","",IF(AND($B1531=$D1531,COUNTIFS($A$2:$A1531,$A1531,$B$2:$B1531,$B1531)=1),1,0))</f>
        <v/>
      </c>
      <c r="F1531" s="19" t="str">
        <f aca="false">IF($E1531&lt;&gt;1,"",IF(COUNTIFS($A:$A,$A1531,$B:$B,"&gt;"&amp;$D1531)=0,"",_xlfn.MINIFS($B:$B,$A:$A,$A1531,$B:$B,"&gt;"&amp;$D1531)))</f>
        <v/>
      </c>
      <c r="G1531" s="20" t="str">
        <f aca="false">IF($F1531="","",$F1531-$D1531)</f>
        <v/>
      </c>
      <c r="H1531" s="20" t="str">
        <f aca="false">IF($E1531&lt;&gt;1,"",IF($F1531="",0,IF($G1531&lt;='Cohort Report'!$B$7,1,0)))</f>
        <v/>
      </c>
      <c r="I1531" s="20" t="str">
        <f aca="false">IF($E1531&lt;&gt;1,"",IF($F1531="",0,IF($G1531&lt;='Cohort Report'!$B$8,1,0)))</f>
        <v/>
      </c>
      <c r="J1531" s="21" t="str">
        <f aca="false">IF($E1531&lt;&gt;1,"",DATE(YEAR($D1531),MONTH($D1531),1))</f>
        <v/>
      </c>
      <c r="K1531" s="20" t="str">
        <f aca="false">IF($E1531&lt;&gt;1,"",IF($G1531="","",IF(AND($D1531&gt;='Cohort Report'!$B$5,$D1531&lt;='Cohort Report'!$B$6),$G1531,"")))</f>
        <v/>
      </c>
    </row>
    <row r="1532" customFormat="false" ht="15" hidden="false" customHeight="false" outlineLevel="0" collapsed="false">
      <c r="A1532" s="9"/>
      <c r="B1532" s="22"/>
      <c r="C1532" s="23"/>
      <c r="D1532" s="19" t="str">
        <f aca="false">IF($A1532="","",_xlfn.MINIFS($B:$B,$A:$A,$A1532))</f>
        <v/>
      </c>
      <c r="E1532" s="20" t="str">
        <f aca="false">IF($A1532="","",IF(AND($B1532=$D1532,COUNTIFS($A$2:$A1532,$A1532,$B$2:$B1532,$B1532)=1),1,0))</f>
        <v/>
      </c>
      <c r="F1532" s="19" t="str">
        <f aca="false">IF($E1532&lt;&gt;1,"",IF(COUNTIFS($A:$A,$A1532,$B:$B,"&gt;"&amp;$D1532)=0,"",_xlfn.MINIFS($B:$B,$A:$A,$A1532,$B:$B,"&gt;"&amp;$D1532)))</f>
        <v/>
      </c>
      <c r="G1532" s="20" t="str">
        <f aca="false">IF($F1532="","",$F1532-$D1532)</f>
        <v/>
      </c>
      <c r="H1532" s="20" t="str">
        <f aca="false">IF($E1532&lt;&gt;1,"",IF($F1532="",0,IF($G1532&lt;='Cohort Report'!$B$7,1,0)))</f>
        <v/>
      </c>
      <c r="I1532" s="20" t="str">
        <f aca="false">IF($E1532&lt;&gt;1,"",IF($F1532="",0,IF($G1532&lt;='Cohort Report'!$B$8,1,0)))</f>
        <v/>
      </c>
      <c r="J1532" s="21" t="str">
        <f aca="false">IF($E1532&lt;&gt;1,"",DATE(YEAR($D1532),MONTH($D1532),1))</f>
        <v/>
      </c>
      <c r="K1532" s="20" t="str">
        <f aca="false">IF($E1532&lt;&gt;1,"",IF($G1532="","",IF(AND($D1532&gt;='Cohort Report'!$B$5,$D1532&lt;='Cohort Report'!$B$6),$G1532,"")))</f>
        <v/>
      </c>
    </row>
    <row r="1533" customFormat="false" ht="15" hidden="false" customHeight="false" outlineLevel="0" collapsed="false">
      <c r="A1533" s="9"/>
      <c r="B1533" s="22"/>
      <c r="C1533" s="23"/>
      <c r="D1533" s="19" t="str">
        <f aca="false">IF($A1533="","",_xlfn.MINIFS($B:$B,$A:$A,$A1533))</f>
        <v/>
      </c>
      <c r="E1533" s="20" t="str">
        <f aca="false">IF($A1533="","",IF(AND($B1533=$D1533,COUNTIFS($A$2:$A1533,$A1533,$B$2:$B1533,$B1533)=1),1,0))</f>
        <v/>
      </c>
      <c r="F1533" s="19" t="str">
        <f aca="false">IF($E1533&lt;&gt;1,"",IF(COUNTIFS($A:$A,$A1533,$B:$B,"&gt;"&amp;$D1533)=0,"",_xlfn.MINIFS($B:$B,$A:$A,$A1533,$B:$B,"&gt;"&amp;$D1533)))</f>
        <v/>
      </c>
      <c r="G1533" s="20" t="str">
        <f aca="false">IF($F1533="","",$F1533-$D1533)</f>
        <v/>
      </c>
      <c r="H1533" s="20" t="str">
        <f aca="false">IF($E1533&lt;&gt;1,"",IF($F1533="",0,IF($G1533&lt;='Cohort Report'!$B$7,1,0)))</f>
        <v/>
      </c>
      <c r="I1533" s="20" t="str">
        <f aca="false">IF($E1533&lt;&gt;1,"",IF($F1533="",0,IF($G1533&lt;='Cohort Report'!$B$8,1,0)))</f>
        <v/>
      </c>
      <c r="J1533" s="21" t="str">
        <f aca="false">IF($E1533&lt;&gt;1,"",DATE(YEAR($D1533),MONTH($D1533),1))</f>
        <v/>
      </c>
      <c r="K1533" s="20" t="str">
        <f aca="false">IF($E1533&lt;&gt;1,"",IF($G1533="","",IF(AND($D1533&gt;='Cohort Report'!$B$5,$D1533&lt;='Cohort Report'!$B$6),$G1533,"")))</f>
        <v/>
      </c>
    </row>
    <row r="1534" customFormat="false" ht="15" hidden="false" customHeight="false" outlineLevel="0" collapsed="false">
      <c r="A1534" s="9"/>
      <c r="B1534" s="22"/>
      <c r="C1534" s="23"/>
      <c r="D1534" s="19" t="str">
        <f aca="false">IF($A1534="","",_xlfn.MINIFS($B:$B,$A:$A,$A1534))</f>
        <v/>
      </c>
      <c r="E1534" s="20" t="str">
        <f aca="false">IF($A1534="","",IF(AND($B1534=$D1534,COUNTIFS($A$2:$A1534,$A1534,$B$2:$B1534,$B1534)=1),1,0))</f>
        <v/>
      </c>
      <c r="F1534" s="19" t="str">
        <f aca="false">IF($E1534&lt;&gt;1,"",IF(COUNTIFS($A:$A,$A1534,$B:$B,"&gt;"&amp;$D1534)=0,"",_xlfn.MINIFS($B:$B,$A:$A,$A1534,$B:$B,"&gt;"&amp;$D1534)))</f>
        <v/>
      </c>
      <c r="G1534" s="20" t="str">
        <f aca="false">IF($F1534="","",$F1534-$D1534)</f>
        <v/>
      </c>
      <c r="H1534" s="20" t="str">
        <f aca="false">IF($E1534&lt;&gt;1,"",IF($F1534="",0,IF($G1534&lt;='Cohort Report'!$B$7,1,0)))</f>
        <v/>
      </c>
      <c r="I1534" s="20" t="str">
        <f aca="false">IF($E1534&lt;&gt;1,"",IF($F1534="",0,IF($G1534&lt;='Cohort Report'!$B$8,1,0)))</f>
        <v/>
      </c>
      <c r="J1534" s="21" t="str">
        <f aca="false">IF($E1534&lt;&gt;1,"",DATE(YEAR($D1534),MONTH($D1534),1))</f>
        <v/>
      </c>
      <c r="K1534" s="20" t="str">
        <f aca="false">IF($E1534&lt;&gt;1,"",IF($G1534="","",IF(AND($D1534&gt;='Cohort Report'!$B$5,$D1534&lt;='Cohort Report'!$B$6),$G1534,"")))</f>
        <v/>
      </c>
    </row>
    <row r="1535" customFormat="false" ht="15" hidden="false" customHeight="false" outlineLevel="0" collapsed="false">
      <c r="A1535" s="9"/>
      <c r="B1535" s="22"/>
      <c r="C1535" s="23"/>
      <c r="D1535" s="19" t="str">
        <f aca="false">IF($A1535="","",_xlfn.MINIFS($B:$B,$A:$A,$A1535))</f>
        <v/>
      </c>
      <c r="E1535" s="20" t="str">
        <f aca="false">IF($A1535="","",IF(AND($B1535=$D1535,COUNTIFS($A$2:$A1535,$A1535,$B$2:$B1535,$B1535)=1),1,0))</f>
        <v/>
      </c>
      <c r="F1535" s="19" t="str">
        <f aca="false">IF($E1535&lt;&gt;1,"",IF(COUNTIFS($A:$A,$A1535,$B:$B,"&gt;"&amp;$D1535)=0,"",_xlfn.MINIFS($B:$B,$A:$A,$A1535,$B:$B,"&gt;"&amp;$D1535)))</f>
        <v/>
      </c>
      <c r="G1535" s="20" t="str">
        <f aca="false">IF($F1535="","",$F1535-$D1535)</f>
        <v/>
      </c>
      <c r="H1535" s="20" t="str">
        <f aca="false">IF($E1535&lt;&gt;1,"",IF($F1535="",0,IF($G1535&lt;='Cohort Report'!$B$7,1,0)))</f>
        <v/>
      </c>
      <c r="I1535" s="20" t="str">
        <f aca="false">IF($E1535&lt;&gt;1,"",IF($F1535="",0,IF($G1535&lt;='Cohort Report'!$B$8,1,0)))</f>
        <v/>
      </c>
      <c r="J1535" s="21" t="str">
        <f aca="false">IF($E1535&lt;&gt;1,"",DATE(YEAR($D1535),MONTH($D1535),1))</f>
        <v/>
      </c>
      <c r="K1535" s="20" t="str">
        <f aca="false">IF($E1535&lt;&gt;1,"",IF($G1535="","",IF(AND($D1535&gt;='Cohort Report'!$B$5,$D1535&lt;='Cohort Report'!$B$6),$G1535,"")))</f>
        <v/>
      </c>
    </row>
    <row r="1536" customFormat="false" ht="15" hidden="false" customHeight="false" outlineLevel="0" collapsed="false">
      <c r="A1536" s="9"/>
      <c r="B1536" s="22"/>
      <c r="C1536" s="23"/>
      <c r="D1536" s="19" t="str">
        <f aca="false">IF($A1536="","",_xlfn.MINIFS($B:$B,$A:$A,$A1536))</f>
        <v/>
      </c>
      <c r="E1536" s="20" t="str">
        <f aca="false">IF($A1536="","",IF(AND($B1536=$D1536,COUNTIFS($A$2:$A1536,$A1536,$B$2:$B1536,$B1536)=1),1,0))</f>
        <v/>
      </c>
      <c r="F1536" s="19" t="str">
        <f aca="false">IF($E1536&lt;&gt;1,"",IF(COUNTIFS($A:$A,$A1536,$B:$B,"&gt;"&amp;$D1536)=0,"",_xlfn.MINIFS($B:$B,$A:$A,$A1536,$B:$B,"&gt;"&amp;$D1536)))</f>
        <v/>
      </c>
      <c r="G1536" s="20" t="str">
        <f aca="false">IF($F1536="","",$F1536-$D1536)</f>
        <v/>
      </c>
      <c r="H1536" s="20" t="str">
        <f aca="false">IF($E1536&lt;&gt;1,"",IF($F1536="",0,IF($G1536&lt;='Cohort Report'!$B$7,1,0)))</f>
        <v/>
      </c>
      <c r="I1536" s="20" t="str">
        <f aca="false">IF($E1536&lt;&gt;1,"",IF($F1536="",0,IF($G1536&lt;='Cohort Report'!$B$8,1,0)))</f>
        <v/>
      </c>
      <c r="J1536" s="21" t="str">
        <f aca="false">IF($E1536&lt;&gt;1,"",DATE(YEAR($D1536),MONTH($D1536),1))</f>
        <v/>
      </c>
      <c r="K1536" s="20" t="str">
        <f aca="false">IF($E1536&lt;&gt;1,"",IF($G1536="","",IF(AND($D1536&gt;='Cohort Report'!$B$5,$D1536&lt;='Cohort Report'!$B$6),$G1536,"")))</f>
        <v/>
      </c>
    </row>
    <row r="1537" customFormat="false" ht="15" hidden="false" customHeight="false" outlineLevel="0" collapsed="false">
      <c r="A1537" s="9"/>
      <c r="B1537" s="22"/>
      <c r="C1537" s="23"/>
      <c r="D1537" s="19" t="str">
        <f aca="false">IF($A1537="","",_xlfn.MINIFS($B:$B,$A:$A,$A1537))</f>
        <v/>
      </c>
      <c r="E1537" s="20" t="str">
        <f aca="false">IF($A1537="","",IF(AND($B1537=$D1537,COUNTIFS($A$2:$A1537,$A1537,$B$2:$B1537,$B1537)=1),1,0))</f>
        <v/>
      </c>
      <c r="F1537" s="19" t="str">
        <f aca="false">IF($E1537&lt;&gt;1,"",IF(COUNTIFS($A:$A,$A1537,$B:$B,"&gt;"&amp;$D1537)=0,"",_xlfn.MINIFS($B:$B,$A:$A,$A1537,$B:$B,"&gt;"&amp;$D1537)))</f>
        <v/>
      </c>
      <c r="G1537" s="20" t="str">
        <f aca="false">IF($F1537="","",$F1537-$D1537)</f>
        <v/>
      </c>
      <c r="H1537" s="20" t="str">
        <f aca="false">IF($E1537&lt;&gt;1,"",IF($F1537="",0,IF($G1537&lt;='Cohort Report'!$B$7,1,0)))</f>
        <v/>
      </c>
      <c r="I1537" s="20" t="str">
        <f aca="false">IF($E1537&lt;&gt;1,"",IF($F1537="",0,IF($G1537&lt;='Cohort Report'!$B$8,1,0)))</f>
        <v/>
      </c>
      <c r="J1537" s="21" t="str">
        <f aca="false">IF($E1537&lt;&gt;1,"",DATE(YEAR($D1537),MONTH($D1537),1))</f>
        <v/>
      </c>
      <c r="K1537" s="20" t="str">
        <f aca="false">IF($E1537&lt;&gt;1,"",IF($G1537="","",IF(AND($D1537&gt;='Cohort Report'!$B$5,$D1537&lt;='Cohort Report'!$B$6),$G1537,"")))</f>
        <v/>
      </c>
    </row>
    <row r="1538" customFormat="false" ht="15" hidden="false" customHeight="false" outlineLevel="0" collapsed="false">
      <c r="A1538" s="9"/>
      <c r="B1538" s="22"/>
      <c r="C1538" s="23"/>
      <c r="D1538" s="19" t="str">
        <f aca="false">IF($A1538="","",_xlfn.MINIFS($B:$B,$A:$A,$A1538))</f>
        <v/>
      </c>
      <c r="E1538" s="20" t="str">
        <f aca="false">IF($A1538="","",IF(AND($B1538=$D1538,COUNTIFS($A$2:$A1538,$A1538,$B$2:$B1538,$B1538)=1),1,0))</f>
        <v/>
      </c>
      <c r="F1538" s="19" t="str">
        <f aca="false">IF($E1538&lt;&gt;1,"",IF(COUNTIFS($A:$A,$A1538,$B:$B,"&gt;"&amp;$D1538)=0,"",_xlfn.MINIFS($B:$B,$A:$A,$A1538,$B:$B,"&gt;"&amp;$D1538)))</f>
        <v/>
      </c>
      <c r="G1538" s="20" t="str">
        <f aca="false">IF($F1538="","",$F1538-$D1538)</f>
        <v/>
      </c>
      <c r="H1538" s="20" t="str">
        <f aca="false">IF($E1538&lt;&gt;1,"",IF($F1538="",0,IF($G1538&lt;='Cohort Report'!$B$7,1,0)))</f>
        <v/>
      </c>
      <c r="I1538" s="20" t="str">
        <f aca="false">IF($E1538&lt;&gt;1,"",IF($F1538="",0,IF($G1538&lt;='Cohort Report'!$B$8,1,0)))</f>
        <v/>
      </c>
      <c r="J1538" s="21" t="str">
        <f aca="false">IF($E1538&lt;&gt;1,"",DATE(YEAR($D1538),MONTH($D1538),1))</f>
        <v/>
      </c>
      <c r="K1538" s="20" t="str">
        <f aca="false">IF($E1538&lt;&gt;1,"",IF($G1538="","",IF(AND($D1538&gt;='Cohort Report'!$B$5,$D1538&lt;='Cohort Report'!$B$6),$G1538,"")))</f>
        <v/>
      </c>
    </row>
    <row r="1539" customFormat="false" ht="15" hidden="false" customHeight="false" outlineLevel="0" collapsed="false">
      <c r="A1539" s="9"/>
      <c r="B1539" s="22"/>
      <c r="C1539" s="23"/>
      <c r="D1539" s="19" t="str">
        <f aca="false">IF($A1539="","",_xlfn.MINIFS($B:$B,$A:$A,$A1539))</f>
        <v/>
      </c>
      <c r="E1539" s="20" t="str">
        <f aca="false">IF($A1539="","",IF(AND($B1539=$D1539,COUNTIFS($A$2:$A1539,$A1539,$B$2:$B1539,$B1539)=1),1,0))</f>
        <v/>
      </c>
      <c r="F1539" s="19" t="str">
        <f aca="false">IF($E1539&lt;&gt;1,"",IF(COUNTIFS($A:$A,$A1539,$B:$B,"&gt;"&amp;$D1539)=0,"",_xlfn.MINIFS($B:$B,$A:$A,$A1539,$B:$B,"&gt;"&amp;$D1539)))</f>
        <v/>
      </c>
      <c r="G1539" s="20" t="str">
        <f aca="false">IF($F1539="","",$F1539-$D1539)</f>
        <v/>
      </c>
      <c r="H1539" s="20" t="str">
        <f aca="false">IF($E1539&lt;&gt;1,"",IF($F1539="",0,IF($G1539&lt;='Cohort Report'!$B$7,1,0)))</f>
        <v/>
      </c>
      <c r="I1539" s="20" t="str">
        <f aca="false">IF($E1539&lt;&gt;1,"",IF($F1539="",0,IF($G1539&lt;='Cohort Report'!$B$8,1,0)))</f>
        <v/>
      </c>
      <c r="J1539" s="21" t="str">
        <f aca="false">IF($E1539&lt;&gt;1,"",DATE(YEAR($D1539),MONTH($D1539),1))</f>
        <v/>
      </c>
      <c r="K1539" s="20" t="str">
        <f aca="false">IF($E1539&lt;&gt;1,"",IF($G1539="","",IF(AND($D1539&gt;='Cohort Report'!$B$5,$D1539&lt;='Cohort Report'!$B$6),$G1539,"")))</f>
        <v/>
      </c>
    </row>
    <row r="1540" customFormat="false" ht="15" hidden="false" customHeight="false" outlineLevel="0" collapsed="false">
      <c r="A1540" s="9"/>
      <c r="B1540" s="22"/>
      <c r="C1540" s="23"/>
      <c r="D1540" s="19" t="str">
        <f aca="false">IF($A1540="","",_xlfn.MINIFS($B:$B,$A:$A,$A1540))</f>
        <v/>
      </c>
      <c r="E1540" s="20" t="str">
        <f aca="false">IF($A1540="","",IF(AND($B1540=$D1540,COUNTIFS($A$2:$A1540,$A1540,$B$2:$B1540,$B1540)=1),1,0))</f>
        <v/>
      </c>
      <c r="F1540" s="19" t="str">
        <f aca="false">IF($E1540&lt;&gt;1,"",IF(COUNTIFS($A:$A,$A1540,$B:$B,"&gt;"&amp;$D1540)=0,"",_xlfn.MINIFS($B:$B,$A:$A,$A1540,$B:$B,"&gt;"&amp;$D1540)))</f>
        <v/>
      </c>
      <c r="G1540" s="20" t="str">
        <f aca="false">IF($F1540="","",$F1540-$D1540)</f>
        <v/>
      </c>
      <c r="H1540" s="20" t="str">
        <f aca="false">IF($E1540&lt;&gt;1,"",IF($F1540="",0,IF($G1540&lt;='Cohort Report'!$B$7,1,0)))</f>
        <v/>
      </c>
      <c r="I1540" s="20" t="str">
        <f aca="false">IF($E1540&lt;&gt;1,"",IF($F1540="",0,IF($G1540&lt;='Cohort Report'!$B$8,1,0)))</f>
        <v/>
      </c>
      <c r="J1540" s="21" t="str">
        <f aca="false">IF($E1540&lt;&gt;1,"",DATE(YEAR($D1540),MONTH($D1540),1))</f>
        <v/>
      </c>
      <c r="K1540" s="20" t="str">
        <f aca="false">IF($E1540&lt;&gt;1,"",IF($G1540="","",IF(AND($D1540&gt;='Cohort Report'!$B$5,$D1540&lt;='Cohort Report'!$B$6),$G1540,"")))</f>
        <v/>
      </c>
    </row>
    <row r="1541" customFormat="false" ht="15" hidden="false" customHeight="false" outlineLevel="0" collapsed="false">
      <c r="A1541" s="9"/>
      <c r="B1541" s="22"/>
      <c r="C1541" s="23"/>
      <c r="D1541" s="19" t="str">
        <f aca="false">IF($A1541="","",_xlfn.MINIFS($B:$B,$A:$A,$A1541))</f>
        <v/>
      </c>
      <c r="E1541" s="20" t="str">
        <f aca="false">IF($A1541="","",IF(AND($B1541=$D1541,COUNTIFS($A$2:$A1541,$A1541,$B$2:$B1541,$B1541)=1),1,0))</f>
        <v/>
      </c>
      <c r="F1541" s="19" t="str">
        <f aca="false">IF($E1541&lt;&gt;1,"",IF(COUNTIFS($A:$A,$A1541,$B:$B,"&gt;"&amp;$D1541)=0,"",_xlfn.MINIFS($B:$B,$A:$A,$A1541,$B:$B,"&gt;"&amp;$D1541)))</f>
        <v/>
      </c>
      <c r="G1541" s="20" t="str">
        <f aca="false">IF($F1541="","",$F1541-$D1541)</f>
        <v/>
      </c>
      <c r="H1541" s="20" t="str">
        <f aca="false">IF($E1541&lt;&gt;1,"",IF($F1541="",0,IF($G1541&lt;='Cohort Report'!$B$7,1,0)))</f>
        <v/>
      </c>
      <c r="I1541" s="20" t="str">
        <f aca="false">IF($E1541&lt;&gt;1,"",IF($F1541="",0,IF($G1541&lt;='Cohort Report'!$B$8,1,0)))</f>
        <v/>
      </c>
      <c r="J1541" s="21" t="str">
        <f aca="false">IF($E1541&lt;&gt;1,"",DATE(YEAR($D1541),MONTH($D1541),1))</f>
        <v/>
      </c>
      <c r="K1541" s="20" t="str">
        <f aca="false">IF($E1541&lt;&gt;1,"",IF($G1541="","",IF(AND($D1541&gt;='Cohort Report'!$B$5,$D1541&lt;='Cohort Report'!$B$6),$G1541,"")))</f>
        <v/>
      </c>
    </row>
    <row r="1542" customFormat="false" ht="15" hidden="false" customHeight="false" outlineLevel="0" collapsed="false">
      <c r="A1542" s="9"/>
      <c r="B1542" s="22"/>
      <c r="C1542" s="23"/>
      <c r="D1542" s="19" t="str">
        <f aca="false">IF($A1542="","",_xlfn.MINIFS($B:$B,$A:$A,$A1542))</f>
        <v/>
      </c>
      <c r="E1542" s="20" t="str">
        <f aca="false">IF($A1542="","",IF(AND($B1542=$D1542,COUNTIFS($A$2:$A1542,$A1542,$B$2:$B1542,$B1542)=1),1,0))</f>
        <v/>
      </c>
      <c r="F1542" s="19" t="str">
        <f aca="false">IF($E1542&lt;&gt;1,"",IF(COUNTIFS($A:$A,$A1542,$B:$B,"&gt;"&amp;$D1542)=0,"",_xlfn.MINIFS($B:$B,$A:$A,$A1542,$B:$B,"&gt;"&amp;$D1542)))</f>
        <v/>
      </c>
      <c r="G1542" s="20" t="str">
        <f aca="false">IF($F1542="","",$F1542-$D1542)</f>
        <v/>
      </c>
      <c r="H1542" s="20" t="str">
        <f aca="false">IF($E1542&lt;&gt;1,"",IF($F1542="",0,IF($G1542&lt;='Cohort Report'!$B$7,1,0)))</f>
        <v/>
      </c>
      <c r="I1542" s="20" t="str">
        <f aca="false">IF($E1542&lt;&gt;1,"",IF($F1542="",0,IF($G1542&lt;='Cohort Report'!$B$8,1,0)))</f>
        <v/>
      </c>
      <c r="J1542" s="21" t="str">
        <f aca="false">IF($E1542&lt;&gt;1,"",DATE(YEAR($D1542),MONTH($D1542),1))</f>
        <v/>
      </c>
      <c r="K1542" s="20" t="str">
        <f aca="false">IF($E1542&lt;&gt;1,"",IF($G1542="","",IF(AND($D1542&gt;='Cohort Report'!$B$5,$D1542&lt;='Cohort Report'!$B$6),$G1542,"")))</f>
        <v/>
      </c>
    </row>
    <row r="1543" customFormat="false" ht="15" hidden="false" customHeight="false" outlineLevel="0" collapsed="false">
      <c r="A1543" s="9"/>
      <c r="B1543" s="22"/>
      <c r="C1543" s="23"/>
      <c r="D1543" s="19" t="str">
        <f aca="false">IF($A1543="","",_xlfn.MINIFS($B:$B,$A:$A,$A1543))</f>
        <v/>
      </c>
      <c r="E1543" s="20" t="str">
        <f aca="false">IF($A1543="","",IF(AND($B1543=$D1543,COUNTIFS($A$2:$A1543,$A1543,$B$2:$B1543,$B1543)=1),1,0))</f>
        <v/>
      </c>
      <c r="F1543" s="19" t="str">
        <f aca="false">IF($E1543&lt;&gt;1,"",IF(COUNTIFS($A:$A,$A1543,$B:$B,"&gt;"&amp;$D1543)=0,"",_xlfn.MINIFS($B:$B,$A:$A,$A1543,$B:$B,"&gt;"&amp;$D1543)))</f>
        <v/>
      </c>
      <c r="G1543" s="20" t="str">
        <f aca="false">IF($F1543="","",$F1543-$D1543)</f>
        <v/>
      </c>
      <c r="H1543" s="20" t="str">
        <f aca="false">IF($E1543&lt;&gt;1,"",IF($F1543="",0,IF($G1543&lt;='Cohort Report'!$B$7,1,0)))</f>
        <v/>
      </c>
      <c r="I1543" s="20" t="str">
        <f aca="false">IF($E1543&lt;&gt;1,"",IF($F1543="",0,IF($G1543&lt;='Cohort Report'!$B$8,1,0)))</f>
        <v/>
      </c>
      <c r="J1543" s="21" t="str">
        <f aca="false">IF($E1543&lt;&gt;1,"",DATE(YEAR($D1543),MONTH($D1543),1))</f>
        <v/>
      </c>
      <c r="K1543" s="20" t="str">
        <f aca="false">IF($E1543&lt;&gt;1,"",IF($G1543="","",IF(AND($D1543&gt;='Cohort Report'!$B$5,$D1543&lt;='Cohort Report'!$B$6),$G1543,"")))</f>
        <v/>
      </c>
    </row>
    <row r="1544" customFormat="false" ht="15" hidden="false" customHeight="false" outlineLevel="0" collapsed="false">
      <c r="A1544" s="9"/>
      <c r="B1544" s="22"/>
      <c r="C1544" s="23"/>
      <c r="D1544" s="19" t="str">
        <f aca="false">IF($A1544="","",_xlfn.MINIFS($B:$B,$A:$A,$A1544))</f>
        <v/>
      </c>
      <c r="E1544" s="20" t="str">
        <f aca="false">IF($A1544="","",IF(AND($B1544=$D1544,COUNTIFS($A$2:$A1544,$A1544,$B$2:$B1544,$B1544)=1),1,0))</f>
        <v/>
      </c>
      <c r="F1544" s="19" t="str">
        <f aca="false">IF($E1544&lt;&gt;1,"",IF(COUNTIFS($A:$A,$A1544,$B:$B,"&gt;"&amp;$D1544)=0,"",_xlfn.MINIFS($B:$B,$A:$A,$A1544,$B:$B,"&gt;"&amp;$D1544)))</f>
        <v/>
      </c>
      <c r="G1544" s="20" t="str">
        <f aca="false">IF($F1544="","",$F1544-$D1544)</f>
        <v/>
      </c>
      <c r="H1544" s="20" t="str">
        <f aca="false">IF($E1544&lt;&gt;1,"",IF($F1544="",0,IF($G1544&lt;='Cohort Report'!$B$7,1,0)))</f>
        <v/>
      </c>
      <c r="I1544" s="20" t="str">
        <f aca="false">IF($E1544&lt;&gt;1,"",IF($F1544="",0,IF($G1544&lt;='Cohort Report'!$B$8,1,0)))</f>
        <v/>
      </c>
      <c r="J1544" s="21" t="str">
        <f aca="false">IF($E1544&lt;&gt;1,"",DATE(YEAR($D1544),MONTH($D1544),1))</f>
        <v/>
      </c>
      <c r="K1544" s="20" t="str">
        <f aca="false">IF($E1544&lt;&gt;1,"",IF($G1544="","",IF(AND($D1544&gt;='Cohort Report'!$B$5,$D1544&lt;='Cohort Report'!$B$6),$G1544,"")))</f>
        <v/>
      </c>
    </row>
    <row r="1545" customFormat="false" ht="15" hidden="false" customHeight="false" outlineLevel="0" collapsed="false">
      <c r="A1545" s="9"/>
      <c r="B1545" s="22"/>
      <c r="C1545" s="23"/>
      <c r="D1545" s="19" t="str">
        <f aca="false">IF($A1545="","",_xlfn.MINIFS($B:$B,$A:$A,$A1545))</f>
        <v/>
      </c>
      <c r="E1545" s="20" t="str">
        <f aca="false">IF($A1545="","",IF(AND($B1545=$D1545,COUNTIFS($A$2:$A1545,$A1545,$B$2:$B1545,$B1545)=1),1,0))</f>
        <v/>
      </c>
      <c r="F1545" s="19" t="str">
        <f aca="false">IF($E1545&lt;&gt;1,"",IF(COUNTIFS($A:$A,$A1545,$B:$B,"&gt;"&amp;$D1545)=0,"",_xlfn.MINIFS($B:$B,$A:$A,$A1545,$B:$B,"&gt;"&amp;$D1545)))</f>
        <v/>
      </c>
      <c r="G1545" s="20" t="str">
        <f aca="false">IF($F1545="","",$F1545-$D1545)</f>
        <v/>
      </c>
      <c r="H1545" s="20" t="str">
        <f aca="false">IF($E1545&lt;&gt;1,"",IF($F1545="",0,IF($G1545&lt;='Cohort Report'!$B$7,1,0)))</f>
        <v/>
      </c>
      <c r="I1545" s="20" t="str">
        <f aca="false">IF($E1545&lt;&gt;1,"",IF($F1545="",0,IF($G1545&lt;='Cohort Report'!$B$8,1,0)))</f>
        <v/>
      </c>
      <c r="J1545" s="21" t="str">
        <f aca="false">IF($E1545&lt;&gt;1,"",DATE(YEAR($D1545),MONTH($D1545),1))</f>
        <v/>
      </c>
      <c r="K1545" s="20" t="str">
        <f aca="false">IF($E1545&lt;&gt;1,"",IF($G1545="","",IF(AND($D1545&gt;='Cohort Report'!$B$5,$D1545&lt;='Cohort Report'!$B$6),$G1545,"")))</f>
        <v/>
      </c>
    </row>
    <row r="1546" customFormat="false" ht="15" hidden="false" customHeight="false" outlineLevel="0" collapsed="false">
      <c r="A1546" s="9"/>
      <c r="B1546" s="22"/>
      <c r="C1546" s="23"/>
      <c r="D1546" s="19" t="str">
        <f aca="false">IF($A1546="","",_xlfn.MINIFS($B:$B,$A:$A,$A1546))</f>
        <v/>
      </c>
      <c r="E1546" s="20" t="str">
        <f aca="false">IF($A1546="","",IF(AND($B1546=$D1546,COUNTIFS($A$2:$A1546,$A1546,$B$2:$B1546,$B1546)=1),1,0))</f>
        <v/>
      </c>
      <c r="F1546" s="19" t="str">
        <f aca="false">IF($E1546&lt;&gt;1,"",IF(COUNTIFS($A:$A,$A1546,$B:$B,"&gt;"&amp;$D1546)=0,"",_xlfn.MINIFS($B:$B,$A:$A,$A1546,$B:$B,"&gt;"&amp;$D1546)))</f>
        <v/>
      </c>
      <c r="G1546" s="20" t="str">
        <f aca="false">IF($F1546="","",$F1546-$D1546)</f>
        <v/>
      </c>
      <c r="H1546" s="20" t="str">
        <f aca="false">IF($E1546&lt;&gt;1,"",IF($F1546="",0,IF($G1546&lt;='Cohort Report'!$B$7,1,0)))</f>
        <v/>
      </c>
      <c r="I1546" s="20" t="str">
        <f aca="false">IF($E1546&lt;&gt;1,"",IF($F1546="",0,IF($G1546&lt;='Cohort Report'!$B$8,1,0)))</f>
        <v/>
      </c>
      <c r="J1546" s="21" t="str">
        <f aca="false">IF($E1546&lt;&gt;1,"",DATE(YEAR($D1546),MONTH($D1546),1))</f>
        <v/>
      </c>
      <c r="K1546" s="20" t="str">
        <f aca="false">IF($E1546&lt;&gt;1,"",IF($G1546="","",IF(AND($D1546&gt;='Cohort Report'!$B$5,$D1546&lt;='Cohort Report'!$B$6),$G1546,"")))</f>
        <v/>
      </c>
    </row>
    <row r="1547" customFormat="false" ht="15" hidden="false" customHeight="false" outlineLevel="0" collapsed="false">
      <c r="A1547" s="9"/>
      <c r="B1547" s="22"/>
      <c r="C1547" s="23"/>
      <c r="D1547" s="19" t="str">
        <f aca="false">IF($A1547="","",_xlfn.MINIFS($B:$B,$A:$A,$A1547))</f>
        <v/>
      </c>
      <c r="E1547" s="20" t="str">
        <f aca="false">IF($A1547="","",IF(AND($B1547=$D1547,COUNTIFS($A$2:$A1547,$A1547,$B$2:$B1547,$B1547)=1),1,0))</f>
        <v/>
      </c>
      <c r="F1547" s="19" t="str">
        <f aca="false">IF($E1547&lt;&gt;1,"",IF(COUNTIFS($A:$A,$A1547,$B:$B,"&gt;"&amp;$D1547)=0,"",_xlfn.MINIFS($B:$B,$A:$A,$A1547,$B:$B,"&gt;"&amp;$D1547)))</f>
        <v/>
      </c>
      <c r="G1547" s="20" t="str">
        <f aca="false">IF($F1547="","",$F1547-$D1547)</f>
        <v/>
      </c>
      <c r="H1547" s="20" t="str">
        <f aca="false">IF($E1547&lt;&gt;1,"",IF($F1547="",0,IF($G1547&lt;='Cohort Report'!$B$7,1,0)))</f>
        <v/>
      </c>
      <c r="I1547" s="20" t="str">
        <f aca="false">IF($E1547&lt;&gt;1,"",IF($F1547="",0,IF($G1547&lt;='Cohort Report'!$B$8,1,0)))</f>
        <v/>
      </c>
      <c r="J1547" s="21" t="str">
        <f aca="false">IF($E1547&lt;&gt;1,"",DATE(YEAR($D1547),MONTH($D1547),1))</f>
        <v/>
      </c>
      <c r="K1547" s="20" t="str">
        <f aca="false">IF($E1547&lt;&gt;1,"",IF($G1547="","",IF(AND($D1547&gt;='Cohort Report'!$B$5,$D1547&lt;='Cohort Report'!$B$6),$G1547,"")))</f>
        <v/>
      </c>
    </row>
    <row r="1548" customFormat="false" ht="15" hidden="false" customHeight="false" outlineLevel="0" collapsed="false">
      <c r="A1548" s="9"/>
      <c r="B1548" s="22"/>
      <c r="C1548" s="23"/>
      <c r="D1548" s="19" t="str">
        <f aca="false">IF($A1548="","",_xlfn.MINIFS($B:$B,$A:$A,$A1548))</f>
        <v/>
      </c>
      <c r="E1548" s="20" t="str">
        <f aca="false">IF($A1548="","",IF(AND($B1548=$D1548,COUNTIFS($A$2:$A1548,$A1548,$B$2:$B1548,$B1548)=1),1,0))</f>
        <v/>
      </c>
      <c r="F1548" s="19" t="str">
        <f aca="false">IF($E1548&lt;&gt;1,"",IF(COUNTIFS($A:$A,$A1548,$B:$B,"&gt;"&amp;$D1548)=0,"",_xlfn.MINIFS($B:$B,$A:$A,$A1548,$B:$B,"&gt;"&amp;$D1548)))</f>
        <v/>
      </c>
      <c r="G1548" s="20" t="str">
        <f aca="false">IF($F1548="","",$F1548-$D1548)</f>
        <v/>
      </c>
      <c r="H1548" s="20" t="str">
        <f aca="false">IF($E1548&lt;&gt;1,"",IF($F1548="",0,IF($G1548&lt;='Cohort Report'!$B$7,1,0)))</f>
        <v/>
      </c>
      <c r="I1548" s="20" t="str">
        <f aca="false">IF($E1548&lt;&gt;1,"",IF($F1548="",0,IF($G1548&lt;='Cohort Report'!$B$8,1,0)))</f>
        <v/>
      </c>
      <c r="J1548" s="21" t="str">
        <f aca="false">IF($E1548&lt;&gt;1,"",DATE(YEAR($D1548),MONTH($D1548),1))</f>
        <v/>
      </c>
      <c r="K1548" s="20" t="str">
        <f aca="false">IF($E1548&lt;&gt;1,"",IF($G1548="","",IF(AND($D1548&gt;='Cohort Report'!$B$5,$D1548&lt;='Cohort Report'!$B$6),$G1548,"")))</f>
        <v/>
      </c>
    </row>
    <row r="1549" customFormat="false" ht="15" hidden="false" customHeight="false" outlineLevel="0" collapsed="false">
      <c r="A1549" s="9"/>
      <c r="B1549" s="22"/>
      <c r="C1549" s="23"/>
      <c r="D1549" s="19" t="str">
        <f aca="false">IF($A1549="","",_xlfn.MINIFS($B:$B,$A:$A,$A1549))</f>
        <v/>
      </c>
      <c r="E1549" s="20" t="str">
        <f aca="false">IF($A1549="","",IF(AND($B1549=$D1549,COUNTIFS($A$2:$A1549,$A1549,$B$2:$B1549,$B1549)=1),1,0))</f>
        <v/>
      </c>
      <c r="F1549" s="19" t="str">
        <f aca="false">IF($E1549&lt;&gt;1,"",IF(COUNTIFS($A:$A,$A1549,$B:$B,"&gt;"&amp;$D1549)=0,"",_xlfn.MINIFS($B:$B,$A:$A,$A1549,$B:$B,"&gt;"&amp;$D1549)))</f>
        <v/>
      </c>
      <c r="G1549" s="20" t="str">
        <f aca="false">IF($F1549="","",$F1549-$D1549)</f>
        <v/>
      </c>
      <c r="H1549" s="20" t="str">
        <f aca="false">IF($E1549&lt;&gt;1,"",IF($F1549="",0,IF($G1549&lt;='Cohort Report'!$B$7,1,0)))</f>
        <v/>
      </c>
      <c r="I1549" s="20" t="str">
        <f aca="false">IF($E1549&lt;&gt;1,"",IF($F1549="",0,IF($G1549&lt;='Cohort Report'!$B$8,1,0)))</f>
        <v/>
      </c>
      <c r="J1549" s="21" t="str">
        <f aca="false">IF($E1549&lt;&gt;1,"",DATE(YEAR($D1549),MONTH($D1549),1))</f>
        <v/>
      </c>
      <c r="K1549" s="20" t="str">
        <f aca="false">IF($E1549&lt;&gt;1,"",IF($G1549="","",IF(AND($D1549&gt;='Cohort Report'!$B$5,$D1549&lt;='Cohort Report'!$B$6),$G1549,"")))</f>
        <v/>
      </c>
    </row>
    <row r="1550" customFormat="false" ht="15" hidden="false" customHeight="false" outlineLevel="0" collapsed="false">
      <c r="A1550" s="9"/>
      <c r="B1550" s="22"/>
      <c r="C1550" s="23"/>
      <c r="D1550" s="19" t="str">
        <f aca="false">IF($A1550="","",_xlfn.MINIFS($B:$B,$A:$A,$A1550))</f>
        <v/>
      </c>
      <c r="E1550" s="20" t="str">
        <f aca="false">IF($A1550="","",IF(AND($B1550=$D1550,COUNTIFS($A$2:$A1550,$A1550,$B$2:$B1550,$B1550)=1),1,0))</f>
        <v/>
      </c>
      <c r="F1550" s="19" t="str">
        <f aca="false">IF($E1550&lt;&gt;1,"",IF(COUNTIFS($A:$A,$A1550,$B:$B,"&gt;"&amp;$D1550)=0,"",_xlfn.MINIFS($B:$B,$A:$A,$A1550,$B:$B,"&gt;"&amp;$D1550)))</f>
        <v/>
      </c>
      <c r="G1550" s="20" t="str">
        <f aca="false">IF($F1550="","",$F1550-$D1550)</f>
        <v/>
      </c>
      <c r="H1550" s="20" t="str">
        <f aca="false">IF($E1550&lt;&gt;1,"",IF($F1550="",0,IF($G1550&lt;='Cohort Report'!$B$7,1,0)))</f>
        <v/>
      </c>
      <c r="I1550" s="20" t="str">
        <f aca="false">IF($E1550&lt;&gt;1,"",IF($F1550="",0,IF($G1550&lt;='Cohort Report'!$B$8,1,0)))</f>
        <v/>
      </c>
      <c r="J1550" s="21" t="str">
        <f aca="false">IF($E1550&lt;&gt;1,"",DATE(YEAR($D1550),MONTH($D1550),1))</f>
        <v/>
      </c>
      <c r="K1550" s="20" t="str">
        <f aca="false">IF($E1550&lt;&gt;1,"",IF($G1550="","",IF(AND($D1550&gt;='Cohort Report'!$B$5,$D1550&lt;='Cohort Report'!$B$6),$G1550,"")))</f>
        <v/>
      </c>
    </row>
    <row r="1551" customFormat="false" ht="15" hidden="false" customHeight="false" outlineLevel="0" collapsed="false">
      <c r="A1551" s="9"/>
      <c r="B1551" s="22"/>
      <c r="C1551" s="23"/>
      <c r="D1551" s="19" t="str">
        <f aca="false">IF($A1551="","",_xlfn.MINIFS($B:$B,$A:$A,$A1551))</f>
        <v/>
      </c>
      <c r="E1551" s="20" t="str">
        <f aca="false">IF($A1551="","",IF(AND($B1551=$D1551,COUNTIFS($A$2:$A1551,$A1551,$B$2:$B1551,$B1551)=1),1,0))</f>
        <v/>
      </c>
      <c r="F1551" s="19" t="str">
        <f aca="false">IF($E1551&lt;&gt;1,"",IF(COUNTIFS($A:$A,$A1551,$B:$B,"&gt;"&amp;$D1551)=0,"",_xlfn.MINIFS($B:$B,$A:$A,$A1551,$B:$B,"&gt;"&amp;$D1551)))</f>
        <v/>
      </c>
      <c r="G1551" s="20" t="str">
        <f aca="false">IF($F1551="","",$F1551-$D1551)</f>
        <v/>
      </c>
      <c r="H1551" s="20" t="str">
        <f aca="false">IF($E1551&lt;&gt;1,"",IF($F1551="",0,IF($G1551&lt;='Cohort Report'!$B$7,1,0)))</f>
        <v/>
      </c>
      <c r="I1551" s="20" t="str">
        <f aca="false">IF($E1551&lt;&gt;1,"",IF($F1551="",0,IF($G1551&lt;='Cohort Report'!$B$8,1,0)))</f>
        <v/>
      </c>
      <c r="J1551" s="21" t="str">
        <f aca="false">IF($E1551&lt;&gt;1,"",DATE(YEAR($D1551),MONTH($D1551),1))</f>
        <v/>
      </c>
      <c r="K1551" s="20" t="str">
        <f aca="false">IF($E1551&lt;&gt;1,"",IF($G1551="","",IF(AND($D1551&gt;='Cohort Report'!$B$5,$D1551&lt;='Cohort Report'!$B$6),$G1551,"")))</f>
        <v/>
      </c>
    </row>
    <row r="1552" customFormat="false" ht="15" hidden="false" customHeight="false" outlineLevel="0" collapsed="false">
      <c r="A1552" s="9"/>
      <c r="B1552" s="22"/>
      <c r="C1552" s="23"/>
      <c r="D1552" s="19" t="str">
        <f aca="false">IF($A1552="","",_xlfn.MINIFS($B:$B,$A:$A,$A1552))</f>
        <v/>
      </c>
      <c r="E1552" s="20" t="str">
        <f aca="false">IF($A1552="","",IF(AND($B1552=$D1552,COUNTIFS($A$2:$A1552,$A1552,$B$2:$B1552,$B1552)=1),1,0))</f>
        <v/>
      </c>
      <c r="F1552" s="19" t="str">
        <f aca="false">IF($E1552&lt;&gt;1,"",IF(COUNTIFS($A:$A,$A1552,$B:$B,"&gt;"&amp;$D1552)=0,"",_xlfn.MINIFS($B:$B,$A:$A,$A1552,$B:$B,"&gt;"&amp;$D1552)))</f>
        <v/>
      </c>
      <c r="G1552" s="20" t="str">
        <f aca="false">IF($F1552="","",$F1552-$D1552)</f>
        <v/>
      </c>
      <c r="H1552" s="20" t="str">
        <f aca="false">IF($E1552&lt;&gt;1,"",IF($F1552="",0,IF($G1552&lt;='Cohort Report'!$B$7,1,0)))</f>
        <v/>
      </c>
      <c r="I1552" s="20" t="str">
        <f aca="false">IF($E1552&lt;&gt;1,"",IF($F1552="",0,IF($G1552&lt;='Cohort Report'!$B$8,1,0)))</f>
        <v/>
      </c>
      <c r="J1552" s="21" t="str">
        <f aca="false">IF($E1552&lt;&gt;1,"",DATE(YEAR($D1552),MONTH($D1552),1))</f>
        <v/>
      </c>
      <c r="K1552" s="20" t="str">
        <f aca="false">IF($E1552&lt;&gt;1,"",IF($G1552="","",IF(AND($D1552&gt;='Cohort Report'!$B$5,$D1552&lt;='Cohort Report'!$B$6),$G1552,"")))</f>
        <v/>
      </c>
    </row>
    <row r="1553" customFormat="false" ht="15" hidden="false" customHeight="false" outlineLevel="0" collapsed="false">
      <c r="A1553" s="9"/>
      <c r="B1553" s="22"/>
      <c r="C1553" s="23"/>
      <c r="D1553" s="19" t="str">
        <f aca="false">IF($A1553="","",_xlfn.MINIFS($B:$B,$A:$A,$A1553))</f>
        <v/>
      </c>
      <c r="E1553" s="20" t="str">
        <f aca="false">IF($A1553="","",IF(AND($B1553=$D1553,COUNTIFS($A$2:$A1553,$A1553,$B$2:$B1553,$B1553)=1),1,0))</f>
        <v/>
      </c>
      <c r="F1553" s="19" t="str">
        <f aca="false">IF($E1553&lt;&gt;1,"",IF(COUNTIFS($A:$A,$A1553,$B:$B,"&gt;"&amp;$D1553)=0,"",_xlfn.MINIFS($B:$B,$A:$A,$A1553,$B:$B,"&gt;"&amp;$D1553)))</f>
        <v/>
      </c>
      <c r="G1553" s="20" t="str">
        <f aca="false">IF($F1553="","",$F1553-$D1553)</f>
        <v/>
      </c>
      <c r="H1553" s="20" t="str">
        <f aca="false">IF($E1553&lt;&gt;1,"",IF($F1553="",0,IF($G1553&lt;='Cohort Report'!$B$7,1,0)))</f>
        <v/>
      </c>
      <c r="I1553" s="20" t="str">
        <f aca="false">IF($E1553&lt;&gt;1,"",IF($F1553="",0,IF($G1553&lt;='Cohort Report'!$B$8,1,0)))</f>
        <v/>
      </c>
      <c r="J1553" s="21" t="str">
        <f aca="false">IF($E1553&lt;&gt;1,"",DATE(YEAR($D1553),MONTH($D1553),1))</f>
        <v/>
      </c>
      <c r="K1553" s="20" t="str">
        <f aca="false">IF($E1553&lt;&gt;1,"",IF($G1553="","",IF(AND($D1553&gt;='Cohort Report'!$B$5,$D1553&lt;='Cohort Report'!$B$6),$G1553,"")))</f>
        <v/>
      </c>
    </row>
    <row r="1554" customFormat="false" ht="15" hidden="false" customHeight="false" outlineLevel="0" collapsed="false">
      <c r="A1554" s="9"/>
      <c r="B1554" s="22"/>
      <c r="C1554" s="23"/>
      <c r="D1554" s="19" t="str">
        <f aca="false">IF($A1554="","",_xlfn.MINIFS($B:$B,$A:$A,$A1554))</f>
        <v/>
      </c>
      <c r="E1554" s="20" t="str">
        <f aca="false">IF($A1554="","",IF(AND($B1554=$D1554,COUNTIFS($A$2:$A1554,$A1554,$B$2:$B1554,$B1554)=1),1,0))</f>
        <v/>
      </c>
      <c r="F1554" s="19" t="str">
        <f aca="false">IF($E1554&lt;&gt;1,"",IF(COUNTIFS($A:$A,$A1554,$B:$B,"&gt;"&amp;$D1554)=0,"",_xlfn.MINIFS($B:$B,$A:$A,$A1554,$B:$B,"&gt;"&amp;$D1554)))</f>
        <v/>
      </c>
      <c r="G1554" s="20" t="str">
        <f aca="false">IF($F1554="","",$F1554-$D1554)</f>
        <v/>
      </c>
      <c r="H1554" s="20" t="str">
        <f aca="false">IF($E1554&lt;&gt;1,"",IF($F1554="",0,IF($G1554&lt;='Cohort Report'!$B$7,1,0)))</f>
        <v/>
      </c>
      <c r="I1554" s="20" t="str">
        <f aca="false">IF($E1554&lt;&gt;1,"",IF($F1554="",0,IF($G1554&lt;='Cohort Report'!$B$8,1,0)))</f>
        <v/>
      </c>
      <c r="J1554" s="21" t="str">
        <f aca="false">IF($E1554&lt;&gt;1,"",DATE(YEAR($D1554),MONTH($D1554),1))</f>
        <v/>
      </c>
      <c r="K1554" s="20" t="str">
        <f aca="false">IF($E1554&lt;&gt;1,"",IF($G1554="","",IF(AND($D1554&gt;='Cohort Report'!$B$5,$D1554&lt;='Cohort Report'!$B$6),$G1554,"")))</f>
        <v/>
      </c>
    </row>
    <row r="1555" customFormat="false" ht="15" hidden="false" customHeight="false" outlineLevel="0" collapsed="false">
      <c r="A1555" s="9"/>
      <c r="B1555" s="22"/>
      <c r="C1555" s="23"/>
      <c r="D1555" s="19" t="str">
        <f aca="false">IF($A1555="","",_xlfn.MINIFS($B:$B,$A:$A,$A1555))</f>
        <v/>
      </c>
      <c r="E1555" s="20" t="str">
        <f aca="false">IF($A1555="","",IF(AND($B1555=$D1555,COUNTIFS($A$2:$A1555,$A1555,$B$2:$B1555,$B1555)=1),1,0))</f>
        <v/>
      </c>
      <c r="F1555" s="19" t="str">
        <f aca="false">IF($E1555&lt;&gt;1,"",IF(COUNTIFS($A:$A,$A1555,$B:$B,"&gt;"&amp;$D1555)=0,"",_xlfn.MINIFS($B:$B,$A:$A,$A1555,$B:$B,"&gt;"&amp;$D1555)))</f>
        <v/>
      </c>
      <c r="G1555" s="20" t="str">
        <f aca="false">IF($F1555="","",$F1555-$D1555)</f>
        <v/>
      </c>
      <c r="H1555" s="20" t="str">
        <f aca="false">IF($E1555&lt;&gt;1,"",IF($F1555="",0,IF($G1555&lt;='Cohort Report'!$B$7,1,0)))</f>
        <v/>
      </c>
      <c r="I1555" s="20" t="str">
        <f aca="false">IF($E1555&lt;&gt;1,"",IF($F1555="",0,IF($G1555&lt;='Cohort Report'!$B$8,1,0)))</f>
        <v/>
      </c>
      <c r="J1555" s="21" t="str">
        <f aca="false">IF($E1555&lt;&gt;1,"",DATE(YEAR($D1555),MONTH($D1555),1))</f>
        <v/>
      </c>
      <c r="K1555" s="20" t="str">
        <f aca="false">IF($E1555&lt;&gt;1,"",IF($G1555="","",IF(AND($D1555&gt;='Cohort Report'!$B$5,$D1555&lt;='Cohort Report'!$B$6),$G1555,"")))</f>
        <v/>
      </c>
    </row>
    <row r="1556" customFormat="false" ht="15" hidden="false" customHeight="false" outlineLevel="0" collapsed="false">
      <c r="A1556" s="9"/>
      <c r="B1556" s="22"/>
      <c r="C1556" s="23"/>
      <c r="D1556" s="19" t="str">
        <f aca="false">IF($A1556="","",_xlfn.MINIFS($B:$B,$A:$A,$A1556))</f>
        <v/>
      </c>
      <c r="E1556" s="20" t="str">
        <f aca="false">IF($A1556="","",IF(AND($B1556=$D1556,COUNTIFS($A$2:$A1556,$A1556,$B$2:$B1556,$B1556)=1),1,0))</f>
        <v/>
      </c>
      <c r="F1556" s="19" t="str">
        <f aca="false">IF($E1556&lt;&gt;1,"",IF(COUNTIFS($A:$A,$A1556,$B:$B,"&gt;"&amp;$D1556)=0,"",_xlfn.MINIFS($B:$B,$A:$A,$A1556,$B:$B,"&gt;"&amp;$D1556)))</f>
        <v/>
      </c>
      <c r="G1556" s="20" t="str">
        <f aca="false">IF($F1556="","",$F1556-$D1556)</f>
        <v/>
      </c>
      <c r="H1556" s="20" t="str">
        <f aca="false">IF($E1556&lt;&gt;1,"",IF($F1556="",0,IF($G1556&lt;='Cohort Report'!$B$7,1,0)))</f>
        <v/>
      </c>
      <c r="I1556" s="20" t="str">
        <f aca="false">IF($E1556&lt;&gt;1,"",IF($F1556="",0,IF($G1556&lt;='Cohort Report'!$B$8,1,0)))</f>
        <v/>
      </c>
      <c r="J1556" s="21" t="str">
        <f aca="false">IF($E1556&lt;&gt;1,"",DATE(YEAR($D1556),MONTH($D1556),1))</f>
        <v/>
      </c>
      <c r="K1556" s="20" t="str">
        <f aca="false">IF($E1556&lt;&gt;1,"",IF($G1556="","",IF(AND($D1556&gt;='Cohort Report'!$B$5,$D1556&lt;='Cohort Report'!$B$6),$G1556,"")))</f>
        <v/>
      </c>
    </row>
    <row r="1557" customFormat="false" ht="15" hidden="false" customHeight="false" outlineLevel="0" collapsed="false">
      <c r="A1557" s="9"/>
      <c r="B1557" s="22"/>
      <c r="C1557" s="23"/>
      <c r="D1557" s="19" t="str">
        <f aca="false">IF($A1557="","",_xlfn.MINIFS($B:$B,$A:$A,$A1557))</f>
        <v/>
      </c>
      <c r="E1557" s="20" t="str">
        <f aca="false">IF($A1557="","",IF(AND($B1557=$D1557,COUNTIFS($A$2:$A1557,$A1557,$B$2:$B1557,$B1557)=1),1,0))</f>
        <v/>
      </c>
      <c r="F1557" s="19" t="str">
        <f aca="false">IF($E1557&lt;&gt;1,"",IF(COUNTIFS($A:$A,$A1557,$B:$B,"&gt;"&amp;$D1557)=0,"",_xlfn.MINIFS($B:$B,$A:$A,$A1557,$B:$B,"&gt;"&amp;$D1557)))</f>
        <v/>
      </c>
      <c r="G1557" s="20" t="str">
        <f aca="false">IF($F1557="","",$F1557-$D1557)</f>
        <v/>
      </c>
      <c r="H1557" s="20" t="str">
        <f aca="false">IF($E1557&lt;&gt;1,"",IF($F1557="",0,IF($G1557&lt;='Cohort Report'!$B$7,1,0)))</f>
        <v/>
      </c>
      <c r="I1557" s="20" t="str">
        <f aca="false">IF($E1557&lt;&gt;1,"",IF($F1557="",0,IF($G1557&lt;='Cohort Report'!$B$8,1,0)))</f>
        <v/>
      </c>
      <c r="J1557" s="21" t="str">
        <f aca="false">IF($E1557&lt;&gt;1,"",DATE(YEAR($D1557),MONTH($D1557),1))</f>
        <v/>
      </c>
      <c r="K1557" s="20" t="str">
        <f aca="false">IF($E1557&lt;&gt;1,"",IF($G1557="","",IF(AND($D1557&gt;='Cohort Report'!$B$5,$D1557&lt;='Cohort Report'!$B$6),$G1557,"")))</f>
        <v/>
      </c>
    </row>
    <row r="1558" customFormat="false" ht="15" hidden="false" customHeight="false" outlineLevel="0" collapsed="false">
      <c r="A1558" s="9"/>
      <c r="B1558" s="22"/>
      <c r="C1558" s="23"/>
      <c r="D1558" s="19" t="str">
        <f aca="false">IF($A1558="","",_xlfn.MINIFS($B:$B,$A:$A,$A1558))</f>
        <v/>
      </c>
      <c r="E1558" s="20" t="str">
        <f aca="false">IF($A1558="","",IF(AND($B1558=$D1558,COUNTIFS($A$2:$A1558,$A1558,$B$2:$B1558,$B1558)=1),1,0))</f>
        <v/>
      </c>
      <c r="F1558" s="19" t="str">
        <f aca="false">IF($E1558&lt;&gt;1,"",IF(COUNTIFS($A:$A,$A1558,$B:$B,"&gt;"&amp;$D1558)=0,"",_xlfn.MINIFS($B:$B,$A:$A,$A1558,$B:$B,"&gt;"&amp;$D1558)))</f>
        <v/>
      </c>
      <c r="G1558" s="20" t="str">
        <f aca="false">IF($F1558="","",$F1558-$D1558)</f>
        <v/>
      </c>
      <c r="H1558" s="20" t="str">
        <f aca="false">IF($E1558&lt;&gt;1,"",IF($F1558="",0,IF($G1558&lt;='Cohort Report'!$B$7,1,0)))</f>
        <v/>
      </c>
      <c r="I1558" s="20" t="str">
        <f aca="false">IF($E1558&lt;&gt;1,"",IF($F1558="",0,IF($G1558&lt;='Cohort Report'!$B$8,1,0)))</f>
        <v/>
      </c>
      <c r="J1558" s="21" t="str">
        <f aca="false">IF($E1558&lt;&gt;1,"",DATE(YEAR($D1558),MONTH($D1558),1))</f>
        <v/>
      </c>
      <c r="K1558" s="20" t="str">
        <f aca="false">IF($E1558&lt;&gt;1,"",IF($G1558="","",IF(AND($D1558&gt;='Cohort Report'!$B$5,$D1558&lt;='Cohort Report'!$B$6),$G1558,"")))</f>
        <v/>
      </c>
    </row>
    <row r="1559" customFormat="false" ht="15" hidden="false" customHeight="false" outlineLevel="0" collapsed="false">
      <c r="A1559" s="9"/>
      <c r="B1559" s="22"/>
      <c r="C1559" s="23"/>
      <c r="D1559" s="19" t="str">
        <f aca="false">IF($A1559="","",_xlfn.MINIFS($B:$B,$A:$A,$A1559))</f>
        <v/>
      </c>
      <c r="E1559" s="20" t="str">
        <f aca="false">IF($A1559="","",IF(AND($B1559=$D1559,COUNTIFS($A$2:$A1559,$A1559,$B$2:$B1559,$B1559)=1),1,0))</f>
        <v/>
      </c>
      <c r="F1559" s="19" t="str">
        <f aca="false">IF($E1559&lt;&gt;1,"",IF(COUNTIFS($A:$A,$A1559,$B:$B,"&gt;"&amp;$D1559)=0,"",_xlfn.MINIFS($B:$B,$A:$A,$A1559,$B:$B,"&gt;"&amp;$D1559)))</f>
        <v/>
      </c>
      <c r="G1559" s="20" t="str">
        <f aca="false">IF($F1559="","",$F1559-$D1559)</f>
        <v/>
      </c>
      <c r="H1559" s="20" t="str">
        <f aca="false">IF($E1559&lt;&gt;1,"",IF($F1559="",0,IF($G1559&lt;='Cohort Report'!$B$7,1,0)))</f>
        <v/>
      </c>
      <c r="I1559" s="20" t="str">
        <f aca="false">IF($E1559&lt;&gt;1,"",IF($F1559="",0,IF($G1559&lt;='Cohort Report'!$B$8,1,0)))</f>
        <v/>
      </c>
      <c r="J1559" s="21" t="str">
        <f aca="false">IF($E1559&lt;&gt;1,"",DATE(YEAR($D1559),MONTH($D1559),1))</f>
        <v/>
      </c>
      <c r="K1559" s="20" t="str">
        <f aca="false">IF($E1559&lt;&gt;1,"",IF($G1559="","",IF(AND($D1559&gt;='Cohort Report'!$B$5,$D1559&lt;='Cohort Report'!$B$6),$G1559,"")))</f>
        <v/>
      </c>
    </row>
    <row r="1560" customFormat="false" ht="15" hidden="false" customHeight="false" outlineLevel="0" collapsed="false">
      <c r="A1560" s="9"/>
      <c r="B1560" s="22"/>
      <c r="C1560" s="23"/>
      <c r="D1560" s="19" t="str">
        <f aca="false">IF($A1560="","",_xlfn.MINIFS($B:$B,$A:$A,$A1560))</f>
        <v/>
      </c>
      <c r="E1560" s="20" t="str">
        <f aca="false">IF($A1560="","",IF(AND($B1560=$D1560,COUNTIFS($A$2:$A1560,$A1560,$B$2:$B1560,$B1560)=1),1,0))</f>
        <v/>
      </c>
      <c r="F1560" s="19" t="str">
        <f aca="false">IF($E1560&lt;&gt;1,"",IF(COUNTIFS($A:$A,$A1560,$B:$B,"&gt;"&amp;$D1560)=0,"",_xlfn.MINIFS($B:$B,$A:$A,$A1560,$B:$B,"&gt;"&amp;$D1560)))</f>
        <v/>
      </c>
      <c r="G1560" s="20" t="str">
        <f aca="false">IF($F1560="","",$F1560-$D1560)</f>
        <v/>
      </c>
      <c r="H1560" s="20" t="str">
        <f aca="false">IF($E1560&lt;&gt;1,"",IF($F1560="",0,IF($G1560&lt;='Cohort Report'!$B$7,1,0)))</f>
        <v/>
      </c>
      <c r="I1560" s="20" t="str">
        <f aca="false">IF($E1560&lt;&gt;1,"",IF($F1560="",0,IF($G1560&lt;='Cohort Report'!$B$8,1,0)))</f>
        <v/>
      </c>
      <c r="J1560" s="21" t="str">
        <f aca="false">IF($E1560&lt;&gt;1,"",DATE(YEAR($D1560),MONTH($D1560),1))</f>
        <v/>
      </c>
      <c r="K1560" s="20" t="str">
        <f aca="false">IF($E1560&lt;&gt;1,"",IF($G1560="","",IF(AND($D1560&gt;='Cohort Report'!$B$5,$D1560&lt;='Cohort Report'!$B$6),$G1560,"")))</f>
        <v/>
      </c>
    </row>
    <row r="1561" customFormat="false" ht="15" hidden="false" customHeight="false" outlineLevel="0" collapsed="false">
      <c r="A1561" s="9"/>
      <c r="B1561" s="22"/>
      <c r="C1561" s="23"/>
      <c r="D1561" s="19" t="str">
        <f aca="false">IF($A1561="","",_xlfn.MINIFS($B:$B,$A:$A,$A1561))</f>
        <v/>
      </c>
      <c r="E1561" s="20" t="str">
        <f aca="false">IF($A1561="","",IF(AND($B1561=$D1561,COUNTIFS($A$2:$A1561,$A1561,$B$2:$B1561,$B1561)=1),1,0))</f>
        <v/>
      </c>
      <c r="F1561" s="19" t="str">
        <f aca="false">IF($E1561&lt;&gt;1,"",IF(COUNTIFS($A:$A,$A1561,$B:$B,"&gt;"&amp;$D1561)=0,"",_xlfn.MINIFS($B:$B,$A:$A,$A1561,$B:$B,"&gt;"&amp;$D1561)))</f>
        <v/>
      </c>
      <c r="G1561" s="20" t="str">
        <f aca="false">IF($F1561="","",$F1561-$D1561)</f>
        <v/>
      </c>
      <c r="H1561" s="20" t="str">
        <f aca="false">IF($E1561&lt;&gt;1,"",IF($F1561="",0,IF($G1561&lt;='Cohort Report'!$B$7,1,0)))</f>
        <v/>
      </c>
      <c r="I1561" s="20" t="str">
        <f aca="false">IF($E1561&lt;&gt;1,"",IF($F1561="",0,IF($G1561&lt;='Cohort Report'!$B$8,1,0)))</f>
        <v/>
      </c>
      <c r="J1561" s="21" t="str">
        <f aca="false">IF($E1561&lt;&gt;1,"",DATE(YEAR($D1561),MONTH($D1561),1))</f>
        <v/>
      </c>
      <c r="K1561" s="20" t="str">
        <f aca="false">IF($E1561&lt;&gt;1,"",IF($G1561="","",IF(AND($D1561&gt;='Cohort Report'!$B$5,$D1561&lt;='Cohort Report'!$B$6),$G1561,"")))</f>
        <v/>
      </c>
    </row>
    <row r="1562" customFormat="false" ht="15" hidden="false" customHeight="false" outlineLevel="0" collapsed="false">
      <c r="A1562" s="9"/>
      <c r="B1562" s="22"/>
      <c r="C1562" s="23"/>
      <c r="D1562" s="19" t="str">
        <f aca="false">IF($A1562="","",_xlfn.MINIFS($B:$B,$A:$A,$A1562))</f>
        <v/>
      </c>
      <c r="E1562" s="20" t="str">
        <f aca="false">IF($A1562="","",IF(AND($B1562=$D1562,COUNTIFS($A$2:$A1562,$A1562,$B$2:$B1562,$B1562)=1),1,0))</f>
        <v/>
      </c>
      <c r="F1562" s="19" t="str">
        <f aca="false">IF($E1562&lt;&gt;1,"",IF(COUNTIFS($A:$A,$A1562,$B:$B,"&gt;"&amp;$D1562)=0,"",_xlfn.MINIFS($B:$B,$A:$A,$A1562,$B:$B,"&gt;"&amp;$D1562)))</f>
        <v/>
      </c>
      <c r="G1562" s="20" t="str">
        <f aca="false">IF($F1562="","",$F1562-$D1562)</f>
        <v/>
      </c>
      <c r="H1562" s="20" t="str">
        <f aca="false">IF($E1562&lt;&gt;1,"",IF($F1562="",0,IF($G1562&lt;='Cohort Report'!$B$7,1,0)))</f>
        <v/>
      </c>
      <c r="I1562" s="20" t="str">
        <f aca="false">IF($E1562&lt;&gt;1,"",IF($F1562="",0,IF($G1562&lt;='Cohort Report'!$B$8,1,0)))</f>
        <v/>
      </c>
      <c r="J1562" s="21" t="str">
        <f aca="false">IF($E1562&lt;&gt;1,"",DATE(YEAR($D1562),MONTH($D1562),1))</f>
        <v/>
      </c>
      <c r="K1562" s="20" t="str">
        <f aca="false">IF($E1562&lt;&gt;1,"",IF($G1562="","",IF(AND($D1562&gt;='Cohort Report'!$B$5,$D1562&lt;='Cohort Report'!$B$6),$G1562,"")))</f>
        <v/>
      </c>
    </row>
    <row r="1563" customFormat="false" ht="15" hidden="false" customHeight="false" outlineLevel="0" collapsed="false">
      <c r="A1563" s="9"/>
      <c r="B1563" s="22"/>
      <c r="C1563" s="23"/>
      <c r="D1563" s="19" t="str">
        <f aca="false">IF($A1563="","",_xlfn.MINIFS($B:$B,$A:$A,$A1563))</f>
        <v/>
      </c>
      <c r="E1563" s="20" t="str">
        <f aca="false">IF($A1563="","",IF(AND($B1563=$D1563,COUNTIFS($A$2:$A1563,$A1563,$B$2:$B1563,$B1563)=1),1,0))</f>
        <v/>
      </c>
      <c r="F1563" s="19" t="str">
        <f aca="false">IF($E1563&lt;&gt;1,"",IF(COUNTIFS($A:$A,$A1563,$B:$B,"&gt;"&amp;$D1563)=0,"",_xlfn.MINIFS($B:$B,$A:$A,$A1563,$B:$B,"&gt;"&amp;$D1563)))</f>
        <v/>
      </c>
      <c r="G1563" s="20" t="str">
        <f aca="false">IF($F1563="","",$F1563-$D1563)</f>
        <v/>
      </c>
      <c r="H1563" s="20" t="str">
        <f aca="false">IF($E1563&lt;&gt;1,"",IF($F1563="",0,IF($G1563&lt;='Cohort Report'!$B$7,1,0)))</f>
        <v/>
      </c>
      <c r="I1563" s="20" t="str">
        <f aca="false">IF($E1563&lt;&gt;1,"",IF($F1563="",0,IF($G1563&lt;='Cohort Report'!$B$8,1,0)))</f>
        <v/>
      </c>
      <c r="J1563" s="21" t="str">
        <f aca="false">IF($E1563&lt;&gt;1,"",DATE(YEAR($D1563),MONTH($D1563),1))</f>
        <v/>
      </c>
      <c r="K1563" s="20" t="str">
        <f aca="false">IF($E1563&lt;&gt;1,"",IF($G1563="","",IF(AND($D1563&gt;='Cohort Report'!$B$5,$D1563&lt;='Cohort Report'!$B$6),$G1563,"")))</f>
        <v/>
      </c>
    </row>
    <row r="1564" customFormat="false" ht="15" hidden="false" customHeight="false" outlineLevel="0" collapsed="false">
      <c r="A1564" s="9"/>
      <c r="B1564" s="22"/>
      <c r="C1564" s="23"/>
      <c r="D1564" s="19" t="str">
        <f aca="false">IF($A1564="","",_xlfn.MINIFS($B:$B,$A:$A,$A1564))</f>
        <v/>
      </c>
      <c r="E1564" s="20" t="str">
        <f aca="false">IF($A1564="","",IF(AND($B1564=$D1564,COUNTIFS($A$2:$A1564,$A1564,$B$2:$B1564,$B1564)=1),1,0))</f>
        <v/>
      </c>
      <c r="F1564" s="19" t="str">
        <f aca="false">IF($E1564&lt;&gt;1,"",IF(COUNTIFS($A:$A,$A1564,$B:$B,"&gt;"&amp;$D1564)=0,"",_xlfn.MINIFS($B:$B,$A:$A,$A1564,$B:$B,"&gt;"&amp;$D1564)))</f>
        <v/>
      </c>
      <c r="G1564" s="20" t="str">
        <f aca="false">IF($F1564="","",$F1564-$D1564)</f>
        <v/>
      </c>
      <c r="H1564" s="20" t="str">
        <f aca="false">IF($E1564&lt;&gt;1,"",IF($F1564="",0,IF($G1564&lt;='Cohort Report'!$B$7,1,0)))</f>
        <v/>
      </c>
      <c r="I1564" s="20" t="str">
        <f aca="false">IF($E1564&lt;&gt;1,"",IF($F1564="",0,IF($G1564&lt;='Cohort Report'!$B$8,1,0)))</f>
        <v/>
      </c>
      <c r="J1564" s="21" t="str">
        <f aca="false">IF($E1564&lt;&gt;1,"",DATE(YEAR($D1564),MONTH($D1564),1))</f>
        <v/>
      </c>
      <c r="K1564" s="20" t="str">
        <f aca="false">IF($E1564&lt;&gt;1,"",IF($G1564="","",IF(AND($D1564&gt;='Cohort Report'!$B$5,$D1564&lt;='Cohort Report'!$B$6),$G1564,"")))</f>
        <v/>
      </c>
    </row>
    <row r="1565" customFormat="false" ht="15" hidden="false" customHeight="false" outlineLevel="0" collapsed="false">
      <c r="A1565" s="9"/>
      <c r="B1565" s="22"/>
      <c r="C1565" s="23"/>
      <c r="D1565" s="19" t="str">
        <f aca="false">IF($A1565="","",_xlfn.MINIFS($B:$B,$A:$A,$A1565))</f>
        <v/>
      </c>
      <c r="E1565" s="20" t="str">
        <f aca="false">IF($A1565="","",IF(AND($B1565=$D1565,COUNTIFS($A$2:$A1565,$A1565,$B$2:$B1565,$B1565)=1),1,0))</f>
        <v/>
      </c>
      <c r="F1565" s="19" t="str">
        <f aca="false">IF($E1565&lt;&gt;1,"",IF(COUNTIFS($A:$A,$A1565,$B:$B,"&gt;"&amp;$D1565)=0,"",_xlfn.MINIFS($B:$B,$A:$A,$A1565,$B:$B,"&gt;"&amp;$D1565)))</f>
        <v/>
      </c>
      <c r="G1565" s="20" t="str">
        <f aca="false">IF($F1565="","",$F1565-$D1565)</f>
        <v/>
      </c>
      <c r="H1565" s="20" t="str">
        <f aca="false">IF($E1565&lt;&gt;1,"",IF($F1565="",0,IF($G1565&lt;='Cohort Report'!$B$7,1,0)))</f>
        <v/>
      </c>
      <c r="I1565" s="20" t="str">
        <f aca="false">IF($E1565&lt;&gt;1,"",IF($F1565="",0,IF($G1565&lt;='Cohort Report'!$B$8,1,0)))</f>
        <v/>
      </c>
      <c r="J1565" s="21" t="str">
        <f aca="false">IF($E1565&lt;&gt;1,"",DATE(YEAR($D1565),MONTH($D1565),1))</f>
        <v/>
      </c>
      <c r="K1565" s="20" t="str">
        <f aca="false">IF($E1565&lt;&gt;1,"",IF($G1565="","",IF(AND($D1565&gt;='Cohort Report'!$B$5,$D1565&lt;='Cohort Report'!$B$6),$G1565,"")))</f>
        <v/>
      </c>
    </row>
    <row r="1566" customFormat="false" ht="15" hidden="false" customHeight="false" outlineLevel="0" collapsed="false">
      <c r="A1566" s="9"/>
      <c r="B1566" s="22"/>
      <c r="C1566" s="23"/>
      <c r="D1566" s="19" t="str">
        <f aca="false">IF($A1566="","",_xlfn.MINIFS($B:$B,$A:$A,$A1566))</f>
        <v/>
      </c>
      <c r="E1566" s="20" t="str">
        <f aca="false">IF($A1566="","",IF(AND($B1566=$D1566,COUNTIFS($A$2:$A1566,$A1566,$B$2:$B1566,$B1566)=1),1,0))</f>
        <v/>
      </c>
      <c r="F1566" s="19" t="str">
        <f aca="false">IF($E1566&lt;&gt;1,"",IF(COUNTIFS($A:$A,$A1566,$B:$B,"&gt;"&amp;$D1566)=0,"",_xlfn.MINIFS($B:$B,$A:$A,$A1566,$B:$B,"&gt;"&amp;$D1566)))</f>
        <v/>
      </c>
      <c r="G1566" s="20" t="str">
        <f aca="false">IF($F1566="","",$F1566-$D1566)</f>
        <v/>
      </c>
      <c r="H1566" s="20" t="str">
        <f aca="false">IF($E1566&lt;&gt;1,"",IF($F1566="",0,IF($G1566&lt;='Cohort Report'!$B$7,1,0)))</f>
        <v/>
      </c>
      <c r="I1566" s="20" t="str">
        <f aca="false">IF($E1566&lt;&gt;1,"",IF($F1566="",0,IF($G1566&lt;='Cohort Report'!$B$8,1,0)))</f>
        <v/>
      </c>
      <c r="J1566" s="21" t="str">
        <f aca="false">IF($E1566&lt;&gt;1,"",DATE(YEAR($D1566),MONTH($D1566),1))</f>
        <v/>
      </c>
      <c r="K1566" s="20" t="str">
        <f aca="false">IF($E1566&lt;&gt;1,"",IF($G1566="","",IF(AND($D1566&gt;='Cohort Report'!$B$5,$D1566&lt;='Cohort Report'!$B$6),$G1566,"")))</f>
        <v/>
      </c>
    </row>
    <row r="1567" customFormat="false" ht="15" hidden="false" customHeight="false" outlineLevel="0" collapsed="false">
      <c r="A1567" s="9"/>
      <c r="B1567" s="22"/>
      <c r="C1567" s="23"/>
      <c r="D1567" s="19" t="str">
        <f aca="false">IF($A1567="","",_xlfn.MINIFS($B:$B,$A:$A,$A1567))</f>
        <v/>
      </c>
      <c r="E1567" s="20" t="str">
        <f aca="false">IF($A1567="","",IF(AND($B1567=$D1567,COUNTIFS($A$2:$A1567,$A1567,$B$2:$B1567,$B1567)=1),1,0))</f>
        <v/>
      </c>
      <c r="F1567" s="19" t="str">
        <f aca="false">IF($E1567&lt;&gt;1,"",IF(COUNTIFS($A:$A,$A1567,$B:$B,"&gt;"&amp;$D1567)=0,"",_xlfn.MINIFS($B:$B,$A:$A,$A1567,$B:$B,"&gt;"&amp;$D1567)))</f>
        <v/>
      </c>
      <c r="G1567" s="20" t="str">
        <f aca="false">IF($F1567="","",$F1567-$D1567)</f>
        <v/>
      </c>
      <c r="H1567" s="20" t="str">
        <f aca="false">IF($E1567&lt;&gt;1,"",IF($F1567="",0,IF($G1567&lt;='Cohort Report'!$B$7,1,0)))</f>
        <v/>
      </c>
      <c r="I1567" s="20" t="str">
        <f aca="false">IF($E1567&lt;&gt;1,"",IF($F1567="",0,IF($G1567&lt;='Cohort Report'!$B$8,1,0)))</f>
        <v/>
      </c>
      <c r="J1567" s="21" t="str">
        <f aca="false">IF($E1567&lt;&gt;1,"",DATE(YEAR($D1567),MONTH($D1567),1))</f>
        <v/>
      </c>
      <c r="K1567" s="20" t="str">
        <f aca="false">IF($E1567&lt;&gt;1,"",IF($G1567="","",IF(AND($D1567&gt;='Cohort Report'!$B$5,$D1567&lt;='Cohort Report'!$B$6),$G1567,"")))</f>
        <v/>
      </c>
    </row>
    <row r="1568" customFormat="false" ht="15" hidden="false" customHeight="false" outlineLevel="0" collapsed="false">
      <c r="A1568" s="9"/>
      <c r="B1568" s="22"/>
      <c r="C1568" s="23"/>
      <c r="D1568" s="19" t="str">
        <f aca="false">IF($A1568="","",_xlfn.MINIFS($B:$B,$A:$A,$A1568))</f>
        <v/>
      </c>
      <c r="E1568" s="20" t="str">
        <f aca="false">IF($A1568="","",IF(AND($B1568=$D1568,COUNTIFS($A$2:$A1568,$A1568,$B$2:$B1568,$B1568)=1),1,0))</f>
        <v/>
      </c>
      <c r="F1568" s="19" t="str">
        <f aca="false">IF($E1568&lt;&gt;1,"",IF(COUNTIFS($A:$A,$A1568,$B:$B,"&gt;"&amp;$D1568)=0,"",_xlfn.MINIFS($B:$B,$A:$A,$A1568,$B:$B,"&gt;"&amp;$D1568)))</f>
        <v/>
      </c>
      <c r="G1568" s="20" t="str">
        <f aca="false">IF($F1568="","",$F1568-$D1568)</f>
        <v/>
      </c>
      <c r="H1568" s="20" t="str">
        <f aca="false">IF($E1568&lt;&gt;1,"",IF($F1568="",0,IF($G1568&lt;='Cohort Report'!$B$7,1,0)))</f>
        <v/>
      </c>
      <c r="I1568" s="20" t="str">
        <f aca="false">IF($E1568&lt;&gt;1,"",IF($F1568="",0,IF($G1568&lt;='Cohort Report'!$B$8,1,0)))</f>
        <v/>
      </c>
      <c r="J1568" s="21" t="str">
        <f aca="false">IF($E1568&lt;&gt;1,"",DATE(YEAR($D1568),MONTH($D1568),1))</f>
        <v/>
      </c>
      <c r="K1568" s="20" t="str">
        <f aca="false">IF($E1568&lt;&gt;1,"",IF($G1568="","",IF(AND($D1568&gt;='Cohort Report'!$B$5,$D1568&lt;='Cohort Report'!$B$6),$G1568,"")))</f>
        <v/>
      </c>
    </row>
    <row r="1569" customFormat="false" ht="15" hidden="false" customHeight="false" outlineLevel="0" collapsed="false">
      <c r="A1569" s="9"/>
      <c r="B1569" s="22"/>
      <c r="C1569" s="23"/>
      <c r="D1569" s="19" t="str">
        <f aca="false">IF($A1569="","",_xlfn.MINIFS($B:$B,$A:$A,$A1569))</f>
        <v/>
      </c>
      <c r="E1569" s="20" t="str">
        <f aca="false">IF($A1569="","",IF(AND($B1569=$D1569,COUNTIFS($A$2:$A1569,$A1569,$B$2:$B1569,$B1569)=1),1,0))</f>
        <v/>
      </c>
      <c r="F1569" s="19" t="str">
        <f aca="false">IF($E1569&lt;&gt;1,"",IF(COUNTIFS($A:$A,$A1569,$B:$B,"&gt;"&amp;$D1569)=0,"",_xlfn.MINIFS($B:$B,$A:$A,$A1569,$B:$B,"&gt;"&amp;$D1569)))</f>
        <v/>
      </c>
      <c r="G1569" s="20" t="str">
        <f aca="false">IF($F1569="","",$F1569-$D1569)</f>
        <v/>
      </c>
      <c r="H1569" s="20" t="str">
        <f aca="false">IF($E1569&lt;&gt;1,"",IF($F1569="",0,IF($G1569&lt;='Cohort Report'!$B$7,1,0)))</f>
        <v/>
      </c>
      <c r="I1569" s="20" t="str">
        <f aca="false">IF($E1569&lt;&gt;1,"",IF($F1569="",0,IF($G1569&lt;='Cohort Report'!$B$8,1,0)))</f>
        <v/>
      </c>
      <c r="J1569" s="21" t="str">
        <f aca="false">IF($E1569&lt;&gt;1,"",DATE(YEAR($D1569),MONTH($D1569),1))</f>
        <v/>
      </c>
      <c r="K1569" s="20" t="str">
        <f aca="false">IF($E1569&lt;&gt;1,"",IF($G1569="","",IF(AND($D1569&gt;='Cohort Report'!$B$5,$D1569&lt;='Cohort Report'!$B$6),$G1569,"")))</f>
        <v/>
      </c>
    </row>
    <row r="1570" customFormat="false" ht="15" hidden="false" customHeight="false" outlineLevel="0" collapsed="false">
      <c r="A1570" s="9"/>
      <c r="B1570" s="22"/>
      <c r="C1570" s="23"/>
      <c r="D1570" s="19" t="str">
        <f aca="false">IF($A1570="","",_xlfn.MINIFS($B:$B,$A:$A,$A1570))</f>
        <v/>
      </c>
      <c r="E1570" s="20" t="str">
        <f aca="false">IF($A1570="","",IF(AND($B1570=$D1570,COUNTIFS($A$2:$A1570,$A1570,$B$2:$B1570,$B1570)=1),1,0))</f>
        <v/>
      </c>
      <c r="F1570" s="19" t="str">
        <f aca="false">IF($E1570&lt;&gt;1,"",IF(COUNTIFS($A:$A,$A1570,$B:$B,"&gt;"&amp;$D1570)=0,"",_xlfn.MINIFS($B:$B,$A:$A,$A1570,$B:$B,"&gt;"&amp;$D1570)))</f>
        <v/>
      </c>
      <c r="G1570" s="20" t="str">
        <f aca="false">IF($F1570="","",$F1570-$D1570)</f>
        <v/>
      </c>
      <c r="H1570" s="20" t="str">
        <f aca="false">IF($E1570&lt;&gt;1,"",IF($F1570="",0,IF($G1570&lt;='Cohort Report'!$B$7,1,0)))</f>
        <v/>
      </c>
      <c r="I1570" s="20" t="str">
        <f aca="false">IF($E1570&lt;&gt;1,"",IF($F1570="",0,IF($G1570&lt;='Cohort Report'!$B$8,1,0)))</f>
        <v/>
      </c>
      <c r="J1570" s="21" t="str">
        <f aca="false">IF($E1570&lt;&gt;1,"",DATE(YEAR($D1570),MONTH($D1570),1))</f>
        <v/>
      </c>
      <c r="K1570" s="20" t="str">
        <f aca="false">IF($E1570&lt;&gt;1,"",IF($G1570="","",IF(AND($D1570&gt;='Cohort Report'!$B$5,$D1570&lt;='Cohort Report'!$B$6),$G1570,"")))</f>
        <v/>
      </c>
    </row>
    <row r="1571" customFormat="false" ht="15" hidden="false" customHeight="false" outlineLevel="0" collapsed="false">
      <c r="A1571" s="9"/>
      <c r="B1571" s="22"/>
      <c r="C1571" s="23"/>
      <c r="D1571" s="19" t="str">
        <f aca="false">IF($A1571="","",_xlfn.MINIFS($B:$B,$A:$A,$A1571))</f>
        <v/>
      </c>
      <c r="E1571" s="20" t="str">
        <f aca="false">IF($A1571="","",IF(AND($B1571=$D1571,COUNTIFS($A$2:$A1571,$A1571,$B$2:$B1571,$B1571)=1),1,0))</f>
        <v/>
      </c>
      <c r="F1571" s="19" t="str">
        <f aca="false">IF($E1571&lt;&gt;1,"",IF(COUNTIFS($A:$A,$A1571,$B:$B,"&gt;"&amp;$D1571)=0,"",_xlfn.MINIFS($B:$B,$A:$A,$A1571,$B:$B,"&gt;"&amp;$D1571)))</f>
        <v/>
      </c>
      <c r="G1571" s="20" t="str">
        <f aca="false">IF($F1571="","",$F1571-$D1571)</f>
        <v/>
      </c>
      <c r="H1571" s="20" t="str">
        <f aca="false">IF($E1571&lt;&gt;1,"",IF($F1571="",0,IF($G1571&lt;='Cohort Report'!$B$7,1,0)))</f>
        <v/>
      </c>
      <c r="I1571" s="20" t="str">
        <f aca="false">IF($E1571&lt;&gt;1,"",IF($F1571="",0,IF($G1571&lt;='Cohort Report'!$B$8,1,0)))</f>
        <v/>
      </c>
      <c r="J1571" s="21" t="str">
        <f aca="false">IF($E1571&lt;&gt;1,"",DATE(YEAR($D1571),MONTH($D1571),1))</f>
        <v/>
      </c>
      <c r="K1571" s="20" t="str">
        <f aca="false">IF($E1571&lt;&gt;1,"",IF($G1571="","",IF(AND($D1571&gt;='Cohort Report'!$B$5,$D1571&lt;='Cohort Report'!$B$6),$G1571,"")))</f>
        <v/>
      </c>
    </row>
    <row r="1572" customFormat="false" ht="15" hidden="false" customHeight="false" outlineLevel="0" collapsed="false">
      <c r="A1572" s="9"/>
      <c r="B1572" s="22"/>
      <c r="C1572" s="23"/>
      <c r="D1572" s="19" t="str">
        <f aca="false">IF($A1572="","",_xlfn.MINIFS($B:$B,$A:$A,$A1572))</f>
        <v/>
      </c>
      <c r="E1572" s="20" t="str">
        <f aca="false">IF($A1572="","",IF(AND($B1572=$D1572,COUNTIFS($A$2:$A1572,$A1572,$B$2:$B1572,$B1572)=1),1,0))</f>
        <v/>
      </c>
      <c r="F1572" s="19" t="str">
        <f aca="false">IF($E1572&lt;&gt;1,"",IF(COUNTIFS($A:$A,$A1572,$B:$B,"&gt;"&amp;$D1572)=0,"",_xlfn.MINIFS($B:$B,$A:$A,$A1572,$B:$B,"&gt;"&amp;$D1572)))</f>
        <v/>
      </c>
      <c r="G1572" s="20" t="str">
        <f aca="false">IF($F1572="","",$F1572-$D1572)</f>
        <v/>
      </c>
      <c r="H1572" s="20" t="str">
        <f aca="false">IF($E1572&lt;&gt;1,"",IF($F1572="",0,IF($G1572&lt;='Cohort Report'!$B$7,1,0)))</f>
        <v/>
      </c>
      <c r="I1572" s="20" t="str">
        <f aca="false">IF($E1572&lt;&gt;1,"",IF($F1572="",0,IF($G1572&lt;='Cohort Report'!$B$8,1,0)))</f>
        <v/>
      </c>
      <c r="J1572" s="21" t="str">
        <f aca="false">IF($E1572&lt;&gt;1,"",DATE(YEAR($D1572),MONTH($D1572),1))</f>
        <v/>
      </c>
      <c r="K1572" s="20" t="str">
        <f aca="false">IF($E1572&lt;&gt;1,"",IF($G1572="","",IF(AND($D1572&gt;='Cohort Report'!$B$5,$D1572&lt;='Cohort Report'!$B$6),$G1572,"")))</f>
        <v/>
      </c>
    </row>
    <row r="1573" customFormat="false" ht="15" hidden="false" customHeight="false" outlineLevel="0" collapsed="false">
      <c r="A1573" s="9"/>
      <c r="B1573" s="22"/>
      <c r="C1573" s="23"/>
      <c r="D1573" s="19" t="str">
        <f aca="false">IF($A1573="","",_xlfn.MINIFS($B:$B,$A:$A,$A1573))</f>
        <v/>
      </c>
      <c r="E1573" s="20" t="str">
        <f aca="false">IF($A1573="","",IF(AND($B1573=$D1573,COUNTIFS($A$2:$A1573,$A1573,$B$2:$B1573,$B1573)=1),1,0))</f>
        <v/>
      </c>
      <c r="F1573" s="19" t="str">
        <f aca="false">IF($E1573&lt;&gt;1,"",IF(COUNTIFS($A:$A,$A1573,$B:$B,"&gt;"&amp;$D1573)=0,"",_xlfn.MINIFS($B:$B,$A:$A,$A1573,$B:$B,"&gt;"&amp;$D1573)))</f>
        <v/>
      </c>
      <c r="G1573" s="20" t="str">
        <f aca="false">IF($F1573="","",$F1573-$D1573)</f>
        <v/>
      </c>
      <c r="H1573" s="20" t="str">
        <f aca="false">IF($E1573&lt;&gt;1,"",IF($F1573="",0,IF($G1573&lt;='Cohort Report'!$B$7,1,0)))</f>
        <v/>
      </c>
      <c r="I1573" s="20" t="str">
        <f aca="false">IF($E1573&lt;&gt;1,"",IF($F1573="",0,IF($G1573&lt;='Cohort Report'!$B$8,1,0)))</f>
        <v/>
      </c>
      <c r="J1573" s="21" t="str">
        <f aca="false">IF($E1573&lt;&gt;1,"",DATE(YEAR($D1573),MONTH($D1573),1))</f>
        <v/>
      </c>
      <c r="K1573" s="20" t="str">
        <f aca="false">IF($E1573&lt;&gt;1,"",IF($G1573="","",IF(AND($D1573&gt;='Cohort Report'!$B$5,$D1573&lt;='Cohort Report'!$B$6),$G1573,"")))</f>
        <v/>
      </c>
    </row>
    <row r="1574" customFormat="false" ht="15" hidden="false" customHeight="false" outlineLevel="0" collapsed="false">
      <c r="A1574" s="9"/>
      <c r="B1574" s="22"/>
      <c r="C1574" s="23"/>
      <c r="D1574" s="19" t="str">
        <f aca="false">IF($A1574="","",_xlfn.MINIFS($B:$B,$A:$A,$A1574))</f>
        <v/>
      </c>
      <c r="E1574" s="20" t="str">
        <f aca="false">IF($A1574="","",IF(AND($B1574=$D1574,COUNTIFS($A$2:$A1574,$A1574,$B$2:$B1574,$B1574)=1),1,0))</f>
        <v/>
      </c>
      <c r="F1574" s="19" t="str">
        <f aca="false">IF($E1574&lt;&gt;1,"",IF(COUNTIFS($A:$A,$A1574,$B:$B,"&gt;"&amp;$D1574)=0,"",_xlfn.MINIFS($B:$B,$A:$A,$A1574,$B:$B,"&gt;"&amp;$D1574)))</f>
        <v/>
      </c>
      <c r="G1574" s="20" t="str">
        <f aca="false">IF($F1574="","",$F1574-$D1574)</f>
        <v/>
      </c>
      <c r="H1574" s="20" t="str">
        <f aca="false">IF($E1574&lt;&gt;1,"",IF($F1574="",0,IF($G1574&lt;='Cohort Report'!$B$7,1,0)))</f>
        <v/>
      </c>
      <c r="I1574" s="20" t="str">
        <f aca="false">IF($E1574&lt;&gt;1,"",IF($F1574="",0,IF($G1574&lt;='Cohort Report'!$B$8,1,0)))</f>
        <v/>
      </c>
      <c r="J1574" s="21" t="str">
        <f aca="false">IF($E1574&lt;&gt;1,"",DATE(YEAR($D1574),MONTH($D1574),1))</f>
        <v/>
      </c>
      <c r="K1574" s="20" t="str">
        <f aca="false">IF($E1574&lt;&gt;1,"",IF($G1574="","",IF(AND($D1574&gt;='Cohort Report'!$B$5,$D1574&lt;='Cohort Report'!$B$6),$G1574,"")))</f>
        <v/>
      </c>
    </row>
    <row r="1575" customFormat="false" ht="15" hidden="false" customHeight="false" outlineLevel="0" collapsed="false">
      <c r="A1575" s="9"/>
      <c r="B1575" s="22"/>
      <c r="C1575" s="23"/>
      <c r="D1575" s="19" t="str">
        <f aca="false">IF($A1575="","",_xlfn.MINIFS($B:$B,$A:$A,$A1575))</f>
        <v/>
      </c>
      <c r="E1575" s="20" t="str">
        <f aca="false">IF($A1575="","",IF(AND($B1575=$D1575,COUNTIFS($A$2:$A1575,$A1575,$B$2:$B1575,$B1575)=1),1,0))</f>
        <v/>
      </c>
      <c r="F1575" s="19" t="str">
        <f aca="false">IF($E1575&lt;&gt;1,"",IF(COUNTIFS($A:$A,$A1575,$B:$B,"&gt;"&amp;$D1575)=0,"",_xlfn.MINIFS($B:$B,$A:$A,$A1575,$B:$B,"&gt;"&amp;$D1575)))</f>
        <v/>
      </c>
      <c r="G1575" s="20" t="str">
        <f aca="false">IF($F1575="","",$F1575-$D1575)</f>
        <v/>
      </c>
      <c r="H1575" s="20" t="str">
        <f aca="false">IF($E1575&lt;&gt;1,"",IF($F1575="",0,IF($G1575&lt;='Cohort Report'!$B$7,1,0)))</f>
        <v/>
      </c>
      <c r="I1575" s="20" t="str">
        <f aca="false">IF($E1575&lt;&gt;1,"",IF($F1575="",0,IF($G1575&lt;='Cohort Report'!$B$8,1,0)))</f>
        <v/>
      </c>
      <c r="J1575" s="21" t="str">
        <f aca="false">IF($E1575&lt;&gt;1,"",DATE(YEAR($D1575),MONTH($D1575),1))</f>
        <v/>
      </c>
      <c r="K1575" s="20" t="str">
        <f aca="false">IF($E1575&lt;&gt;1,"",IF($G1575="","",IF(AND($D1575&gt;='Cohort Report'!$B$5,$D1575&lt;='Cohort Report'!$B$6),$G1575,"")))</f>
        <v/>
      </c>
    </row>
    <row r="1576" customFormat="false" ht="15" hidden="false" customHeight="false" outlineLevel="0" collapsed="false">
      <c r="A1576" s="9"/>
      <c r="B1576" s="22"/>
      <c r="C1576" s="23"/>
      <c r="D1576" s="19" t="str">
        <f aca="false">IF($A1576="","",_xlfn.MINIFS($B:$B,$A:$A,$A1576))</f>
        <v/>
      </c>
      <c r="E1576" s="20" t="str">
        <f aca="false">IF($A1576="","",IF(AND($B1576=$D1576,COUNTIFS($A$2:$A1576,$A1576,$B$2:$B1576,$B1576)=1),1,0))</f>
        <v/>
      </c>
      <c r="F1576" s="19" t="str">
        <f aca="false">IF($E1576&lt;&gt;1,"",IF(COUNTIFS($A:$A,$A1576,$B:$B,"&gt;"&amp;$D1576)=0,"",_xlfn.MINIFS($B:$B,$A:$A,$A1576,$B:$B,"&gt;"&amp;$D1576)))</f>
        <v/>
      </c>
      <c r="G1576" s="20" t="str">
        <f aca="false">IF($F1576="","",$F1576-$D1576)</f>
        <v/>
      </c>
      <c r="H1576" s="20" t="str">
        <f aca="false">IF($E1576&lt;&gt;1,"",IF($F1576="",0,IF($G1576&lt;='Cohort Report'!$B$7,1,0)))</f>
        <v/>
      </c>
      <c r="I1576" s="20" t="str">
        <f aca="false">IF($E1576&lt;&gt;1,"",IF($F1576="",0,IF($G1576&lt;='Cohort Report'!$B$8,1,0)))</f>
        <v/>
      </c>
      <c r="J1576" s="21" t="str">
        <f aca="false">IF($E1576&lt;&gt;1,"",DATE(YEAR($D1576),MONTH($D1576),1))</f>
        <v/>
      </c>
      <c r="K1576" s="20" t="str">
        <f aca="false">IF($E1576&lt;&gt;1,"",IF($G1576="","",IF(AND($D1576&gt;='Cohort Report'!$B$5,$D1576&lt;='Cohort Report'!$B$6),$G1576,"")))</f>
        <v/>
      </c>
    </row>
    <row r="1577" customFormat="false" ht="15" hidden="false" customHeight="false" outlineLevel="0" collapsed="false">
      <c r="A1577" s="9"/>
      <c r="B1577" s="22"/>
      <c r="C1577" s="23"/>
      <c r="D1577" s="19" t="str">
        <f aca="false">IF($A1577="","",_xlfn.MINIFS($B:$B,$A:$A,$A1577))</f>
        <v/>
      </c>
      <c r="E1577" s="20" t="str">
        <f aca="false">IF($A1577="","",IF(AND($B1577=$D1577,COUNTIFS($A$2:$A1577,$A1577,$B$2:$B1577,$B1577)=1),1,0))</f>
        <v/>
      </c>
      <c r="F1577" s="19" t="str">
        <f aca="false">IF($E1577&lt;&gt;1,"",IF(COUNTIFS($A:$A,$A1577,$B:$B,"&gt;"&amp;$D1577)=0,"",_xlfn.MINIFS($B:$B,$A:$A,$A1577,$B:$B,"&gt;"&amp;$D1577)))</f>
        <v/>
      </c>
      <c r="G1577" s="20" t="str">
        <f aca="false">IF($F1577="","",$F1577-$D1577)</f>
        <v/>
      </c>
      <c r="H1577" s="20" t="str">
        <f aca="false">IF($E1577&lt;&gt;1,"",IF($F1577="",0,IF($G1577&lt;='Cohort Report'!$B$7,1,0)))</f>
        <v/>
      </c>
      <c r="I1577" s="20" t="str">
        <f aca="false">IF($E1577&lt;&gt;1,"",IF($F1577="",0,IF($G1577&lt;='Cohort Report'!$B$8,1,0)))</f>
        <v/>
      </c>
      <c r="J1577" s="21" t="str">
        <f aca="false">IF($E1577&lt;&gt;1,"",DATE(YEAR($D1577),MONTH($D1577),1))</f>
        <v/>
      </c>
      <c r="K1577" s="20" t="str">
        <f aca="false">IF($E1577&lt;&gt;1,"",IF($G1577="","",IF(AND($D1577&gt;='Cohort Report'!$B$5,$D1577&lt;='Cohort Report'!$B$6),$G1577,"")))</f>
        <v/>
      </c>
    </row>
    <row r="1578" customFormat="false" ht="15" hidden="false" customHeight="false" outlineLevel="0" collapsed="false">
      <c r="A1578" s="9"/>
      <c r="B1578" s="22"/>
      <c r="C1578" s="23"/>
      <c r="D1578" s="19" t="str">
        <f aca="false">IF($A1578="","",_xlfn.MINIFS($B:$B,$A:$A,$A1578))</f>
        <v/>
      </c>
      <c r="E1578" s="20" t="str">
        <f aca="false">IF($A1578="","",IF(AND($B1578=$D1578,COUNTIFS($A$2:$A1578,$A1578,$B$2:$B1578,$B1578)=1),1,0))</f>
        <v/>
      </c>
      <c r="F1578" s="19" t="str">
        <f aca="false">IF($E1578&lt;&gt;1,"",IF(COUNTIFS($A:$A,$A1578,$B:$B,"&gt;"&amp;$D1578)=0,"",_xlfn.MINIFS($B:$B,$A:$A,$A1578,$B:$B,"&gt;"&amp;$D1578)))</f>
        <v/>
      </c>
      <c r="G1578" s="20" t="str">
        <f aca="false">IF($F1578="","",$F1578-$D1578)</f>
        <v/>
      </c>
      <c r="H1578" s="20" t="str">
        <f aca="false">IF($E1578&lt;&gt;1,"",IF($F1578="",0,IF($G1578&lt;='Cohort Report'!$B$7,1,0)))</f>
        <v/>
      </c>
      <c r="I1578" s="20" t="str">
        <f aca="false">IF($E1578&lt;&gt;1,"",IF($F1578="",0,IF($G1578&lt;='Cohort Report'!$B$8,1,0)))</f>
        <v/>
      </c>
      <c r="J1578" s="21" t="str">
        <f aca="false">IF($E1578&lt;&gt;1,"",DATE(YEAR($D1578),MONTH($D1578),1))</f>
        <v/>
      </c>
      <c r="K1578" s="20" t="str">
        <f aca="false">IF($E1578&lt;&gt;1,"",IF($G1578="","",IF(AND($D1578&gt;='Cohort Report'!$B$5,$D1578&lt;='Cohort Report'!$B$6),$G1578,"")))</f>
        <v/>
      </c>
    </row>
    <row r="1579" customFormat="false" ht="15" hidden="false" customHeight="false" outlineLevel="0" collapsed="false">
      <c r="A1579" s="9"/>
      <c r="B1579" s="22"/>
      <c r="C1579" s="23"/>
      <c r="D1579" s="19" t="str">
        <f aca="false">IF($A1579="","",_xlfn.MINIFS($B:$B,$A:$A,$A1579))</f>
        <v/>
      </c>
      <c r="E1579" s="20" t="str">
        <f aca="false">IF($A1579="","",IF(AND($B1579=$D1579,COUNTIFS($A$2:$A1579,$A1579,$B$2:$B1579,$B1579)=1),1,0))</f>
        <v/>
      </c>
      <c r="F1579" s="19" t="str">
        <f aca="false">IF($E1579&lt;&gt;1,"",IF(COUNTIFS($A:$A,$A1579,$B:$B,"&gt;"&amp;$D1579)=0,"",_xlfn.MINIFS($B:$B,$A:$A,$A1579,$B:$B,"&gt;"&amp;$D1579)))</f>
        <v/>
      </c>
      <c r="G1579" s="20" t="str">
        <f aca="false">IF($F1579="","",$F1579-$D1579)</f>
        <v/>
      </c>
      <c r="H1579" s="20" t="str">
        <f aca="false">IF($E1579&lt;&gt;1,"",IF($F1579="",0,IF($G1579&lt;='Cohort Report'!$B$7,1,0)))</f>
        <v/>
      </c>
      <c r="I1579" s="20" t="str">
        <f aca="false">IF($E1579&lt;&gt;1,"",IF($F1579="",0,IF($G1579&lt;='Cohort Report'!$B$8,1,0)))</f>
        <v/>
      </c>
      <c r="J1579" s="21" t="str">
        <f aca="false">IF($E1579&lt;&gt;1,"",DATE(YEAR($D1579),MONTH($D1579),1))</f>
        <v/>
      </c>
      <c r="K1579" s="20" t="str">
        <f aca="false">IF($E1579&lt;&gt;1,"",IF($G1579="","",IF(AND($D1579&gt;='Cohort Report'!$B$5,$D1579&lt;='Cohort Report'!$B$6),$G1579,"")))</f>
        <v/>
      </c>
    </row>
    <row r="1580" customFormat="false" ht="15" hidden="false" customHeight="false" outlineLevel="0" collapsed="false">
      <c r="A1580" s="9"/>
      <c r="B1580" s="22"/>
      <c r="C1580" s="23"/>
      <c r="D1580" s="19" t="str">
        <f aca="false">IF($A1580="","",_xlfn.MINIFS($B:$B,$A:$A,$A1580))</f>
        <v/>
      </c>
      <c r="E1580" s="20" t="str">
        <f aca="false">IF($A1580="","",IF(AND($B1580=$D1580,COUNTIFS($A$2:$A1580,$A1580,$B$2:$B1580,$B1580)=1),1,0))</f>
        <v/>
      </c>
      <c r="F1580" s="19" t="str">
        <f aca="false">IF($E1580&lt;&gt;1,"",IF(COUNTIFS($A:$A,$A1580,$B:$B,"&gt;"&amp;$D1580)=0,"",_xlfn.MINIFS($B:$B,$A:$A,$A1580,$B:$B,"&gt;"&amp;$D1580)))</f>
        <v/>
      </c>
      <c r="G1580" s="20" t="str">
        <f aca="false">IF($F1580="","",$F1580-$D1580)</f>
        <v/>
      </c>
      <c r="H1580" s="20" t="str">
        <f aca="false">IF($E1580&lt;&gt;1,"",IF($F1580="",0,IF($G1580&lt;='Cohort Report'!$B$7,1,0)))</f>
        <v/>
      </c>
      <c r="I1580" s="20" t="str">
        <f aca="false">IF($E1580&lt;&gt;1,"",IF($F1580="",0,IF($G1580&lt;='Cohort Report'!$B$8,1,0)))</f>
        <v/>
      </c>
      <c r="J1580" s="21" t="str">
        <f aca="false">IF($E1580&lt;&gt;1,"",DATE(YEAR($D1580),MONTH($D1580),1))</f>
        <v/>
      </c>
      <c r="K1580" s="20" t="str">
        <f aca="false">IF($E1580&lt;&gt;1,"",IF($G1580="","",IF(AND($D1580&gt;='Cohort Report'!$B$5,$D1580&lt;='Cohort Report'!$B$6),$G1580,"")))</f>
        <v/>
      </c>
    </row>
    <row r="1581" customFormat="false" ht="15" hidden="false" customHeight="false" outlineLevel="0" collapsed="false">
      <c r="A1581" s="9"/>
      <c r="B1581" s="22"/>
      <c r="C1581" s="23"/>
      <c r="D1581" s="19" t="str">
        <f aca="false">IF($A1581="","",_xlfn.MINIFS($B:$B,$A:$A,$A1581))</f>
        <v/>
      </c>
      <c r="E1581" s="20" t="str">
        <f aca="false">IF($A1581="","",IF(AND($B1581=$D1581,COUNTIFS($A$2:$A1581,$A1581,$B$2:$B1581,$B1581)=1),1,0))</f>
        <v/>
      </c>
      <c r="F1581" s="19" t="str">
        <f aca="false">IF($E1581&lt;&gt;1,"",IF(COUNTIFS($A:$A,$A1581,$B:$B,"&gt;"&amp;$D1581)=0,"",_xlfn.MINIFS($B:$B,$A:$A,$A1581,$B:$B,"&gt;"&amp;$D1581)))</f>
        <v/>
      </c>
      <c r="G1581" s="20" t="str">
        <f aca="false">IF($F1581="","",$F1581-$D1581)</f>
        <v/>
      </c>
      <c r="H1581" s="20" t="str">
        <f aca="false">IF($E1581&lt;&gt;1,"",IF($F1581="",0,IF($G1581&lt;='Cohort Report'!$B$7,1,0)))</f>
        <v/>
      </c>
      <c r="I1581" s="20" t="str">
        <f aca="false">IF($E1581&lt;&gt;1,"",IF($F1581="",0,IF($G1581&lt;='Cohort Report'!$B$8,1,0)))</f>
        <v/>
      </c>
      <c r="J1581" s="21" t="str">
        <f aca="false">IF($E1581&lt;&gt;1,"",DATE(YEAR($D1581),MONTH($D1581),1))</f>
        <v/>
      </c>
      <c r="K1581" s="20" t="str">
        <f aca="false">IF($E1581&lt;&gt;1,"",IF($G1581="","",IF(AND($D1581&gt;='Cohort Report'!$B$5,$D1581&lt;='Cohort Report'!$B$6),$G1581,"")))</f>
        <v/>
      </c>
    </row>
    <row r="1582" customFormat="false" ht="15" hidden="false" customHeight="false" outlineLevel="0" collapsed="false">
      <c r="A1582" s="9"/>
      <c r="B1582" s="22"/>
      <c r="C1582" s="23"/>
      <c r="D1582" s="19" t="str">
        <f aca="false">IF($A1582="","",_xlfn.MINIFS($B:$B,$A:$A,$A1582))</f>
        <v/>
      </c>
      <c r="E1582" s="20" t="str">
        <f aca="false">IF($A1582="","",IF(AND($B1582=$D1582,COUNTIFS($A$2:$A1582,$A1582,$B$2:$B1582,$B1582)=1),1,0))</f>
        <v/>
      </c>
      <c r="F1582" s="19" t="str">
        <f aca="false">IF($E1582&lt;&gt;1,"",IF(COUNTIFS($A:$A,$A1582,$B:$B,"&gt;"&amp;$D1582)=0,"",_xlfn.MINIFS($B:$B,$A:$A,$A1582,$B:$B,"&gt;"&amp;$D1582)))</f>
        <v/>
      </c>
      <c r="G1582" s="20" t="str">
        <f aca="false">IF($F1582="","",$F1582-$D1582)</f>
        <v/>
      </c>
      <c r="H1582" s="20" t="str">
        <f aca="false">IF($E1582&lt;&gt;1,"",IF($F1582="",0,IF($G1582&lt;='Cohort Report'!$B$7,1,0)))</f>
        <v/>
      </c>
      <c r="I1582" s="20" t="str">
        <f aca="false">IF($E1582&lt;&gt;1,"",IF($F1582="",0,IF($G1582&lt;='Cohort Report'!$B$8,1,0)))</f>
        <v/>
      </c>
      <c r="J1582" s="21" t="str">
        <f aca="false">IF($E1582&lt;&gt;1,"",DATE(YEAR($D1582),MONTH($D1582),1))</f>
        <v/>
      </c>
      <c r="K1582" s="20" t="str">
        <f aca="false">IF($E1582&lt;&gt;1,"",IF($G1582="","",IF(AND($D1582&gt;='Cohort Report'!$B$5,$D1582&lt;='Cohort Report'!$B$6),$G1582,"")))</f>
        <v/>
      </c>
    </row>
    <row r="1583" customFormat="false" ht="15" hidden="false" customHeight="false" outlineLevel="0" collapsed="false">
      <c r="A1583" s="9"/>
      <c r="B1583" s="22"/>
      <c r="C1583" s="23"/>
      <c r="D1583" s="19" t="str">
        <f aca="false">IF($A1583="","",_xlfn.MINIFS($B:$B,$A:$A,$A1583))</f>
        <v/>
      </c>
      <c r="E1583" s="20" t="str">
        <f aca="false">IF($A1583="","",IF(AND($B1583=$D1583,COUNTIFS($A$2:$A1583,$A1583,$B$2:$B1583,$B1583)=1),1,0))</f>
        <v/>
      </c>
      <c r="F1583" s="19" t="str">
        <f aca="false">IF($E1583&lt;&gt;1,"",IF(COUNTIFS($A:$A,$A1583,$B:$B,"&gt;"&amp;$D1583)=0,"",_xlfn.MINIFS($B:$B,$A:$A,$A1583,$B:$B,"&gt;"&amp;$D1583)))</f>
        <v/>
      </c>
      <c r="G1583" s="20" t="str">
        <f aca="false">IF($F1583="","",$F1583-$D1583)</f>
        <v/>
      </c>
      <c r="H1583" s="20" t="str">
        <f aca="false">IF($E1583&lt;&gt;1,"",IF($F1583="",0,IF($G1583&lt;='Cohort Report'!$B$7,1,0)))</f>
        <v/>
      </c>
      <c r="I1583" s="20" t="str">
        <f aca="false">IF($E1583&lt;&gt;1,"",IF($F1583="",0,IF($G1583&lt;='Cohort Report'!$B$8,1,0)))</f>
        <v/>
      </c>
      <c r="J1583" s="21" t="str">
        <f aca="false">IF($E1583&lt;&gt;1,"",DATE(YEAR($D1583),MONTH($D1583),1))</f>
        <v/>
      </c>
      <c r="K1583" s="20" t="str">
        <f aca="false">IF($E1583&lt;&gt;1,"",IF($G1583="","",IF(AND($D1583&gt;='Cohort Report'!$B$5,$D1583&lt;='Cohort Report'!$B$6),$G1583,"")))</f>
        <v/>
      </c>
    </row>
    <row r="1584" customFormat="false" ht="15" hidden="false" customHeight="false" outlineLevel="0" collapsed="false">
      <c r="A1584" s="9"/>
      <c r="B1584" s="22"/>
      <c r="C1584" s="23"/>
      <c r="D1584" s="19" t="str">
        <f aca="false">IF($A1584="","",_xlfn.MINIFS($B:$B,$A:$A,$A1584))</f>
        <v/>
      </c>
      <c r="E1584" s="20" t="str">
        <f aca="false">IF($A1584="","",IF(AND($B1584=$D1584,COUNTIFS($A$2:$A1584,$A1584,$B$2:$B1584,$B1584)=1),1,0))</f>
        <v/>
      </c>
      <c r="F1584" s="19" t="str">
        <f aca="false">IF($E1584&lt;&gt;1,"",IF(COUNTIFS($A:$A,$A1584,$B:$B,"&gt;"&amp;$D1584)=0,"",_xlfn.MINIFS($B:$B,$A:$A,$A1584,$B:$B,"&gt;"&amp;$D1584)))</f>
        <v/>
      </c>
      <c r="G1584" s="20" t="str">
        <f aca="false">IF($F1584="","",$F1584-$D1584)</f>
        <v/>
      </c>
      <c r="H1584" s="20" t="str">
        <f aca="false">IF($E1584&lt;&gt;1,"",IF($F1584="",0,IF($G1584&lt;='Cohort Report'!$B$7,1,0)))</f>
        <v/>
      </c>
      <c r="I1584" s="20" t="str">
        <f aca="false">IF($E1584&lt;&gt;1,"",IF($F1584="",0,IF($G1584&lt;='Cohort Report'!$B$8,1,0)))</f>
        <v/>
      </c>
      <c r="J1584" s="21" t="str">
        <f aca="false">IF($E1584&lt;&gt;1,"",DATE(YEAR($D1584),MONTH($D1584),1))</f>
        <v/>
      </c>
      <c r="K1584" s="20" t="str">
        <f aca="false">IF($E1584&lt;&gt;1,"",IF($G1584="","",IF(AND($D1584&gt;='Cohort Report'!$B$5,$D1584&lt;='Cohort Report'!$B$6),$G1584,"")))</f>
        <v/>
      </c>
    </row>
    <row r="1585" customFormat="false" ht="15" hidden="false" customHeight="false" outlineLevel="0" collapsed="false">
      <c r="A1585" s="9"/>
      <c r="B1585" s="22"/>
      <c r="C1585" s="23"/>
      <c r="D1585" s="19" t="str">
        <f aca="false">IF($A1585="","",_xlfn.MINIFS($B:$B,$A:$A,$A1585))</f>
        <v/>
      </c>
      <c r="E1585" s="20" t="str">
        <f aca="false">IF($A1585="","",IF(AND($B1585=$D1585,COUNTIFS($A$2:$A1585,$A1585,$B$2:$B1585,$B1585)=1),1,0))</f>
        <v/>
      </c>
      <c r="F1585" s="19" t="str">
        <f aca="false">IF($E1585&lt;&gt;1,"",IF(COUNTIFS($A:$A,$A1585,$B:$B,"&gt;"&amp;$D1585)=0,"",_xlfn.MINIFS($B:$B,$A:$A,$A1585,$B:$B,"&gt;"&amp;$D1585)))</f>
        <v/>
      </c>
      <c r="G1585" s="20" t="str">
        <f aca="false">IF($F1585="","",$F1585-$D1585)</f>
        <v/>
      </c>
      <c r="H1585" s="20" t="str">
        <f aca="false">IF($E1585&lt;&gt;1,"",IF($F1585="",0,IF($G1585&lt;='Cohort Report'!$B$7,1,0)))</f>
        <v/>
      </c>
      <c r="I1585" s="20" t="str">
        <f aca="false">IF($E1585&lt;&gt;1,"",IF($F1585="",0,IF($G1585&lt;='Cohort Report'!$B$8,1,0)))</f>
        <v/>
      </c>
      <c r="J1585" s="21" t="str">
        <f aca="false">IF($E1585&lt;&gt;1,"",DATE(YEAR($D1585),MONTH($D1585),1))</f>
        <v/>
      </c>
      <c r="K1585" s="20" t="str">
        <f aca="false">IF($E1585&lt;&gt;1,"",IF($G1585="","",IF(AND($D1585&gt;='Cohort Report'!$B$5,$D1585&lt;='Cohort Report'!$B$6),$G1585,"")))</f>
        <v/>
      </c>
    </row>
    <row r="1586" customFormat="false" ht="15" hidden="false" customHeight="false" outlineLevel="0" collapsed="false">
      <c r="A1586" s="9"/>
      <c r="B1586" s="22"/>
      <c r="C1586" s="23"/>
      <c r="D1586" s="19" t="str">
        <f aca="false">IF($A1586="","",_xlfn.MINIFS($B:$B,$A:$A,$A1586))</f>
        <v/>
      </c>
      <c r="E1586" s="20" t="str">
        <f aca="false">IF($A1586="","",IF(AND($B1586=$D1586,COUNTIFS($A$2:$A1586,$A1586,$B$2:$B1586,$B1586)=1),1,0))</f>
        <v/>
      </c>
      <c r="F1586" s="19" t="str">
        <f aca="false">IF($E1586&lt;&gt;1,"",IF(COUNTIFS($A:$A,$A1586,$B:$B,"&gt;"&amp;$D1586)=0,"",_xlfn.MINIFS($B:$B,$A:$A,$A1586,$B:$B,"&gt;"&amp;$D1586)))</f>
        <v/>
      </c>
      <c r="G1586" s="20" t="str">
        <f aca="false">IF($F1586="","",$F1586-$D1586)</f>
        <v/>
      </c>
      <c r="H1586" s="20" t="str">
        <f aca="false">IF($E1586&lt;&gt;1,"",IF($F1586="",0,IF($G1586&lt;='Cohort Report'!$B$7,1,0)))</f>
        <v/>
      </c>
      <c r="I1586" s="20" t="str">
        <f aca="false">IF($E1586&lt;&gt;1,"",IF($F1586="",0,IF($G1586&lt;='Cohort Report'!$B$8,1,0)))</f>
        <v/>
      </c>
      <c r="J1586" s="21" t="str">
        <f aca="false">IF($E1586&lt;&gt;1,"",DATE(YEAR($D1586),MONTH($D1586),1))</f>
        <v/>
      </c>
      <c r="K1586" s="20" t="str">
        <f aca="false">IF($E1586&lt;&gt;1,"",IF($G1586="","",IF(AND($D1586&gt;='Cohort Report'!$B$5,$D1586&lt;='Cohort Report'!$B$6),$G1586,"")))</f>
        <v/>
      </c>
    </row>
    <row r="1587" customFormat="false" ht="15" hidden="false" customHeight="false" outlineLevel="0" collapsed="false">
      <c r="A1587" s="9"/>
      <c r="B1587" s="22"/>
      <c r="C1587" s="23"/>
      <c r="D1587" s="19" t="str">
        <f aca="false">IF($A1587="","",_xlfn.MINIFS($B:$B,$A:$A,$A1587))</f>
        <v/>
      </c>
      <c r="E1587" s="20" t="str">
        <f aca="false">IF($A1587="","",IF(AND($B1587=$D1587,COUNTIFS($A$2:$A1587,$A1587,$B$2:$B1587,$B1587)=1),1,0))</f>
        <v/>
      </c>
      <c r="F1587" s="19" t="str">
        <f aca="false">IF($E1587&lt;&gt;1,"",IF(COUNTIFS($A:$A,$A1587,$B:$B,"&gt;"&amp;$D1587)=0,"",_xlfn.MINIFS($B:$B,$A:$A,$A1587,$B:$B,"&gt;"&amp;$D1587)))</f>
        <v/>
      </c>
      <c r="G1587" s="20" t="str">
        <f aca="false">IF($F1587="","",$F1587-$D1587)</f>
        <v/>
      </c>
      <c r="H1587" s="20" t="str">
        <f aca="false">IF($E1587&lt;&gt;1,"",IF($F1587="",0,IF($G1587&lt;='Cohort Report'!$B$7,1,0)))</f>
        <v/>
      </c>
      <c r="I1587" s="20" t="str">
        <f aca="false">IF($E1587&lt;&gt;1,"",IF($F1587="",0,IF($G1587&lt;='Cohort Report'!$B$8,1,0)))</f>
        <v/>
      </c>
      <c r="J1587" s="21" t="str">
        <f aca="false">IF($E1587&lt;&gt;1,"",DATE(YEAR($D1587),MONTH($D1587),1))</f>
        <v/>
      </c>
      <c r="K1587" s="20" t="str">
        <f aca="false">IF($E1587&lt;&gt;1,"",IF($G1587="","",IF(AND($D1587&gt;='Cohort Report'!$B$5,$D1587&lt;='Cohort Report'!$B$6),$G1587,"")))</f>
        <v/>
      </c>
    </row>
    <row r="1588" customFormat="false" ht="15" hidden="false" customHeight="false" outlineLevel="0" collapsed="false">
      <c r="A1588" s="9"/>
      <c r="B1588" s="22"/>
      <c r="C1588" s="23"/>
      <c r="D1588" s="19" t="str">
        <f aca="false">IF($A1588="","",_xlfn.MINIFS($B:$B,$A:$A,$A1588))</f>
        <v/>
      </c>
      <c r="E1588" s="20" t="str">
        <f aca="false">IF($A1588="","",IF(AND($B1588=$D1588,COUNTIFS($A$2:$A1588,$A1588,$B$2:$B1588,$B1588)=1),1,0))</f>
        <v/>
      </c>
      <c r="F1588" s="19" t="str">
        <f aca="false">IF($E1588&lt;&gt;1,"",IF(COUNTIFS($A:$A,$A1588,$B:$B,"&gt;"&amp;$D1588)=0,"",_xlfn.MINIFS($B:$B,$A:$A,$A1588,$B:$B,"&gt;"&amp;$D1588)))</f>
        <v/>
      </c>
      <c r="G1588" s="20" t="str">
        <f aca="false">IF($F1588="","",$F1588-$D1588)</f>
        <v/>
      </c>
      <c r="H1588" s="20" t="str">
        <f aca="false">IF($E1588&lt;&gt;1,"",IF($F1588="",0,IF($G1588&lt;='Cohort Report'!$B$7,1,0)))</f>
        <v/>
      </c>
      <c r="I1588" s="20" t="str">
        <f aca="false">IF($E1588&lt;&gt;1,"",IF($F1588="",0,IF($G1588&lt;='Cohort Report'!$B$8,1,0)))</f>
        <v/>
      </c>
      <c r="J1588" s="21" t="str">
        <f aca="false">IF($E1588&lt;&gt;1,"",DATE(YEAR($D1588),MONTH($D1588),1))</f>
        <v/>
      </c>
      <c r="K1588" s="20" t="str">
        <f aca="false">IF($E1588&lt;&gt;1,"",IF($G1588="","",IF(AND($D1588&gt;='Cohort Report'!$B$5,$D1588&lt;='Cohort Report'!$B$6),$G1588,"")))</f>
        <v/>
      </c>
    </row>
    <row r="1589" customFormat="false" ht="15" hidden="false" customHeight="false" outlineLevel="0" collapsed="false">
      <c r="A1589" s="9"/>
      <c r="B1589" s="22"/>
      <c r="C1589" s="23"/>
      <c r="D1589" s="19" t="str">
        <f aca="false">IF($A1589="","",_xlfn.MINIFS($B:$B,$A:$A,$A1589))</f>
        <v/>
      </c>
      <c r="E1589" s="20" t="str">
        <f aca="false">IF($A1589="","",IF(AND($B1589=$D1589,COUNTIFS($A$2:$A1589,$A1589,$B$2:$B1589,$B1589)=1),1,0))</f>
        <v/>
      </c>
      <c r="F1589" s="19" t="str">
        <f aca="false">IF($E1589&lt;&gt;1,"",IF(COUNTIFS($A:$A,$A1589,$B:$B,"&gt;"&amp;$D1589)=0,"",_xlfn.MINIFS($B:$B,$A:$A,$A1589,$B:$B,"&gt;"&amp;$D1589)))</f>
        <v/>
      </c>
      <c r="G1589" s="20" t="str">
        <f aca="false">IF($F1589="","",$F1589-$D1589)</f>
        <v/>
      </c>
      <c r="H1589" s="20" t="str">
        <f aca="false">IF($E1589&lt;&gt;1,"",IF($F1589="",0,IF($G1589&lt;='Cohort Report'!$B$7,1,0)))</f>
        <v/>
      </c>
      <c r="I1589" s="20" t="str">
        <f aca="false">IF($E1589&lt;&gt;1,"",IF($F1589="",0,IF($G1589&lt;='Cohort Report'!$B$8,1,0)))</f>
        <v/>
      </c>
      <c r="J1589" s="21" t="str">
        <f aca="false">IF($E1589&lt;&gt;1,"",DATE(YEAR($D1589),MONTH($D1589),1))</f>
        <v/>
      </c>
      <c r="K1589" s="20" t="str">
        <f aca="false">IF($E1589&lt;&gt;1,"",IF($G1589="","",IF(AND($D1589&gt;='Cohort Report'!$B$5,$D1589&lt;='Cohort Report'!$B$6),$G1589,"")))</f>
        <v/>
      </c>
    </row>
    <row r="1590" customFormat="false" ht="15" hidden="false" customHeight="false" outlineLevel="0" collapsed="false">
      <c r="A1590" s="9"/>
      <c r="B1590" s="22"/>
      <c r="C1590" s="23"/>
      <c r="D1590" s="19" t="str">
        <f aca="false">IF($A1590="","",_xlfn.MINIFS($B:$B,$A:$A,$A1590))</f>
        <v/>
      </c>
      <c r="E1590" s="20" t="str">
        <f aca="false">IF($A1590="","",IF(AND($B1590=$D1590,COUNTIFS($A$2:$A1590,$A1590,$B$2:$B1590,$B1590)=1),1,0))</f>
        <v/>
      </c>
      <c r="F1590" s="19" t="str">
        <f aca="false">IF($E1590&lt;&gt;1,"",IF(COUNTIFS($A:$A,$A1590,$B:$B,"&gt;"&amp;$D1590)=0,"",_xlfn.MINIFS($B:$B,$A:$A,$A1590,$B:$B,"&gt;"&amp;$D1590)))</f>
        <v/>
      </c>
      <c r="G1590" s="20" t="str">
        <f aca="false">IF($F1590="","",$F1590-$D1590)</f>
        <v/>
      </c>
      <c r="H1590" s="20" t="str">
        <f aca="false">IF($E1590&lt;&gt;1,"",IF($F1590="",0,IF($G1590&lt;='Cohort Report'!$B$7,1,0)))</f>
        <v/>
      </c>
      <c r="I1590" s="20" t="str">
        <f aca="false">IF($E1590&lt;&gt;1,"",IF($F1590="",0,IF($G1590&lt;='Cohort Report'!$B$8,1,0)))</f>
        <v/>
      </c>
      <c r="J1590" s="21" t="str">
        <f aca="false">IF($E1590&lt;&gt;1,"",DATE(YEAR($D1590),MONTH($D1590),1))</f>
        <v/>
      </c>
      <c r="K1590" s="20" t="str">
        <f aca="false">IF($E1590&lt;&gt;1,"",IF($G1590="","",IF(AND($D1590&gt;='Cohort Report'!$B$5,$D1590&lt;='Cohort Report'!$B$6),$G1590,"")))</f>
        <v/>
      </c>
    </row>
    <row r="1591" customFormat="false" ht="15" hidden="false" customHeight="false" outlineLevel="0" collapsed="false">
      <c r="A1591" s="9"/>
      <c r="B1591" s="22"/>
      <c r="C1591" s="23"/>
      <c r="D1591" s="19" t="str">
        <f aca="false">IF($A1591="","",_xlfn.MINIFS($B:$B,$A:$A,$A1591))</f>
        <v/>
      </c>
      <c r="E1591" s="20" t="str">
        <f aca="false">IF($A1591="","",IF(AND($B1591=$D1591,COUNTIFS($A$2:$A1591,$A1591,$B$2:$B1591,$B1591)=1),1,0))</f>
        <v/>
      </c>
      <c r="F1591" s="19" t="str">
        <f aca="false">IF($E1591&lt;&gt;1,"",IF(COUNTIFS($A:$A,$A1591,$B:$B,"&gt;"&amp;$D1591)=0,"",_xlfn.MINIFS($B:$B,$A:$A,$A1591,$B:$B,"&gt;"&amp;$D1591)))</f>
        <v/>
      </c>
      <c r="G1591" s="20" t="str">
        <f aca="false">IF($F1591="","",$F1591-$D1591)</f>
        <v/>
      </c>
      <c r="H1591" s="20" t="str">
        <f aca="false">IF($E1591&lt;&gt;1,"",IF($F1591="",0,IF($G1591&lt;='Cohort Report'!$B$7,1,0)))</f>
        <v/>
      </c>
      <c r="I1591" s="20" t="str">
        <f aca="false">IF($E1591&lt;&gt;1,"",IF($F1591="",0,IF($G1591&lt;='Cohort Report'!$B$8,1,0)))</f>
        <v/>
      </c>
      <c r="J1591" s="21" t="str">
        <f aca="false">IF($E1591&lt;&gt;1,"",DATE(YEAR($D1591),MONTH($D1591),1))</f>
        <v/>
      </c>
      <c r="K1591" s="20" t="str">
        <f aca="false">IF($E1591&lt;&gt;1,"",IF($G1591="","",IF(AND($D1591&gt;='Cohort Report'!$B$5,$D1591&lt;='Cohort Report'!$B$6),$G1591,"")))</f>
        <v/>
      </c>
    </row>
    <row r="1592" customFormat="false" ht="15" hidden="false" customHeight="false" outlineLevel="0" collapsed="false">
      <c r="A1592" s="9"/>
      <c r="B1592" s="22"/>
      <c r="C1592" s="23"/>
      <c r="D1592" s="19" t="str">
        <f aca="false">IF($A1592="","",_xlfn.MINIFS($B:$B,$A:$A,$A1592))</f>
        <v/>
      </c>
      <c r="E1592" s="20" t="str">
        <f aca="false">IF($A1592="","",IF(AND($B1592=$D1592,COUNTIFS($A$2:$A1592,$A1592,$B$2:$B1592,$B1592)=1),1,0))</f>
        <v/>
      </c>
      <c r="F1592" s="19" t="str">
        <f aca="false">IF($E1592&lt;&gt;1,"",IF(COUNTIFS($A:$A,$A1592,$B:$B,"&gt;"&amp;$D1592)=0,"",_xlfn.MINIFS($B:$B,$A:$A,$A1592,$B:$B,"&gt;"&amp;$D1592)))</f>
        <v/>
      </c>
      <c r="G1592" s="20" t="str">
        <f aca="false">IF($F1592="","",$F1592-$D1592)</f>
        <v/>
      </c>
      <c r="H1592" s="20" t="str">
        <f aca="false">IF($E1592&lt;&gt;1,"",IF($F1592="",0,IF($G1592&lt;='Cohort Report'!$B$7,1,0)))</f>
        <v/>
      </c>
      <c r="I1592" s="20" t="str">
        <f aca="false">IF($E1592&lt;&gt;1,"",IF($F1592="",0,IF($G1592&lt;='Cohort Report'!$B$8,1,0)))</f>
        <v/>
      </c>
      <c r="J1592" s="21" t="str">
        <f aca="false">IF($E1592&lt;&gt;1,"",DATE(YEAR($D1592),MONTH($D1592),1))</f>
        <v/>
      </c>
      <c r="K1592" s="20" t="str">
        <f aca="false">IF($E1592&lt;&gt;1,"",IF($G1592="","",IF(AND($D1592&gt;='Cohort Report'!$B$5,$D1592&lt;='Cohort Report'!$B$6),$G1592,"")))</f>
        <v/>
      </c>
    </row>
    <row r="1593" customFormat="false" ht="15" hidden="false" customHeight="false" outlineLevel="0" collapsed="false">
      <c r="A1593" s="9"/>
      <c r="B1593" s="22"/>
      <c r="C1593" s="23"/>
      <c r="D1593" s="19" t="str">
        <f aca="false">IF($A1593="","",_xlfn.MINIFS($B:$B,$A:$A,$A1593))</f>
        <v/>
      </c>
      <c r="E1593" s="20" t="str">
        <f aca="false">IF($A1593="","",IF(AND($B1593=$D1593,COUNTIFS($A$2:$A1593,$A1593,$B$2:$B1593,$B1593)=1),1,0))</f>
        <v/>
      </c>
      <c r="F1593" s="19" t="str">
        <f aca="false">IF($E1593&lt;&gt;1,"",IF(COUNTIFS($A:$A,$A1593,$B:$B,"&gt;"&amp;$D1593)=0,"",_xlfn.MINIFS($B:$B,$A:$A,$A1593,$B:$B,"&gt;"&amp;$D1593)))</f>
        <v/>
      </c>
      <c r="G1593" s="20" t="str">
        <f aca="false">IF($F1593="","",$F1593-$D1593)</f>
        <v/>
      </c>
      <c r="H1593" s="20" t="str">
        <f aca="false">IF($E1593&lt;&gt;1,"",IF($F1593="",0,IF($G1593&lt;='Cohort Report'!$B$7,1,0)))</f>
        <v/>
      </c>
      <c r="I1593" s="20" t="str">
        <f aca="false">IF($E1593&lt;&gt;1,"",IF($F1593="",0,IF($G1593&lt;='Cohort Report'!$B$8,1,0)))</f>
        <v/>
      </c>
      <c r="J1593" s="21" t="str">
        <f aca="false">IF($E1593&lt;&gt;1,"",DATE(YEAR($D1593),MONTH($D1593),1))</f>
        <v/>
      </c>
      <c r="K1593" s="20" t="str">
        <f aca="false">IF($E1593&lt;&gt;1,"",IF($G1593="","",IF(AND($D1593&gt;='Cohort Report'!$B$5,$D1593&lt;='Cohort Report'!$B$6),$G1593,"")))</f>
        <v/>
      </c>
    </row>
    <row r="1594" customFormat="false" ht="15" hidden="false" customHeight="false" outlineLevel="0" collapsed="false">
      <c r="A1594" s="9"/>
      <c r="B1594" s="22"/>
      <c r="C1594" s="23"/>
      <c r="D1594" s="19" t="str">
        <f aca="false">IF($A1594="","",_xlfn.MINIFS($B:$B,$A:$A,$A1594))</f>
        <v/>
      </c>
      <c r="E1594" s="20" t="str">
        <f aca="false">IF($A1594="","",IF(AND($B1594=$D1594,COUNTIFS($A$2:$A1594,$A1594,$B$2:$B1594,$B1594)=1),1,0))</f>
        <v/>
      </c>
      <c r="F1594" s="19" t="str">
        <f aca="false">IF($E1594&lt;&gt;1,"",IF(COUNTIFS($A:$A,$A1594,$B:$B,"&gt;"&amp;$D1594)=0,"",_xlfn.MINIFS($B:$B,$A:$A,$A1594,$B:$B,"&gt;"&amp;$D1594)))</f>
        <v/>
      </c>
      <c r="G1594" s="20" t="str">
        <f aca="false">IF($F1594="","",$F1594-$D1594)</f>
        <v/>
      </c>
      <c r="H1594" s="20" t="str">
        <f aca="false">IF($E1594&lt;&gt;1,"",IF($F1594="",0,IF($G1594&lt;='Cohort Report'!$B$7,1,0)))</f>
        <v/>
      </c>
      <c r="I1594" s="20" t="str">
        <f aca="false">IF($E1594&lt;&gt;1,"",IF($F1594="",0,IF($G1594&lt;='Cohort Report'!$B$8,1,0)))</f>
        <v/>
      </c>
      <c r="J1594" s="21" t="str">
        <f aca="false">IF($E1594&lt;&gt;1,"",DATE(YEAR($D1594),MONTH($D1594),1))</f>
        <v/>
      </c>
      <c r="K1594" s="20" t="str">
        <f aca="false">IF($E1594&lt;&gt;1,"",IF($G1594="","",IF(AND($D1594&gt;='Cohort Report'!$B$5,$D1594&lt;='Cohort Report'!$B$6),$G1594,"")))</f>
        <v/>
      </c>
    </row>
    <row r="1595" customFormat="false" ht="15" hidden="false" customHeight="false" outlineLevel="0" collapsed="false">
      <c r="A1595" s="9"/>
      <c r="B1595" s="22"/>
      <c r="C1595" s="23"/>
      <c r="D1595" s="19" t="str">
        <f aca="false">IF($A1595="","",_xlfn.MINIFS($B:$B,$A:$A,$A1595))</f>
        <v/>
      </c>
      <c r="E1595" s="20" t="str">
        <f aca="false">IF($A1595="","",IF(AND($B1595=$D1595,COUNTIFS($A$2:$A1595,$A1595,$B$2:$B1595,$B1595)=1),1,0))</f>
        <v/>
      </c>
      <c r="F1595" s="19" t="str">
        <f aca="false">IF($E1595&lt;&gt;1,"",IF(COUNTIFS($A:$A,$A1595,$B:$B,"&gt;"&amp;$D1595)=0,"",_xlfn.MINIFS($B:$B,$A:$A,$A1595,$B:$B,"&gt;"&amp;$D1595)))</f>
        <v/>
      </c>
      <c r="G1595" s="20" t="str">
        <f aca="false">IF($F1595="","",$F1595-$D1595)</f>
        <v/>
      </c>
      <c r="H1595" s="20" t="str">
        <f aca="false">IF($E1595&lt;&gt;1,"",IF($F1595="",0,IF($G1595&lt;='Cohort Report'!$B$7,1,0)))</f>
        <v/>
      </c>
      <c r="I1595" s="20" t="str">
        <f aca="false">IF($E1595&lt;&gt;1,"",IF($F1595="",0,IF($G1595&lt;='Cohort Report'!$B$8,1,0)))</f>
        <v/>
      </c>
      <c r="J1595" s="21" t="str">
        <f aca="false">IF($E1595&lt;&gt;1,"",DATE(YEAR($D1595),MONTH($D1595),1))</f>
        <v/>
      </c>
      <c r="K1595" s="20" t="str">
        <f aca="false">IF($E1595&lt;&gt;1,"",IF($G1595="","",IF(AND($D1595&gt;='Cohort Report'!$B$5,$D1595&lt;='Cohort Report'!$B$6),$G1595,"")))</f>
        <v/>
      </c>
    </row>
    <row r="1596" customFormat="false" ht="15" hidden="false" customHeight="false" outlineLevel="0" collapsed="false">
      <c r="A1596" s="9"/>
      <c r="B1596" s="22"/>
      <c r="C1596" s="23"/>
      <c r="D1596" s="19" t="str">
        <f aca="false">IF($A1596="","",_xlfn.MINIFS($B:$B,$A:$A,$A1596))</f>
        <v/>
      </c>
      <c r="E1596" s="20" t="str">
        <f aca="false">IF($A1596="","",IF(AND($B1596=$D1596,COUNTIFS($A$2:$A1596,$A1596,$B$2:$B1596,$B1596)=1),1,0))</f>
        <v/>
      </c>
      <c r="F1596" s="19" t="str">
        <f aca="false">IF($E1596&lt;&gt;1,"",IF(COUNTIFS($A:$A,$A1596,$B:$B,"&gt;"&amp;$D1596)=0,"",_xlfn.MINIFS($B:$B,$A:$A,$A1596,$B:$B,"&gt;"&amp;$D1596)))</f>
        <v/>
      </c>
      <c r="G1596" s="20" t="str">
        <f aca="false">IF($F1596="","",$F1596-$D1596)</f>
        <v/>
      </c>
      <c r="H1596" s="20" t="str">
        <f aca="false">IF($E1596&lt;&gt;1,"",IF($F1596="",0,IF($G1596&lt;='Cohort Report'!$B$7,1,0)))</f>
        <v/>
      </c>
      <c r="I1596" s="20" t="str">
        <f aca="false">IF($E1596&lt;&gt;1,"",IF($F1596="",0,IF($G1596&lt;='Cohort Report'!$B$8,1,0)))</f>
        <v/>
      </c>
      <c r="J1596" s="21" t="str">
        <f aca="false">IF($E1596&lt;&gt;1,"",DATE(YEAR($D1596),MONTH($D1596),1))</f>
        <v/>
      </c>
      <c r="K1596" s="20" t="str">
        <f aca="false">IF($E1596&lt;&gt;1,"",IF($G1596="","",IF(AND($D1596&gt;='Cohort Report'!$B$5,$D1596&lt;='Cohort Report'!$B$6),$G1596,"")))</f>
        <v/>
      </c>
    </row>
    <row r="1597" customFormat="false" ht="15" hidden="false" customHeight="false" outlineLevel="0" collapsed="false">
      <c r="A1597" s="9"/>
      <c r="B1597" s="22"/>
      <c r="C1597" s="23"/>
      <c r="D1597" s="19" t="str">
        <f aca="false">IF($A1597="","",_xlfn.MINIFS($B:$B,$A:$A,$A1597))</f>
        <v/>
      </c>
      <c r="E1597" s="20" t="str">
        <f aca="false">IF($A1597="","",IF(AND($B1597=$D1597,COUNTIFS($A$2:$A1597,$A1597,$B$2:$B1597,$B1597)=1),1,0))</f>
        <v/>
      </c>
      <c r="F1597" s="19" t="str">
        <f aca="false">IF($E1597&lt;&gt;1,"",IF(COUNTIFS($A:$A,$A1597,$B:$B,"&gt;"&amp;$D1597)=0,"",_xlfn.MINIFS($B:$B,$A:$A,$A1597,$B:$B,"&gt;"&amp;$D1597)))</f>
        <v/>
      </c>
      <c r="G1597" s="20" t="str">
        <f aca="false">IF($F1597="","",$F1597-$D1597)</f>
        <v/>
      </c>
      <c r="H1597" s="20" t="str">
        <f aca="false">IF($E1597&lt;&gt;1,"",IF($F1597="",0,IF($G1597&lt;='Cohort Report'!$B$7,1,0)))</f>
        <v/>
      </c>
      <c r="I1597" s="20" t="str">
        <f aca="false">IF($E1597&lt;&gt;1,"",IF($F1597="",0,IF($G1597&lt;='Cohort Report'!$B$8,1,0)))</f>
        <v/>
      </c>
      <c r="J1597" s="21" t="str">
        <f aca="false">IF($E1597&lt;&gt;1,"",DATE(YEAR($D1597),MONTH($D1597),1))</f>
        <v/>
      </c>
      <c r="K1597" s="20" t="str">
        <f aca="false">IF($E1597&lt;&gt;1,"",IF($G1597="","",IF(AND($D1597&gt;='Cohort Report'!$B$5,$D1597&lt;='Cohort Report'!$B$6),$G1597,"")))</f>
        <v/>
      </c>
    </row>
    <row r="1598" customFormat="false" ht="15" hidden="false" customHeight="false" outlineLevel="0" collapsed="false">
      <c r="A1598" s="9"/>
      <c r="B1598" s="22"/>
      <c r="C1598" s="23"/>
      <c r="D1598" s="19" t="str">
        <f aca="false">IF($A1598="","",_xlfn.MINIFS($B:$B,$A:$A,$A1598))</f>
        <v/>
      </c>
      <c r="E1598" s="20" t="str">
        <f aca="false">IF($A1598="","",IF(AND($B1598=$D1598,COUNTIFS($A$2:$A1598,$A1598,$B$2:$B1598,$B1598)=1),1,0))</f>
        <v/>
      </c>
      <c r="F1598" s="19" t="str">
        <f aca="false">IF($E1598&lt;&gt;1,"",IF(COUNTIFS($A:$A,$A1598,$B:$B,"&gt;"&amp;$D1598)=0,"",_xlfn.MINIFS($B:$B,$A:$A,$A1598,$B:$B,"&gt;"&amp;$D1598)))</f>
        <v/>
      </c>
      <c r="G1598" s="20" t="str">
        <f aca="false">IF($F1598="","",$F1598-$D1598)</f>
        <v/>
      </c>
      <c r="H1598" s="20" t="str">
        <f aca="false">IF($E1598&lt;&gt;1,"",IF($F1598="",0,IF($G1598&lt;='Cohort Report'!$B$7,1,0)))</f>
        <v/>
      </c>
      <c r="I1598" s="20" t="str">
        <f aca="false">IF($E1598&lt;&gt;1,"",IF($F1598="",0,IF($G1598&lt;='Cohort Report'!$B$8,1,0)))</f>
        <v/>
      </c>
      <c r="J1598" s="21" t="str">
        <f aca="false">IF($E1598&lt;&gt;1,"",DATE(YEAR($D1598),MONTH($D1598),1))</f>
        <v/>
      </c>
      <c r="K1598" s="20" t="str">
        <f aca="false">IF($E1598&lt;&gt;1,"",IF($G1598="","",IF(AND($D1598&gt;='Cohort Report'!$B$5,$D1598&lt;='Cohort Report'!$B$6),$G1598,"")))</f>
        <v/>
      </c>
    </row>
    <row r="1599" customFormat="false" ht="15" hidden="false" customHeight="false" outlineLevel="0" collapsed="false">
      <c r="A1599" s="9"/>
      <c r="B1599" s="22"/>
      <c r="C1599" s="23"/>
      <c r="D1599" s="19" t="str">
        <f aca="false">IF($A1599="","",_xlfn.MINIFS($B:$B,$A:$A,$A1599))</f>
        <v/>
      </c>
      <c r="E1599" s="20" t="str">
        <f aca="false">IF($A1599="","",IF(AND($B1599=$D1599,COUNTIFS($A$2:$A1599,$A1599,$B$2:$B1599,$B1599)=1),1,0))</f>
        <v/>
      </c>
      <c r="F1599" s="19" t="str">
        <f aca="false">IF($E1599&lt;&gt;1,"",IF(COUNTIFS($A:$A,$A1599,$B:$B,"&gt;"&amp;$D1599)=0,"",_xlfn.MINIFS($B:$B,$A:$A,$A1599,$B:$B,"&gt;"&amp;$D1599)))</f>
        <v/>
      </c>
      <c r="G1599" s="20" t="str">
        <f aca="false">IF($F1599="","",$F1599-$D1599)</f>
        <v/>
      </c>
      <c r="H1599" s="20" t="str">
        <f aca="false">IF($E1599&lt;&gt;1,"",IF($F1599="",0,IF($G1599&lt;='Cohort Report'!$B$7,1,0)))</f>
        <v/>
      </c>
      <c r="I1599" s="20" t="str">
        <f aca="false">IF($E1599&lt;&gt;1,"",IF($F1599="",0,IF($G1599&lt;='Cohort Report'!$B$8,1,0)))</f>
        <v/>
      </c>
      <c r="J1599" s="21" t="str">
        <f aca="false">IF($E1599&lt;&gt;1,"",DATE(YEAR($D1599),MONTH($D1599),1))</f>
        <v/>
      </c>
      <c r="K1599" s="20" t="str">
        <f aca="false">IF($E1599&lt;&gt;1,"",IF($G1599="","",IF(AND($D1599&gt;='Cohort Report'!$B$5,$D1599&lt;='Cohort Report'!$B$6),$G1599,"")))</f>
        <v/>
      </c>
    </row>
    <row r="1600" customFormat="false" ht="15" hidden="false" customHeight="false" outlineLevel="0" collapsed="false">
      <c r="A1600" s="9"/>
      <c r="B1600" s="22"/>
      <c r="C1600" s="23"/>
      <c r="D1600" s="19" t="str">
        <f aca="false">IF($A1600="","",_xlfn.MINIFS($B:$B,$A:$A,$A1600))</f>
        <v/>
      </c>
      <c r="E1600" s="20" t="str">
        <f aca="false">IF($A1600="","",IF(AND($B1600=$D1600,COUNTIFS($A$2:$A1600,$A1600,$B$2:$B1600,$B1600)=1),1,0))</f>
        <v/>
      </c>
      <c r="F1600" s="19" t="str">
        <f aca="false">IF($E1600&lt;&gt;1,"",IF(COUNTIFS($A:$A,$A1600,$B:$B,"&gt;"&amp;$D1600)=0,"",_xlfn.MINIFS($B:$B,$A:$A,$A1600,$B:$B,"&gt;"&amp;$D1600)))</f>
        <v/>
      </c>
      <c r="G1600" s="20" t="str">
        <f aca="false">IF($F1600="","",$F1600-$D1600)</f>
        <v/>
      </c>
      <c r="H1600" s="20" t="str">
        <f aca="false">IF($E1600&lt;&gt;1,"",IF($F1600="",0,IF($G1600&lt;='Cohort Report'!$B$7,1,0)))</f>
        <v/>
      </c>
      <c r="I1600" s="20" t="str">
        <f aca="false">IF($E1600&lt;&gt;1,"",IF($F1600="",0,IF($G1600&lt;='Cohort Report'!$B$8,1,0)))</f>
        <v/>
      </c>
      <c r="J1600" s="21" t="str">
        <f aca="false">IF($E1600&lt;&gt;1,"",DATE(YEAR($D1600),MONTH($D1600),1))</f>
        <v/>
      </c>
      <c r="K1600" s="20" t="str">
        <f aca="false">IF($E1600&lt;&gt;1,"",IF($G1600="","",IF(AND($D1600&gt;='Cohort Report'!$B$5,$D1600&lt;='Cohort Report'!$B$6),$G1600,"")))</f>
        <v/>
      </c>
    </row>
    <row r="1601" customFormat="false" ht="15" hidden="false" customHeight="false" outlineLevel="0" collapsed="false">
      <c r="A1601" s="9"/>
      <c r="B1601" s="22"/>
      <c r="C1601" s="23"/>
      <c r="D1601" s="19" t="str">
        <f aca="false">IF($A1601="","",_xlfn.MINIFS($B:$B,$A:$A,$A1601))</f>
        <v/>
      </c>
      <c r="E1601" s="20" t="str">
        <f aca="false">IF($A1601="","",IF(AND($B1601=$D1601,COUNTIFS($A$2:$A1601,$A1601,$B$2:$B1601,$B1601)=1),1,0))</f>
        <v/>
      </c>
      <c r="F1601" s="19" t="str">
        <f aca="false">IF($E1601&lt;&gt;1,"",IF(COUNTIFS($A:$A,$A1601,$B:$B,"&gt;"&amp;$D1601)=0,"",_xlfn.MINIFS($B:$B,$A:$A,$A1601,$B:$B,"&gt;"&amp;$D1601)))</f>
        <v/>
      </c>
      <c r="G1601" s="20" t="str">
        <f aca="false">IF($F1601="","",$F1601-$D1601)</f>
        <v/>
      </c>
      <c r="H1601" s="20" t="str">
        <f aca="false">IF($E1601&lt;&gt;1,"",IF($F1601="",0,IF($G1601&lt;='Cohort Report'!$B$7,1,0)))</f>
        <v/>
      </c>
      <c r="I1601" s="20" t="str">
        <f aca="false">IF($E1601&lt;&gt;1,"",IF($F1601="",0,IF($G1601&lt;='Cohort Report'!$B$8,1,0)))</f>
        <v/>
      </c>
      <c r="J1601" s="21" t="str">
        <f aca="false">IF($E1601&lt;&gt;1,"",DATE(YEAR($D1601),MONTH($D1601),1))</f>
        <v/>
      </c>
      <c r="K1601" s="20" t="str">
        <f aca="false">IF($E1601&lt;&gt;1,"",IF($G1601="","",IF(AND($D1601&gt;='Cohort Report'!$B$5,$D1601&lt;='Cohort Report'!$B$6),$G1601,"")))</f>
        <v/>
      </c>
    </row>
    <row r="1602" customFormat="false" ht="15" hidden="false" customHeight="false" outlineLevel="0" collapsed="false">
      <c r="A1602" s="9"/>
      <c r="B1602" s="22"/>
      <c r="C1602" s="23"/>
      <c r="D1602" s="19" t="str">
        <f aca="false">IF($A1602="","",_xlfn.MINIFS($B:$B,$A:$A,$A1602))</f>
        <v/>
      </c>
      <c r="E1602" s="20" t="str">
        <f aca="false">IF($A1602="","",IF(AND($B1602=$D1602,COUNTIFS($A$2:$A1602,$A1602,$B$2:$B1602,$B1602)=1),1,0))</f>
        <v/>
      </c>
      <c r="F1602" s="19" t="str">
        <f aca="false">IF($E1602&lt;&gt;1,"",IF(COUNTIFS($A:$A,$A1602,$B:$B,"&gt;"&amp;$D1602)=0,"",_xlfn.MINIFS($B:$B,$A:$A,$A1602,$B:$B,"&gt;"&amp;$D1602)))</f>
        <v/>
      </c>
      <c r="G1602" s="20" t="str">
        <f aca="false">IF($F1602="","",$F1602-$D1602)</f>
        <v/>
      </c>
      <c r="H1602" s="20" t="str">
        <f aca="false">IF($E1602&lt;&gt;1,"",IF($F1602="",0,IF($G1602&lt;='Cohort Report'!$B$7,1,0)))</f>
        <v/>
      </c>
      <c r="I1602" s="20" t="str">
        <f aca="false">IF($E1602&lt;&gt;1,"",IF($F1602="",0,IF($G1602&lt;='Cohort Report'!$B$8,1,0)))</f>
        <v/>
      </c>
      <c r="J1602" s="21" t="str">
        <f aca="false">IF($E1602&lt;&gt;1,"",DATE(YEAR($D1602),MONTH($D1602),1))</f>
        <v/>
      </c>
      <c r="K1602" s="20" t="str">
        <f aca="false">IF($E1602&lt;&gt;1,"",IF($G1602="","",IF(AND($D1602&gt;='Cohort Report'!$B$5,$D1602&lt;='Cohort Report'!$B$6),$G1602,"")))</f>
        <v/>
      </c>
    </row>
    <row r="1603" customFormat="false" ht="15" hidden="false" customHeight="false" outlineLevel="0" collapsed="false">
      <c r="A1603" s="9"/>
      <c r="B1603" s="22"/>
      <c r="C1603" s="23"/>
      <c r="D1603" s="19" t="str">
        <f aca="false">IF($A1603="","",_xlfn.MINIFS($B:$B,$A:$A,$A1603))</f>
        <v/>
      </c>
      <c r="E1603" s="20" t="str">
        <f aca="false">IF($A1603="","",IF(AND($B1603=$D1603,COUNTIFS($A$2:$A1603,$A1603,$B$2:$B1603,$B1603)=1),1,0))</f>
        <v/>
      </c>
      <c r="F1603" s="19" t="str">
        <f aca="false">IF($E1603&lt;&gt;1,"",IF(COUNTIFS($A:$A,$A1603,$B:$B,"&gt;"&amp;$D1603)=0,"",_xlfn.MINIFS($B:$B,$A:$A,$A1603,$B:$B,"&gt;"&amp;$D1603)))</f>
        <v/>
      </c>
      <c r="G1603" s="20" t="str">
        <f aca="false">IF($F1603="","",$F1603-$D1603)</f>
        <v/>
      </c>
      <c r="H1603" s="20" t="str">
        <f aca="false">IF($E1603&lt;&gt;1,"",IF($F1603="",0,IF($G1603&lt;='Cohort Report'!$B$7,1,0)))</f>
        <v/>
      </c>
      <c r="I1603" s="20" t="str">
        <f aca="false">IF($E1603&lt;&gt;1,"",IF($F1603="",0,IF($G1603&lt;='Cohort Report'!$B$8,1,0)))</f>
        <v/>
      </c>
      <c r="J1603" s="21" t="str">
        <f aca="false">IF($E1603&lt;&gt;1,"",DATE(YEAR($D1603),MONTH($D1603),1))</f>
        <v/>
      </c>
      <c r="K1603" s="20" t="str">
        <f aca="false">IF($E1603&lt;&gt;1,"",IF($G1603="","",IF(AND($D1603&gt;='Cohort Report'!$B$5,$D1603&lt;='Cohort Report'!$B$6),$G1603,"")))</f>
        <v/>
      </c>
    </row>
    <row r="1604" customFormat="false" ht="15" hidden="false" customHeight="false" outlineLevel="0" collapsed="false">
      <c r="A1604" s="9"/>
      <c r="B1604" s="22"/>
      <c r="C1604" s="23"/>
      <c r="D1604" s="19" t="str">
        <f aca="false">IF($A1604="","",_xlfn.MINIFS($B:$B,$A:$A,$A1604))</f>
        <v/>
      </c>
      <c r="E1604" s="20" t="str">
        <f aca="false">IF($A1604="","",IF(AND($B1604=$D1604,COUNTIFS($A$2:$A1604,$A1604,$B$2:$B1604,$B1604)=1),1,0))</f>
        <v/>
      </c>
      <c r="F1604" s="19" t="str">
        <f aca="false">IF($E1604&lt;&gt;1,"",IF(COUNTIFS($A:$A,$A1604,$B:$B,"&gt;"&amp;$D1604)=0,"",_xlfn.MINIFS($B:$B,$A:$A,$A1604,$B:$B,"&gt;"&amp;$D1604)))</f>
        <v/>
      </c>
      <c r="G1604" s="20" t="str">
        <f aca="false">IF($F1604="","",$F1604-$D1604)</f>
        <v/>
      </c>
      <c r="H1604" s="20" t="str">
        <f aca="false">IF($E1604&lt;&gt;1,"",IF($F1604="",0,IF($G1604&lt;='Cohort Report'!$B$7,1,0)))</f>
        <v/>
      </c>
      <c r="I1604" s="20" t="str">
        <f aca="false">IF($E1604&lt;&gt;1,"",IF($F1604="",0,IF($G1604&lt;='Cohort Report'!$B$8,1,0)))</f>
        <v/>
      </c>
      <c r="J1604" s="21" t="str">
        <f aca="false">IF($E1604&lt;&gt;1,"",DATE(YEAR($D1604),MONTH($D1604),1))</f>
        <v/>
      </c>
      <c r="K1604" s="20" t="str">
        <f aca="false">IF($E1604&lt;&gt;1,"",IF($G1604="","",IF(AND($D1604&gt;='Cohort Report'!$B$5,$D1604&lt;='Cohort Report'!$B$6),$G1604,"")))</f>
        <v/>
      </c>
    </row>
    <row r="1605" customFormat="false" ht="15" hidden="false" customHeight="false" outlineLevel="0" collapsed="false">
      <c r="A1605" s="9"/>
      <c r="B1605" s="22"/>
      <c r="C1605" s="23"/>
      <c r="D1605" s="19" t="str">
        <f aca="false">IF($A1605="","",_xlfn.MINIFS($B:$B,$A:$A,$A1605))</f>
        <v/>
      </c>
      <c r="E1605" s="20" t="str">
        <f aca="false">IF($A1605="","",IF(AND($B1605=$D1605,COUNTIFS($A$2:$A1605,$A1605,$B$2:$B1605,$B1605)=1),1,0))</f>
        <v/>
      </c>
      <c r="F1605" s="19" t="str">
        <f aca="false">IF($E1605&lt;&gt;1,"",IF(COUNTIFS($A:$A,$A1605,$B:$B,"&gt;"&amp;$D1605)=0,"",_xlfn.MINIFS($B:$B,$A:$A,$A1605,$B:$B,"&gt;"&amp;$D1605)))</f>
        <v/>
      </c>
      <c r="G1605" s="20" t="str">
        <f aca="false">IF($F1605="","",$F1605-$D1605)</f>
        <v/>
      </c>
      <c r="H1605" s="20" t="str">
        <f aca="false">IF($E1605&lt;&gt;1,"",IF($F1605="",0,IF($G1605&lt;='Cohort Report'!$B$7,1,0)))</f>
        <v/>
      </c>
      <c r="I1605" s="20" t="str">
        <f aca="false">IF($E1605&lt;&gt;1,"",IF($F1605="",0,IF($G1605&lt;='Cohort Report'!$B$8,1,0)))</f>
        <v/>
      </c>
      <c r="J1605" s="21" t="str">
        <f aca="false">IF($E1605&lt;&gt;1,"",DATE(YEAR($D1605),MONTH($D1605),1))</f>
        <v/>
      </c>
      <c r="K1605" s="20" t="str">
        <f aca="false">IF($E1605&lt;&gt;1,"",IF($G1605="","",IF(AND($D1605&gt;='Cohort Report'!$B$5,$D1605&lt;='Cohort Report'!$B$6),$G1605,"")))</f>
        <v/>
      </c>
    </row>
    <row r="1606" customFormat="false" ht="15" hidden="false" customHeight="false" outlineLevel="0" collapsed="false">
      <c r="A1606" s="9"/>
      <c r="B1606" s="22"/>
      <c r="C1606" s="23"/>
      <c r="D1606" s="19" t="str">
        <f aca="false">IF($A1606="","",_xlfn.MINIFS($B:$B,$A:$A,$A1606))</f>
        <v/>
      </c>
      <c r="E1606" s="20" t="str">
        <f aca="false">IF($A1606="","",IF(AND($B1606=$D1606,COUNTIFS($A$2:$A1606,$A1606,$B$2:$B1606,$B1606)=1),1,0))</f>
        <v/>
      </c>
      <c r="F1606" s="19" t="str">
        <f aca="false">IF($E1606&lt;&gt;1,"",IF(COUNTIFS($A:$A,$A1606,$B:$B,"&gt;"&amp;$D1606)=0,"",_xlfn.MINIFS($B:$B,$A:$A,$A1606,$B:$B,"&gt;"&amp;$D1606)))</f>
        <v/>
      </c>
      <c r="G1606" s="20" t="str">
        <f aca="false">IF($F1606="","",$F1606-$D1606)</f>
        <v/>
      </c>
      <c r="H1606" s="20" t="str">
        <f aca="false">IF($E1606&lt;&gt;1,"",IF($F1606="",0,IF($G1606&lt;='Cohort Report'!$B$7,1,0)))</f>
        <v/>
      </c>
      <c r="I1606" s="20" t="str">
        <f aca="false">IF($E1606&lt;&gt;1,"",IF($F1606="",0,IF($G1606&lt;='Cohort Report'!$B$8,1,0)))</f>
        <v/>
      </c>
      <c r="J1606" s="21" t="str">
        <f aca="false">IF($E1606&lt;&gt;1,"",DATE(YEAR($D1606),MONTH($D1606),1))</f>
        <v/>
      </c>
      <c r="K1606" s="20" t="str">
        <f aca="false">IF($E1606&lt;&gt;1,"",IF($G1606="","",IF(AND($D1606&gt;='Cohort Report'!$B$5,$D1606&lt;='Cohort Report'!$B$6),$G1606,"")))</f>
        <v/>
      </c>
    </row>
    <row r="1607" customFormat="false" ht="15" hidden="false" customHeight="false" outlineLevel="0" collapsed="false">
      <c r="A1607" s="9"/>
      <c r="B1607" s="22"/>
      <c r="C1607" s="23"/>
      <c r="D1607" s="19" t="str">
        <f aca="false">IF($A1607="","",_xlfn.MINIFS($B:$B,$A:$A,$A1607))</f>
        <v/>
      </c>
      <c r="E1607" s="20" t="str">
        <f aca="false">IF($A1607="","",IF(AND($B1607=$D1607,COUNTIFS($A$2:$A1607,$A1607,$B$2:$B1607,$B1607)=1),1,0))</f>
        <v/>
      </c>
      <c r="F1607" s="19" t="str">
        <f aca="false">IF($E1607&lt;&gt;1,"",IF(COUNTIFS($A:$A,$A1607,$B:$B,"&gt;"&amp;$D1607)=0,"",_xlfn.MINIFS($B:$B,$A:$A,$A1607,$B:$B,"&gt;"&amp;$D1607)))</f>
        <v/>
      </c>
      <c r="G1607" s="20" t="str">
        <f aca="false">IF($F1607="","",$F1607-$D1607)</f>
        <v/>
      </c>
      <c r="H1607" s="20" t="str">
        <f aca="false">IF($E1607&lt;&gt;1,"",IF($F1607="",0,IF($G1607&lt;='Cohort Report'!$B$7,1,0)))</f>
        <v/>
      </c>
      <c r="I1607" s="20" t="str">
        <f aca="false">IF($E1607&lt;&gt;1,"",IF($F1607="",0,IF($G1607&lt;='Cohort Report'!$B$8,1,0)))</f>
        <v/>
      </c>
      <c r="J1607" s="21" t="str">
        <f aca="false">IF($E1607&lt;&gt;1,"",DATE(YEAR($D1607),MONTH($D1607),1))</f>
        <v/>
      </c>
      <c r="K1607" s="20" t="str">
        <f aca="false">IF($E1607&lt;&gt;1,"",IF($G1607="","",IF(AND($D1607&gt;='Cohort Report'!$B$5,$D1607&lt;='Cohort Report'!$B$6),$G1607,"")))</f>
        <v/>
      </c>
    </row>
    <row r="1608" customFormat="false" ht="15" hidden="false" customHeight="false" outlineLevel="0" collapsed="false">
      <c r="A1608" s="9"/>
      <c r="B1608" s="22"/>
      <c r="C1608" s="23"/>
      <c r="D1608" s="19" t="str">
        <f aca="false">IF($A1608="","",_xlfn.MINIFS($B:$B,$A:$A,$A1608))</f>
        <v/>
      </c>
      <c r="E1608" s="20" t="str">
        <f aca="false">IF($A1608="","",IF(AND($B1608=$D1608,COUNTIFS($A$2:$A1608,$A1608,$B$2:$B1608,$B1608)=1),1,0))</f>
        <v/>
      </c>
      <c r="F1608" s="19" t="str">
        <f aca="false">IF($E1608&lt;&gt;1,"",IF(COUNTIFS($A:$A,$A1608,$B:$B,"&gt;"&amp;$D1608)=0,"",_xlfn.MINIFS($B:$B,$A:$A,$A1608,$B:$B,"&gt;"&amp;$D1608)))</f>
        <v/>
      </c>
      <c r="G1608" s="20" t="str">
        <f aca="false">IF($F1608="","",$F1608-$D1608)</f>
        <v/>
      </c>
      <c r="H1608" s="20" t="str">
        <f aca="false">IF($E1608&lt;&gt;1,"",IF($F1608="",0,IF($G1608&lt;='Cohort Report'!$B$7,1,0)))</f>
        <v/>
      </c>
      <c r="I1608" s="20" t="str">
        <f aca="false">IF($E1608&lt;&gt;1,"",IF($F1608="",0,IF($G1608&lt;='Cohort Report'!$B$8,1,0)))</f>
        <v/>
      </c>
      <c r="J1608" s="21" t="str">
        <f aca="false">IF($E1608&lt;&gt;1,"",DATE(YEAR($D1608),MONTH($D1608),1))</f>
        <v/>
      </c>
      <c r="K1608" s="20" t="str">
        <f aca="false">IF($E1608&lt;&gt;1,"",IF($G1608="","",IF(AND($D1608&gt;='Cohort Report'!$B$5,$D1608&lt;='Cohort Report'!$B$6),$G1608,"")))</f>
        <v/>
      </c>
    </row>
    <row r="1609" customFormat="false" ht="15" hidden="false" customHeight="false" outlineLevel="0" collapsed="false">
      <c r="A1609" s="9"/>
      <c r="B1609" s="22"/>
      <c r="C1609" s="23"/>
      <c r="D1609" s="19" t="str">
        <f aca="false">IF($A1609="","",_xlfn.MINIFS($B:$B,$A:$A,$A1609))</f>
        <v/>
      </c>
      <c r="E1609" s="20" t="str">
        <f aca="false">IF($A1609="","",IF(AND($B1609=$D1609,COUNTIFS($A$2:$A1609,$A1609,$B$2:$B1609,$B1609)=1),1,0))</f>
        <v/>
      </c>
      <c r="F1609" s="19" t="str">
        <f aca="false">IF($E1609&lt;&gt;1,"",IF(COUNTIFS($A:$A,$A1609,$B:$B,"&gt;"&amp;$D1609)=0,"",_xlfn.MINIFS($B:$B,$A:$A,$A1609,$B:$B,"&gt;"&amp;$D1609)))</f>
        <v/>
      </c>
      <c r="G1609" s="20" t="str">
        <f aca="false">IF($F1609="","",$F1609-$D1609)</f>
        <v/>
      </c>
      <c r="H1609" s="20" t="str">
        <f aca="false">IF($E1609&lt;&gt;1,"",IF($F1609="",0,IF($G1609&lt;='Cohort Report'!$B$7,1,0)))</f>
        <v/>
      </c>
      <c r="I1609" s="20" t="str">
        <f aca="false">IF($E1609&lt;&gt;1,"",IF($F1609="",0,IF($G1609&lt;='Cohort Report'!$B$8,1,0)))</f>
        <v/>
      </c>
      <c r="J1609" s="21" t="str">
        <f aca="false">IF($E1609&lt;&gt;1,"",DATE(YEAR($D1609),MONTH($D1609),1))</f>
        <v/>
      </c>
      <c r="K1609" s="20" t="str">
        <f aca="false">IF($E1609&lt;&gt;1,"",IF($G1609="","",IF(AND($D1609&gt;='Cohort Report'!$B$5,$D1609&lt;='Cohort Report'!$B$6),$G1609,"")))</f>
        <v/>
      </c>
    </row>
    <row r="1610" customFormat="false" ht="15" hidden="false" customHeight="false" outlineLevel="0" collapsed="false">
      <c r="A1610" s="9"/>
      <c r="B1610" s="22"/>
      <c r="C1610" s="23"/>
      <c r="D1610" s="19" t="str">
        <f aca="false">IF($A1610="","",_xlfn.MINIFS($B:$B,$A:$A,$A1610))</f>
        <v/>
      </c>
      <c r="E1610" s="20" t="str">
        <f aca="false">IF($A1610="","",IF(AND($B1610=$D1610,COUNTIFS($A$2:$A1610,$A1610,$B$2:$B1610,$B1610)=1),1,0))</f>
        <v/>
      </c>
      <c r="F1610" s="19" t="str">
        <f aca="false">IF($E1610&lt;&gt;1,"",IF(COUNTIFS($A:$A,$A1610,$B:$B,"&gt;"&amp;$D1610)=0,"",_xlfn.MINIFS($B:$B,$A:$A,$A1610,$B:$B,"&gt;"&amp;$D1610)))</f>
        <v/>
      </c>
      <c r="G1610" s="20" t="str">
        <f aca="false">IF($F1610="","",$F1610-$D1610)</f>
        <v/>
      </c>
      <c r="H1610" s="20" t="str">
        <f aca="false">IF($E1610&lt;&gt;1,"",IF($F1610="",0,IF($G1610&lt;='Cohort Report'!$B$7,1,0)))</f>
        <v/>
      </c>
      <c r="I1610" s="20" t="str">
        <f aca="false">IF($E1610&lt;&gt;1,"",IF($F1610="",0,IF($G1610&lt;='Cohort Report'!$B$8,1,0)))</f>
        <v/>
      </c>
      <c r="J1610" s="21" t="str">
        <f aca="false">IF($E1610&lt;&gt;1,"",DATE(YEAR($D1610),MONTH($D1610),1))</f>
        <v/>
      </c>
      <c r="K1610" s="20" t="str">
        <f aca="false">IF($E1610&lt;&gt;1,"",IF($G1610="","",IF(AND($D1610&gt;='Cohort Report'!$B$5,$D1610&lt;='Cohort Report'!$B$6),$G1610,"")))</f>
        <v/>
      </c>
    </row>
    <row r="1611" customFormat="false" ht="15" hidden="false" customHeight="false" outlineLevel="0" collapsed="false">
      <c r="A1611" s="9"/>
      <c r="B1611" s="22"/>
      <c r="C1611" s="23"/>
      <c r="D1611" s="19" t="str">
        <f aca="false">IF($A1611="","",_xlfn.MINIFS($B:$B,$A:$A,$A1611))</f>
        <v/>
      </c>
      <c r="E1611" s="20" t="str">
        <f aca="false">IF($A1611="","",IF(AND($B1611=$D1611,COUNTIFS($A$2:$A1611,$A1611,$B$2:$B1611,$B1611)=1),1,0))</f>
        <v/>
      </c>
      <c r="F1611" s="19" t="str">
        <f aca="false">IF($E1611&lt;&gt;1,"",IF(COUNTIFS($A:$A,$A1611,$B:$B,"&gt;"&amp;$D1611)=0,"",_xlfn.MINIFS($B:$B,$A:$A,$A1611,$B:$B,"&gt;"&amp;$D1611)))</f>
        <v/>
      </c>
      <c r="G1611" s="20" t="str">
        <f aca="false">IF($F1611="","",$F1611-$D1611)</f>
        <v/>
      </c>
      <c r="H1611" s="20" t="str">
        <f aca="false">IF($E1611&lt;&gt;1,"",IF($F1611="",0,IF($G1611&lt;='Cohort Report'!$B$7,1,0)))</f>
        <v/>
      </c>
      <c r="I1611" s="20" t="str">
        <f aca="false">IF($E1611&lt;&gt;1,"",IF($F1611="",0,IF($G1611&lt;='Cohort Report'!$B$8,1,0)))</f>
        <v/>
      </c>
      <c r="J1611" s="21" t="str">
        <f aca="false">IF($E1611&lt;&gt;1,"",DATE(YEAR($D1611),MONTH($D1611),1))</f>
        <v/>
      </c>
      <c r="K1611" s="20" t="str">
        <f aca="false">IF($E1611&lt;&gt;1,"",IF($G1611="","",IF(AND($D1611&gt;='Cohort Report'!$B$5,$D1611&lt;='Cohort Report'!$B$6),$G1611,"")))</f>
        <v/>
      </c>
    </row>
    <row r="1612" customFormat="false" ht="15" hidden="false" customHeight="false" outlineLevel="0" collapsed="false">
      <c r="A1612" s="9"/>
      <c r="B1612" s="22"/>
      <c r="C1612" s="23"/>
      <c r="D1612" s="19" t="str">
        <f aca="false">IF($A1612="","",_xlfn.MINIFS($B:$B,$A:$A,$A1612))</f>
        <v/>
      </c>
      <c r="E1612" s="20" t="str">
        <f aca="false">IF($A1612="","",IF(AND($B1612=$D1612,COUNTIFS($A$2:$A1612,$A1612,$B$2:$B1612,$B1612)=1),1,0))</f>
        <v/>
      </c>
      <c r="F1612" s="19" t="str">
        <f aca="false">IF($E1612&lt;&gt;1,"",IF(COUNTIFS($A:$A,$A1612,$B:$B,"&gt;"&amp;$D1612)=0,"",_xlfn.MINIFS($B:$B,$A:$A,$A1612,$B:$B,"&gt;"&amp;$D1612)))</f>
        <v/>
      </c>
      <c r="G1612" s="20" t="str">
        <f aca="false">IF($F1612="","",$F1612-$D1612)</f>
        <v/>
      </c>
      <c r="H1612" s="20" t="str">
        <f aca="false">IF($E1612&lt;&gt;1,"",IF($F1612="",0,IF($G1612&lt;='Cohort Report'!$B$7,1,0)))</f>
        <v/>
      </c>
      <c r="I1612" s="20" t="str">
        <f aca="false">IF($E1612&lt;&gt;1,"",IF($F1612="",0,IF($G1612&lt;='Cohort Report'!$B$8,1,0)))</f>
        <v/>
      </c>
      <c r="J1612" s="21" t="str">
        <f aca="false">IF($E1612&lt;&gt;1,"",DATE(YEAR($D1612),MONTH($D1612),1))</f>
        <v/>
      </c>
      <c r="K1612" s="20" t="str">
        <f aca="false">IF($E1612&lt;&gt;1,"",IF($G1612="","",IF(AND($D1612&gt;='Cohort Report'!$B$5,$D1612&lt;='Cohort Report'!$B$6),$G1612,"")))</f>
        <v/>
      </c>
    </row>
    <row r="1613" customFormat="false" ht="15" hidden="false" customHeight="false" outlineLevel="0" collapsed="false">
      <c r="A1613" s="9"/>
      <c r="B1613" s="22"/>
      <c r="C1613" s="23"/>
      <c r="D1613" s="19" t="str">
        <f aca="false">IF($A1613="","",_xlfn.MINIFS($B:$B,$A:$A,$A1613))</f>
        <v/>
      </c>
      <c r="E1613" s="20" t="str">
        <f aca="false">IF($A1613="","",IF(AND($B1613=$D1613,COUNTIFS($A$2:$A1613,$A1613,$B$2:$B1613,$B1613)=1),1,0))</f>
        <v/>
      </c>
      <c r="F1613" s="19" t="str">
        <f aca="false">IF($E1613&lt;&gt;1,"",IF(COUNTIFS($A:$A,$A1613,$B:$B,"&gt;"&amp;$D1613)=0,"",_xlfn.MINIFS($B:$B,$A:$A,$A1613,$B:$B,"&gt;"&amp;$D1613)))</f>
        <v/>
      </c>
      <c r="G1613" s="20" t="str">
        <f aca="false">IF($F1613="","",$F1613-$D1613)</f>
        <v/>
      </c>
      <c r="H1613" s="20" t="str">
        <f aca="false">IF($E1613&lt;&gt;1,"",IF($F1613="",0,IF($G1613&lt;='Cohort Report'!$B$7,1,0)))</f>
        <v/>
      </c>
      <c r="I1613" s="20" t="str">
        <f aca="false">IF($E1613&lt;&gt;1,"",IF($F1613="",0,IF($G1613&lt;='Cohort Report'!$B$8,1,0)))</f>
        <v/>
      </c>
      <c r="J1613" s="21" t="str">
        <f aca="false">IF($E1613&lt;&gt;1,"",DATE(YEAR($D1613),MONTH($D1613),1))</f>
        <v/>
      </c>
      <c r="K1613" s="20" t="str">
        <f aca="false">IF($E1613&lt;&gt;1,"",IF($G1613="","",IF(AND($D1613&gt;='Cohort Report'!$B$5,$D1613&lt;='Cohort Report'!$B$6),$G1613,"")))</f>
        <v/>
      </c>
    </row>
    <row r="1614" customFormat="false" ht="15" hidden="false" customHeight="false" outlineLevel="0" collapsed="false">
      <c r="A1614" s="9"/>
      <c r="B1614" s="22"/>
      <c r="C1614" s="23"/>
      <c r="D1614" s="19" t="str">
        <f aca="false">IF($A1614="","",_xlfn.MINIFS($B:$B,$A:$A,$A1614))</f>
        <v/>
      </c>
      <c r="E1614" s="20" t="str">
        <f aca="false">IF($A1614="","",IF(AND($B1614=$D1614,COUNTIFS($A$2:$A1614,$A1614,$B$2:$B1614,$B1614)=1),1,0))</f>
        <v/>
      </c>
      <c r="F1614" s="19" t="str">
        <f aca="false">IF($E1614&lt;&gt;1,"",IF(COUNTIFS($A:$A,$A1614,$B:$B,"&gt;"&amp;$D1614)=0,"",_xlfn.MINIFS($B:$B,$A:$A,$A1614,$B:$B,"&gt;"&amp;$D1614)))</f>
        <v/>
      </c>
      <c r="G1614" s="20" t="str">
        <f aca="false">IF($F1614="","",$F1614-$D1614)</f>
        <v/>
      </c>
      <c r="H1614" s="20" t="str">
        <f aca="false">IF($E1614&lt;&gt;1,"",IF($F1614="",0,IF($G1614&lt;='Cohort Report'!$B$7,1,0)))</f>
        <v/>
      </c>
      <c r="I1614" s="20" t="str">
        <f aca="false">IF($E1614&lt;&gt;1,"",IF($F1614="",0,IF($G1614&lt;='Cohort Report'!$B$8,1,0)))</f>
        <v/>
      </c>
      <c r="J1614" s="21" t="str">
        <f aca="false">IF($E1614&lt;&gt;1,"",DATE(YEAR($D1614),MONTH($D1614),1))</f>
        <v/>
      </c>
      <c r="K1614" s="20" t="str">
        <f aca="false">IF($E1614&lt;&gt;1,"",IF($G1614="","",IF(AND($D1614&gt;='Cohort Report'!$B$5,$D1614&lt;='Cohort Report'!$B$6),$G1614,"")))</f>
        <v/>
      </c>
    </row>
    <row r="1615" customFormat="false" ht="15" hidden="false" customHeight="false" outlineLevel="0" collapsed="false">
      <c r="A1615" s="9"/>
      <c r="B1615" s="22"/>
      <c r="C1615" s="23"/>
      <c r="D1615" s="19" t="str">
        <f aca="false">IF($A1615="","",_xlfn.MINIFS($B:$B,$A:$A,$A1615))</f>
        <v/>
      </c>
      <c r="E1615" s="20" t="str">
        <f aca="false">IF($A1615="","",IF(AND($B1615=$D1615,COUNTIFS($A$2:$A1615,$A1615,$B$2:$B1615,$B1615)=1),1,0))</f>
        <v/>
      </c>
      <c r="F1615" s="19" t="str">
        <f aca="false">IF($E1615&lt;&gt;1,"",IF(COUNTIFS($A:$A,$A1615,$B:$B,"&gt;"&amp;$D1615)=0,"",_xlfn.MINIFS($B:$B,$A:$A,$A1615,$B:$B,"&gt;"&amp;$D1615)))</f>
        <v/>
      </c>
      <c r="G1615" s="20" t="str">
        <f aca="false">IF($F1615="","",$F1615-$D1615)</f>
        <v/>
      </c>
      <c r="H1615" s="20" t="str">
        <f aca="false">IF($E1615&lt;&gt;1,"",IF($F1615="",0,IF($G1615&lt;='Cohort Report'!$B$7,1,0)))</f>
        <v/>
      </c>
      <c r="I1615" s="20" t="str">
        <f aca="false">IF($E1615&lt;&gt;1,"",IF($F1615="",0,IF($G1615&lt;='Cohort Report'!$B$8,1,0)))</f>
        <v/>
      </c>
      <c r="J1615" s="21" t="str">
        <f aca="false">IF($E1615&lt;&gt;1,"",DATE(YEAR($D1615),MONTH($D1615),1))</f>
        <v/>
      </c>
      <c r="K1615" s="20" t="str">
        <f aca="false">IF($E1615&lt;&gt;1,"",IF($G1615="","",IF(AND($D1615&gt;='Cohort Report'!$B$5,$D1615&lt;='Cohort Report'!$B$6),$G1615,"")))</f>
        <v/>
      </c>
    </row>
    <row r="1616" customFormat="false" ht="15" hidden="false" customHeight="false" outlineLevel="0" collapsed="false">
      <c r="A1616" s="9"/>
      <c r="B1616" s="22"/>
      <c r="C1616" s="23"/>
      <c r="D1616" s="19" t="str">
        <f aca="false">IF($A1616="","",_xlfn.MINIFS($B:$B,$A:$A,$A1616))</f>
        <v/>
      </c>
      <c r="E1616" s="20" t="str">
        <f aca="false">IF($A1616="","",IF(AND($B1616=$D1616,COUNTIFS($A$2:$A1616,$A1616,$B$2:$B1616,$B1616)=1),1,0))</f>
        <v/>
      </c>
      <c r="F1616" s="19" t="str">
        <f aca="false">IF($E1616&lt;&gt;1,"",IF(COUNTIFS($A:$A,$A1616,$B:$B,"&gt;"&amp;$D1616)=0,"",_xlfn.MINIFS($B:$B,$A:$A,$A1616,$B:$B,"&gt;"&amp;$D1616)))</f>
        <v/>
      </c>
      <c r="G1616" s="20" t="str">
        <f aca="false">IF($F1616="","",$F1616-$D1616)</f>
        <v/>
      </c>
      <c r="H1616" s="20" t="str">
        <f aca="false">IF($E1616&lt;&gt;1,"",IF($F1616="",0,IF($G1616&lt;='Cohort Report'!$B$7,1,0)))</f>
        <v/>
      </c>
      <c r="I1616" s="20" t="str">
        <f aca="false">IF($E1616&lt;&gt;1,"",IF($F1616="",0,IF($G1616&lt;='Cohort Report'!$B$8,1,0)))</f>
        <v/>
      </c>
      <c r="J1616" s="21" t="str">
        <f aca="false">IF($E1616&lt;&gt;1,"",DATE(YEAR($D1616),MONTH($D1616),1))</f>
        <v/>
      </c>
      <c r="K1616" s="20" t="str">
        <f aca="false">IF($E1616&lt;&gt;1,"",IF($G1616="","",IF(AND($D1616&gt;='Cohort Report'!$B$5,$D1616&lt;='Cohort Report'!$B$6),$G1616,"")))</f>
        <v/>
      </c>
    </row>
    <row r="1617" customFormat="false" ht="15" hidden="false" customHeight="false" outlineLevel="0" collapsed="false">
      <c r="A1617" s="9"/>
      <c r="B1617" s="22"/>
      <c r="C1617" s="23"/>
      <c r="D1617" s="19" t="str">
        <f aca="false">IF($A1617="","",_xlfn.MINIFS($B:$B,$A:$A,$A1617))</f>
        <v/>
      </c>
      <c r="E1617" s="20" t="str">
        <f aca="false">IF($A1617="","",IF(AND($B1617=$D1617,COUNTIFS($A$2:$A1617,$A1617,$B$2:$B1617,$B1617)=1),1,0))</f>
        <v/>
      </c>
      <c r="F1617" s="19" t="str">
        <f aca="false">IF($E1617&lt;&gt;1,"",IF(COUNTIFS($A:$A,$A1617,$B:$B,"&gt;"&amp;$D1617)=0,"",_xlfn.MINIFS($B:$B,$A:$A,$A1617,$B:$B,"&gt;"&amp;$D1617)))</f>
        <v/>
      </c>
      <c r="G1617" s="20" t="str">
        <f aca="false">IF($F1617="","",$F1617-$D1617)</f>
        <v/>
      </c>
      <c r="H1617" s="20" t="str">
        <f aca="false">IF($E1617&lt;&gt;1,"",IF($F1617="",0,IF($G1617&lt;='Cohort Report'!$B$7,1,0)))</f>
        <v/>
      </c>
      <c r="I1617" s="20" t="str">
        <f aca="false">IF($E1617&lt;&gt;1,"",IF($F1617="",0,IF($G1617&lt;='Cohort Report'!$B$8,1,0)))</f>
        <v/>
      </c>
      <c r="J1617" s="21" t="str">
        <f aca="false">IF($E1617&lt;&gt;1,"",DATE(YEAR($D1617),MONTH($D1617),1))</f>
        <v/>
      </c>
      <c r="K1617" s="20" t="str">
        <f aca="false">IF($E1617&lt;&gt;1,"",IF($G1617="","",IF(AND($D1617&gt;='Cohort Report'!$B$5,$D1617&lt;='Cohort Report'!$B$6),$G1617,"")))</f>
        <v/>
      </c>
    </row>
    <row r="1618" customFormat="false" ht="15" hidden="false" customHeight="false" outlineLevel="0" collapsed="false">
      <c r="A1618" s="9"/>
      <c r="B1618" s="22"/>
      <c r="C1618" s="23"/>
      <c r="D1618" s="19" t="str">
        <f aca="false">IF($A1618="","",_xlfn.MINIFS($B:$B,$A:$A,$A1618))</f>
        <v/>
      </c>
      <c r="E1618" s="20" t="str">
        <f aca="false">IF($A1618="","",IF(AND($B1618=$D1618,COUNTIFS($A$2:$A1618,$A1618,$B$2:$B1618,$B1618)=1),1,0))</f>
        <v/>
      </c>
      <c r="F1618" s="19" t="str">
        <f aca="false">IF($E1618&lt;&gt;1,"",IF(COUNTIFS($A:$A,$A1618,$B:$B,"&gt;"&amp;$D1618)=0,"",_xlfn.MINIFS($B:$B,$A:$A,$A1618,$B:$B,"&gt;"&amp;$D1618)))</f>
        <v/>
      </c>
      <c r="G1618" s="20" t="str">
        <f aca="false">IF($F1618="","",$F1618-$D1618)</f>
        <v/>
      </c>
      <c r="H1618" s="20" t="str">
        <f aca="false">IF($E1618&lt;&gt;1,"",IF($F1618="",0,IF($G1618&lt;='Cohort Report'!$B$7,1,0)))</f>
        <v/>
      </c>
      <c r="I1618" s="20" t="str">
        <f aca="false">IF($E1618&lt;&gt;1,"",IF($F1618="",0,IF($G1618&lt;='Cohort Report'!$B$8,1,0)))</f>
        <v/>
      </c>
      <c r="J1618" s="21" t="str">
        <f aca="false">IF($E1618&lt;&gt;1,"",DATE(YEAR($D1618),MONTH($D1618),1))</f>
        <v/>
      </c>
      <c r="K1618" s="20" t="str">
        <f aca="false">IF($E1618&lt;&gt;1,"",IF($G1618="","",IF(AND($D1618&gt;='Cohort Report'!$B$5,$D1618&lt;='Cohort Report'!$B$6),$G1618,"")))</f>
        <v/>
      </c>
    </row>
    <row r="1619" customFormat="false" ht="15" hidden="false" customHeight="false" outlineLevel="0" collapsed="false">
      <c r="A1619" s="9"/>
      <c r="B1619" s="22"/>
      <c r="C1619" s="23"/>
      <c r="D1619" s="19" t="str">
        <f aca="false">IF($A1619="","",_xlfn.MINIFS($B:$B,$A:$A,$A1619))</f>
        <v/>
      </c>
      <c r="E1619" s="20" t="str">
        <f aca="false">IF($A1619="","",IF(AND($B1619=$D1619,COUNTIFS($A$2:$A1619,$A1619,$B$2:$B1619,$B1619)=1),1,0))</f>
        <v/>
      </c>
      <c r="F1619" s="19" t="str">
        <f aca="false">IF($E1619&lt;&gt;1,"",IF(COUNTIFS($A:$A,$A1619,$B:$B,"&gt;"&amp;$D1619)=0,"",_xlfn.MINIFS($B:$B,$A:$A,$A1619,$B:$B,"&gt;"&amp;$D1619)))</f>
        <v/>
      </c>
      <c r="G1619" s="20" t="str">
        <f aca="false">IF($F1619="","",$F1619-$D1619)</f>
        <v/>
      </c>
      <c r="H1619" s="20" t="str">
        <f aca="false">IF($E1619&lt;&gt;1,"",IF($F1619="",0,IF($G1619&lt;='Cohort Report'!$B$7,1,0)))</f>
        <v/>
      </c>
      <c r="I1619" s="20" t="str">
        <f aca="false">IF($E1619&lt;&gt;1,"",IF($F1619="",0,IF($G1619&lt;='Cohort Report'!$B$8,1,0)))</f>
        <v/>
      </c>
      <c r="J1619" s="21" t="str">
        <f aca="false">IF($E1619&lt;&gt;1,"",DATE(YEAR($D1619),MONTH($D1619),1))</f>
        <v/>
      </c>
      <c r="K1619" s="20" t="str">
        <f aca="false">IF($E1619&lt;&gt;1,"",IF($G1619="","",IF(AND($D1619&gt;='Cohort Report'!$B$5,$D1619&lt;='Cohort Report'!$B$6),$G1619,"")))</f>
        <v/>
      </c>
    </row>
    <row r="1620" customFormat="false" ht="15" hidden="false" customHeight="false" outlineLevel="0" collapsed="false">
      <c r="A1620" s="9"/>
      <c r="B1620" s="22"/>
      <c r="C1620" s="23"/>
      <c r="D1620" s="19" t="str">
        <f aca="false">IF($A1620="","",_xlfn.MINIFS($B:$B,$A:$A,$A1620))</f>
        <v/>
      </c>
      <c r="E1620" s="20" t="str">
        <f aca="false">IF($A1620="","",IF(AND($B1620=$D1620,COUNTIFS($A$2:$A1620,$A1620,$B$2:$B1620,$B1620)=1),1,0))</f>
        <v/>
      </c>
      <c r="F1620" s="19" t="str">
        <f aca="false">IF($E1620&lt;&gt;1,"",IF(COUNTIFS($A:$A,$A1620,$B:$B,"&gt;"&amp;$D1620)=0,"",_xlfn.MINIFS($B:$B,$A:$A,$A1620,$B:$B,"&gt;"&amp;$D1620)))</f>
        <v/>
      </c>
      <c r="G1620" s="20" t="str">
        <f aca="false">IF($F1620="","",$F1620-$D1620)</f>
        <v/>
      </c>
      <c r="H1620" s="20" t="str">
        <f aca="false">IF($E1620&lt;&gt;1,"",IF($F1620="",0,IF($G1620&lt;='Cohort Report'!$B$7,1,0)))</f>
        <v/>
      </c>
      <c r="I1620" s="20" t="str">
        <f aca="false">IF($E1620&lt;&gt;1,"",IF($F1620="",0,IF($G1620&lt;='Cohort Report'!$B$8,1,0)))</f>
        <v/>
      </c>
      <c r="J1620" s="21" t="str">
        <f aca="false">IF($E1620&lt;&gt;1,"",DATE(YEAR($D1620),MONTH($D1620),1))</f>
        <v/>
      </c>
      <c r="K1620" s="20" t="str">
        <f aca="false">IF($E1620&lt;&gt;1,"",IF($G1620="","",IF(AND($D1620&gt;='Cohort Report'!$B$5,$D1620&lt;='Cohort Report'!$B$6),$G1620,"")))</f>
        <v/>
      </c>
    </row>
    <row r="1621" customFormat="false" ht="15" hidden="false" customHeight="false" outlineLevel="0" collapsed="false">
      <c r="A1621" s="9"/>
      <c r="B1621" s="22"/>
      <c r="C1621" s="23"/>
      <c r="D1621" s="19" t="str">
        <f aca="false">IF($A1621="","",_xlfn.MINIFS($B:$B,$A:$A,$A1621))</f>
        <v/>
      </c>
      <c r="E1621" s="20" t="str">
        <f aca="false">IF($A1621="","",IF(AND($B1621=$D1621,COUNTIFS($A$2:$A1621,$A1621,$B$2:$B1621,$B1621)=1),1,0))</f>
        <v/>
      </c>
      <c r="F1621" s="19" t="str">
        <f aca="false">IF($E1621&lt;&gt;1,"",IF(COUNTIFS($A:$A,$A1621,$B:$B,"&gt;"&amp;$D1621)=0,"",_xlfn.MINIFS($B:$B,$A:$A,$A1621,$B:$B,"&gt;"&amp;$D1621)))</f>
        <v/>
      </c>
      <c r="G1621" s="20" t="str">
        <f aca="false">IF($F1621="","",$F1621-$D1621)</f>
        <v/>
      </c>
      <c r="H1621" s="20" t="str">
        <f aca="false">IF($E1621&lt;&gt;1,"",IF($F1621="",0,IF($G1621&lt;='Cohort Report'!$B$7,1,0)))</f>
        <v/>
      </c>
      <c r="I1621" s="20" t="str">
        <f aca="false">IF($E1621&lt;&gt;1,"",IF($F1621="",0,IF($G1621&lt;='Cohort Report'!$B$8,1,0)))</f>
        <v/>
      </c>
      <c r="J1621" s="21" t="str">
        <f aca="false">IF($E1621&lt;&gt;1,"",DATE(YEAR($D1621),MONTH($D1621),1))</f>
        <v/>
      </c>
      <c r="K1621" s="20" t="str">
        <f aca="false">IF($E1621&lt;&gt;1,"",IF($G1621="","",IF(AND($D1621&gt;='Cohort Report'!$B$5,$D1621&lt;='Cohort Report'!$B$6),$G1621,"")))</f>
        <v/>
      </c>
    </row>
    <row r="1622" customFormat="false" ht="15" hidden="false" customHeight="false" outlineLevel="0" collapsed="false">
      <c r="A1622" s="9"/>
      <c r="B1622" s="22"/>
      <c r="C1622" s="23"/>
      <c r="D1622" s="19" t="str">
        <f aca="false">IF($A1622="","",_xlfn.MINIFS($B:$B,$A:$A,$A1622))</f>
        <v/>
      </c>
      <c r="E1622" s="20" t="str">
        <f aca="false">IF($A1622="","",IF(AND($B1622=$D1622,COUNTIFS($A$2:$A1622,$A1622,$B$2:$B1622,$B1622)=1),1,0))</f>
        <v/>
      </c>
      <c r="F1622" s="19" t="str">
        <f aca="false">IF($E1622&lt;&gt;1,"",IF(COUNTIFS($A:$A,$A1622,$B:$B,"&gt;"&amp;$D1622)=0,"",_xlfn.MINIFS($B:$B,$A:$A,$A1622,$B:$B,"&gt;"&amp;$D1622)))</f>
        <v/>
      </c>
      <c r="G1622" s="20" t="str">
        <f aca="false">IF($F1622="","",$F1622-$D1622)</f>
        <v/>
      </c>
      <c r="H1622" s="20" t="str">
        <f aca="false">IF($E1622&lt;&gt;1,"",IF($F1622="",0,IF($G1622&lt;='Cohort Report'!$B$7,1,0)))</f>
        <v/>
      </c>
      <c r="I1622" s="20" t="str">
        <f aca="false">IF($E1622&lt;&gt;1,"",IF($F1622="",0,IF($G1622&lt;='Cohort Report'!$B$8,1,0)))</f>
        <v/>
      </c>
      <c r="J1622" s="21" t="str">
        <f aca="false">IF($E1622&lt;&gt;1,"",DATE(YEAR($D1622),MONTH($D1622),1))</f>
        <v/>
      </c>
      <c r="K1622" s="20" t="str">
        <f aca="false">IF($E1622&lt;&gt;1,"",IF($G1622="","",IF(AND($D1622&gt;='Cohort Report'!$B$5,$D1622&lt;='Cohort Report'!$B$6),$G1622,"")))</f>
        <v/>
      </c>
    </row>
    <row r="1623" customFormat="false" ht="15" hidden="false" customHeight="false" outlineLevel="0" collapsed="false">
      <c r="A1623" s="9"/>
      <c r="B1623" s="22"/>
      <c r="C1623" s="23"/>
      <c r="D1623" s="19" t="str">
        <f aca="false">IF($A1623="","",_xlfn.MINIFS($B:$B,$A:$A,$A1623))</f>
        <v/>
      </c>
      <c r="E1623" s="20" t="str">
        <f aca="false">IF($A1623="","",IF(AND($B1623=$D1623,COUNTIFS($A$2:$A1623,$A1623,$B$2:$B1623,$B1623)=1),1,0))</f>
        <v/>
      </c>
      <c r="F1623" s="19" t="str">
        <f aca="false">IF($E1623&lt;&gt;1,"",IF(COUNTIFS($A:$A,$A1623,$B:$B,"&gt;"&amp;$D1623)=0,"",_xlfn.MINIFS($B:$B,$A:$A,$A1623,$B:$B,"&gt;"&amp;$D1623)))</f>
        <v/>
      </c>
      <c r="G1623" s="20" t="str">
        <f aca="false">IF($F1623="","",$F1623-$D1623)</f>
        <v/>
      </c>
      <c r="H1623" s="20" t="str">
        <f aca="false">IF($E1623&lt;&gt;1,"",IF($F1623="",0,IF($G1623&lt;='Cohort Report'!$B$7,1,0)))</f>
        <v/>
      </c>
      <c r="I1623" s="20" t="str">
        <f aca="false">IF($E1623&lt;&gt;1,"",IF($F1623="",0,IF($G1623&lt;='Cohort Report'!$B$8,1,0)))</f>
        <v/>
      </c>
      <c r="J1623" s="21" t="str">
        <f aca="false">IF($E1623&lt;&gt;1,"",DATE(YEAR($D1623),MONTH($D1623),1))</f>
        <v/>
      </c>
      <c r="K1623" s="20" t="str">
        <f aca="false">IF($E1623&lt;&gt;1,"",IF($G1623="","",IF(AND($D1623&gt;='Cohort Report'!$B$5,$D1623&lt;='Cohort Report'!$B$6),$G1623,"")))</f>
        <v/>
      </c>
    </row>
    <row r="1624" customFormat="false" ht="15" hidden="false" customHeight="false" outlineLevel="0" collapsed="false">
      <c r="A1624" s="9"/>
      <c r="B1624" s="22"/>
      <c r="C1624" s="23"/>
      <c r="D1624" s="19" t="str">
        <f aca="false">IF($A1624="","",_xlfn.MINIFS($B:$B,$A:$A,$A1624))</f>
        <v/>
      </c>
      <c r="E1624" s="20" t="str">
        <f aca="false">IF($A1624="","",IF(AND($B1624=$D1624,COUNTIFS($A$2:$A1624,$A1624,$B$2:$B1624,$B1624)=1),1,0))</f>
        <v/>
      </c>
      <c r="F1624" s="19" t="str">
        <f aca="false">IF($E1624&lt;&gt;1,"",IF(COUNTIFS($A:$A,$A1624,$B:$B,"&gt;"&amp;$D1624)=0,"",_xlfn.MINIFS($B:$B,$A:$A,$A1624,$B:$B,"&gt;"&amp;$D1624)))</f>
        <v/>
      </c>
      <c r="G1624" s="20" t="str">
        <f aca="false">IF($F1624="","",$F1624-$D1624)</f>
        <v/>
      </c>
      <c r="H1624" s="20" t="str">
        <f aca="false">IF($E1624&lt;&gt;1,"",IF($F1624="",0,IF($G1624&lt;='Cohort Report'!$B$7,1,0)))</f>
        <v/>
      </c>
      <c r="I1624" s="20" t="str">
        <f aca="false">IF($E1624&lt;&gt;1,"",IF($F1624="",0,IF($G1624&lt;='Cohort Report'!$B$8,1,0)))</f>
        <v/>
      </c>
      <c r="J1624" s="21" t="str">
        <f aca="false">IF($E1624&lt;&gt;1,"",DATE(YEAR($D1624),MONTH($D1624),1))</f>
        <v/>
      </c>
      <c r="K1624" s="20" t="str">
        <f aca="false">IF($E1624&lt;&gt;1,"",IF($G1624="","",IF(AND($D1624&gt;='Cohort Report'!$B$5,$D1624&lt;='Cohort Report'!$B$6),$G1624,"")))</f>
        <v/>
      </c>
    </row>
    <row r="1625" customFormat="false" ht="15" hidden="false" customHeight="false" outlineLevel="0" collapsed="false">
      <c r="A1625" s="9"/>
      <c r="B1625" s="22"/>
      <c r="C1625" s="23"/>
      <c r="D1625" s="19" t="str">
        <f aca="false">IF($A1625="","",_xlfn.MINIFS($B:$B,$A:$A,$A1625))</f>
        <v/>
      </c>
      <c r="E1625" s="20" t="str">
        <f aca="false">IF($A1625="","",IF(AND($B1625=$D1625,COUNTIFS($A$2:$A1625,$A1625,$B$2:$B1625,$B1625)=1),1,0))</f>
        <v/>
      </c>
      <c r="F1625" s="19" t="str">
        <f aca="false">IF($E1625&lt;&gt;1,"",IF(COUNTIFS($A:$A,$A1625,$B:$B,"&gt;"&amp;$D1625)=0,"",_xlfn.MINIFS($B:$B,$A:$A,$A1625,$B:$B,"&gt;"&amp;$D1625)))</f>
        <v/>
      </c>
      <c r="G1625" s="20" t="str">
        <f aca="false">IF($F1625="","",$F1625-$D1625)</f>
        <v/>
      </c>
      <c r="H1625" s="20" t="str">
        <f aca="false">IF($E1625&lt;&gt;1,"",IF($F1625="",0,IF($G1625&lt;='Cohort Report'!$B$7,1,0)))</f>
        <v/>
      </c>
      <c r="I1625" s="20" t="str">
        <f aca="false">IF($E1625&lt;&gt;1,"",IF($F1625="",0,IF($G1625&lt;='Cohort Report'!$B$8,1,0)))</f>
        <v/>
      </c>
      <c r="J1625" s="21" t="str">
        <f aca="false">IF($E1625&lt;&gt;1,"",DATE(YEAR($D1625),MONTH($D1625),1))</f>
        <v/>
      </c>
      <c r="K1625" s="20" t="str">
        <f aca="false">IF($E1625&lt;&gt;1,"",IF($G1625="","",IF(AND($D1625&gt;='Cohort Report'!$B$5,$D1625&lt;='Cohort Report'!$B$6),$G1625,"")))</f>
        <v/>
      </c>
    </row>
    <row r="1626" customFormat="false" ht="15" hidden="false" customHeight="false" outlineLevel="0" collapsed="false">
      <c r="A1626" s="9"/>
      <c r="B1626" s="22"/>
      <c r="C1626" s="23"/>
      <c r="D1626" s="19" t="str">
        <f aca="false">IF($A1626="","",_xlfn.MINIFS($B:$B,$A:$A,$A1626))</f>
        <v/>
      </c>
      <c r="E1626" s="20" t="str">
        <f aca="false">IF($A1626="","",IF(AND($B1626=$D1626,COUNTIFS($A$2:$A1626,$A1626,$B$2:$B1626,$B1626)=1),1,0))</f>
        <v/>
      </c>
      <c r="F1626" s="19" t="str">
        <f aca="false">IF($E1626&lt;&gt;1,"",IF(COUNTIFS($A:$A,$A1626,$B:$B,"&gt;"&amp;$D1626)=0,"",_xlfn.MINIFS($B:$B,$A:$A,$A1626,$B:$B,"&gt;"&amp;$D1626)))</f>
        <v/>
      </c>
      <c r="G1626" s="20" t="str">
        <f aca="false">IF($F1626="","",$F1626-$D1626)</f>
        <v/>
      </c>
      <c r="H1626" s="20" t="str">
        <f aca="false">IF($E1626&lt;&gt;1,"",IF($F1626="",0,IF($G1626&lt;='Cohort Report'!$B$7,1,0)))</f>
        <v/>
      </c>
      <c r="I1626" s="20" t="str">
        <f aca="false">IF($E1626&lt;&gt;1,"",IF($F1626="",0,IF($G1626&lt;='Cohort Report'!$B$8,1,0)))</f>
        <v/>
      </c>
      <c r="J1626" s="21" t="str">
        <f aca="false">IF($E1626&lt;&gt;1,"",DATE(YEAR($D1626),MONTH($D1626),1))</f>
        <v/>
      </c>
      <c r="K1626" s="20" t="str">
        <f aca="false">IF($E1626&lt;&gt;1,"",IF($G1626="","",IF(AND($D1626&gt;='Cohort Report'!$B$5,$D1626&lt;='Cohort Report'!$B$6),$G1626,"")))</f>
        <v/>
      </c>
    </row>
    <row r="1627" customFormat="false" ht="15" hidden="false" customHeight="false" outlineLevel="0" collapsed="false">
      <c r="A1627" s="9"/>
      <c r="B1627" s="22"/>
      <c r="C1627" s="23"/>
      <c r="D1627" s="19" t="str">
        <f aca="false">IF($A1627="","",_xlfn.MINIFS($B:$B,$A:$A,$A1627))</f>
        <v/>
      </c>
      <c r="E1627" s="20" t="str">
        <f aca="false">IF($A1627="","",IF(AND($B1627=$D1627,COUNTIFS($A$2:$A1627,$A1627,$B$2:$B1627,$B1627)=1),1,0))</f>
        <v/>
      </c>
      <c r="F1627" s="19" t="str">
        <f aca="false">IF($E1627&lt;&gt;1,"",IF(COUNTIFS($A:$A,$A1627,$B:$B,"&gt;"&amp;$D1627)=0,"",_xlfn.MINIFS($B:$B,$A:$A,$A1627,$B:$B,"&gt;"&amp;$D1627)))</f>
        <v/>
      </c>
      <c r="G1627" s="20" t="str">
        <f aca="false">IF($F1627="","",$F1627-$D1627)</f>
        <v/>
      </c>
      <c r="H1627" s="20" t="str">
        <f aca="false">IF($E1627&lt;&gt;1,"",IF($F1627="",0,IF($G1627&lt;='Cohort Report'!$B$7,1,0)))</f>
        <v/>
      </c>
      <c r="I1627" s="20" t="str">
        <f aca="false">IF($E1627&lt;&gt;1,"",IF($F1627="",0,IF($G1627&lt;='Cohort Report'!$B$8,1,0)))</f>
        <v/>
      </c>
      <c r="J1627" s="21" t="str">
        <f aca="false">IF($E1627&lt;&gt;1,"",DATE(YEAR($D1627),MONTH($D1627),1))</f>
        <v/>
      </c>
      <c r="K1627" s="20" t="str">
        <f aca="false">IF($E1627&lt;&gt;1,"",IF($G1627="","",IF(AND($D1627&gt;='Cohort Report'!$B$5,$D1627&lt;='Cohort Report'!$B$6),$G1627,"")))</f>
        <v/>
      </c>
    </row>
    <row r="1628" customFormat="false" ht="15" hidden="false" customHeight="false" outlineLevel="0" collapsed="false">
      <c r="A1628" s="9"/>
      <c r="B1628" s="22"/>
      <c r="C1628" s="23"/>
      <c r="D1628" s="19" t="str">
        <f aca="false">IF($A1628="","",_xlfn.MINIFS($B:$B,$A:$A,$A1628))</f>
        <v/>
      </c>
      <c r="E1628" s="20" t="str">
        <f aca="false">IF($A1628="","",IF(AND($B1628=$D1628,COUNTIFS($A$2:$A1628,$A1628,$B$2:$B1628,$B1628)=1),1,0))</f>
        <v/>
      </c>
      <c r="F1628" s="19" t="str">
        <f aca="false">IF($E1628&lt;&gt;1,"",IF(COUNTIFS($A:$A,$A1628,$B:$B,"&gt;"&amp;$D1628)=0,"",_xlfn.MINIFS($B:$B,$A:$A,$A1628,$B:$B,"&gt;"&amp;$D1628)))</f>
        <v/>
      </c>
      <c r="G1628" s="20" t="str">
        <f aca="false">IF($F1628="","",$F1628-$D1628)</f>
        <v/>
      </c>
      <c r="H1628" s="20" t="str">
        <f aca="false">IF($E1628&lt;&gt;1,"",IF($F1628="",0,IF($G1628&lt;='Cohort Report'!$B$7,1,0)))</f>
        <v/>
      </c>
      <c r="I1628" s="20" t="str">
        <f aca="false">IF($E1628&lt;&gt;1,"",IF($F1628="",0,IF($G1628&lt;='Cohort Report'!$B$8,1,0)))</f>
        <v/>
      </c>
      <c r="J1628" s="21" t="str">
        <f aca="false">IF($E1628&lt;&gt;1,"",DATE(YEAR($D1628),MONTH($D1628),1))</f>
        <v/>
      </c>
      <c r="K1628" s="20" t="str">
        <f aca="false">IF($E1628&lt;&gt;1,"",IF($G1628="","",IF(AND($D1628&gt;='Cohort Report'!$B$5,$D1628&lt;='Cohort Report'!$B$6),$G1628,"")))</f>
        <v/>
      </c>
    </row>
    <row r="1629" customFormat="false" ht="15" hidden="false" customHeight="false" outlineLevel="0" collapsed="false">
      <c r="A1629" s="9"/>
      <c r="B1629" s="22"/>
      <c r="C1629" s="23"/>
      <c r="D1629" s="19" t="str">
        <f aca="false">IF($A1629="","",_xlfn.MINIFS($B:$B,$A:$A,$A1629))</f>
        <v/>
      </c>
      <c r="E1629" s="20" t="str">
        <f aca="false">IF($A1629="","",IF(AND($B1629=$D1629,COUNTIFS($A$2:$A1629,$A1629,$B$2:$B1629,$B1629)=1),1,0))</f>
        <v/>
      </c>
      <c r="F1629" s="19" t="str">
        <f aca="false">IF($E1629&lt;&gt;1,"",IF(COUNTIFS($A:$A,$A1629,$B:$B,"&gt;"&amp;$D1629)=0,"",_xlfn.MINIFS($B:$B,$A:$A,$A1629,$B:$B,"&gt;"&amp;$D1629)))</f>
        <v/>
      </c>
      <c r="G1629" s="20" t="str">
        <f aca="false">IF($F1629="","",$F1629-$D1629)</f>
        <v/>
      </c>
      <c r="H1629" s="20" t="str">
        <f aca="false">IF($E1629&lt;&gt;1,"",IF($F1629="",0,IF($G1629&lt;='Cohort Report'!$B$7,1,0)))</f>
        <v/>
      </c>
      <c r="I1629" s="20" t="str">
        <f aca="false">IF($E1629&lt;&gt;1,"",IF($F1629="",0,IF($G1629&lt;='Cohort Report'!$B$8,1,0)))</f>
        <v/>
      </c>
      <c r="J1629" s="21" t="str">
        <f aca="false">IF($E1629&lt;&gt;1,"",DATE(YEAR($D1629),MONTH($D1629),1))</f>
        <v/>
      </c>
      <c r="K1629" s="20" t="str">
        <f aca="false">IF($E1629&lt;&gt;1,"",IF($G1629="","",IF(AND($D1629&gt;='Cohort Report'!$B$5,$D1629&lt;='Cohort Report'!$B$6),$G1629,"")))</f>
        <v/>
      </c>
    </row>
    <row r="1630" customFormat="false" ht="15" hidden="false" customHeight="false" outlineLevel="0" collapsed="false">
      <c r="A1630" s="9"/>
      <c r="B1630" s="22"/>
      <c r="C1630" s="23"/>
      <c r="D1630" s="19" t="str">
        <f aca="false">IF($A1630="","",_xlfn.MINIFS($B:$B,$A:$A,$A1630))</f>
        <v/>
      </c>
      <c r="E1630" s="20" t="str">
        <f aca="false">IF($A1630="","",IF(AND($B1630=$D1630,COUNTIFS($A$2:$A1630,$A1630,$B$2:$B1630,$B1630)=1),1,0))</f>
        <v/>
      </c>
      <c r="F1630" s="19" t="str">
        <f aca="false">IF($E1630&lt;&gt;1,"",IF(COUNTIFS($A:$A,$A1630,$B:$B,"&gt;"&amp;$D1630)=0,"",_xlfn.MINIFS($B:$B,$A:$A,$A1630,$B:$B,"&gt;"&amp;$D1630)))</f>
        <v/>
      </c>
      <c r="G1630" s="20" t="str">
        <f aca="false">IF($F1630="","",$F1630-$D1630)</f>
        <v/>
      </c>
      <c r="H1630" s="20" t="str">
        <f aca="false">IF($E1630&lt;&gt;1,"",IF($F1630="",0,IF($G1630&lt;='Cohort Report'!$B$7,1,0)))</f>
        <v/>
      </c>
      <c r="I1630" s="20" t="str">
        <f aca="false">IF($E1630&lt;&gt;1,"",IF($F1630="",0,IF($G1630&lt;='Cohort Report'!$B$8,1,0)))</f>
        <v/>
      </c>
      <c r="J1630" s="21" t="str">
        <f aca="false">IF($E1630&lt;&gt;1,"",DATE(YEAR($D1630),MONTH($D1630),1))</f>
        <v/>
      </c>
      <c r="K1630" s="20" t="str">
        <f aca="false">IF($E1630&lt;&gt;1,"",IF($G1630="","",IF(AND($D1630&gt;='Cohort Report'!$B$5,$D1630&lt;='Cohort Report'!$B$6),$G1630,"")))</f>
        <v/>
      </c>
    </row>
    <row r="1631" customFormat="false" ht="15" hidden="false" customHeight="false" outlineLevel="0" collapsed="false">
      <c r="A1631" s="9"/>
      <c r="B1631" s="22"/>
      <c r="C1631" s="23"/>
      <c r="D1631" s="19" t="str">
        <f aca="false">IF($A1631="","",_xlfn.MINIFS($B:$B,$A:$A,$A1631))</f>
        <v/>
      </c>
      <c r="E1631" s="20" t="str">
        <f aca="false">IF($A1631="","",IF(AND($B1631=$D1631,COUNTIFS($A$2:$A1631,$A1631,$B$2:$B1631,$B1631)=1),1,0))</f>
        <v/>
      </c>
      <c r="F1631" s="19" t="str">
        <f aca="false">IF($E1631&lt;&gt;1,"",IF(COUNTIFS($A:$A,$A1631,$B:$B,"&gt;"&amp;$D1631)=0,"",_xlfn.MINIFS($B:$B,$A:$A,$A1631,$B:$B,"&gt;"&amp;$D1631)))</f>
        <v/>
      </c>
      <c r="G1631" s="20" t="str">
        <f aca="false">IF($F1631="","",$F1631-$D1631)</f>
        <v/>
      </c>
      <c r="H1631" s="20" t="str">
        <f aca="false">IF($E1631&lt;&gt;1,"",IF($F1631="",0,IF($G1631&lt;='Cohort Report'!$B$7,1,0)))</f>
        <v/>
      </c>
      <c r="I1631" s="20" t="str">
        <f aca="false">IF($E1631&lt;&gt;1,"",IF($F1631="",0,IF($G1631&lt;='Cohort Report'!$B$8,1,0)))</f>
        <v/>
      </c>
      <c r="J1631" s="21" t="str">
        <f aca="false">IF($E1631&lt;&gt;1,"",DATE(YEAR($D1631),MONTH($D1631),1))</f>
        <v/>
      </c>
      <c r="K1631" s="20" t="str">
        <f aca="false">IF($E1631&lt;&gt;1,"",IF($G1631="","",IF(AND($D1631&gt;='Cohort Report'!$B$5,$D1631&lt;='Cohort Report'!$B$6),$G1631,"")))</f>
        <v/>
      </c>
    </row>
    <row r="1632" customFormat="false" ht="15" hidden="false" customHeight="false" outlineLevel="0" collapsed="false">
      <c r="A1632" s="9"/>
      <c r="B1632" s="22"/>
      <c r="C1632" s="23"/>
      <c r="D1632" s="19" t="str">
        <f aca="false">IF($A1632="","",_xlfn.MINIFS($B:$B,$A:$A,$A1632))</f>
        <v/>
      </c>
      <c r="E1632" s="20" t="str">
        <f aca="false">IF($A1632="","",IF(AND($B1632=$D1632,COUNTIFS($A$2:$A1632,$A1632,$B$2:$B1632,$B1632)=1),1,0))</f>
        <v/>
      </c>
      <c r="F1632" s="19" t="str">
        <f aca="false">IF($E1632&lt;&gt;1,"",IF(COUNTIFS($A:$A,$A1632,$B:$B,"&gt;"&amp;$D1632)=0,"",_xlfn.MINIFS($B:$B,$A:$A,$A1632,$B:$B,"&gt;"&amp;$D1632)))</f>
        <v/>
      </c>
      <c r="G1632" s="20" t="str">
        <f aca="false">IF($F1632="","",$F1632-$D1632)</f>
        <v/>
      </c>
      <c r="H1632" s="20" t="str">
        <f aca="false">IF($E1632&lt;&gt;1,"",IF($F1632="",0,IF($G1632&lt;='Cohort Report'!$B$7,1,0)))</f>
        <v/>
      </c>
      <c r="I1632" s="20" t="str">
        <f aca="false">IF($E1632&lt;&gt;1,"",IF($F1632="",0,IF($G1632&lt;='Cohort Report'!$B$8,1,0)))</f>
        <v/>
      </c>
      <c r="J1632" s="21" t="str">
        <f aca="false">IF($E1632&lt;&gt;1,"",DATE(YEAR($D1632),MONTH($D1632),1))</f>
        <v/>
      </c>
      <c r="K1632" s="20" t="str">
        <f aca="false">IF($E1632&lt;&gt;1,"",IF($G1632="","",IF(AND($D1632&gt;='Cohort Report'!$B$5,$D1632&lt;='Cohort Report'!$B$6),$G1632,"")))</f>
        <v/>
      </c>
    </row>
    <row r="1633" customFormat="false" ht="15" hidden="false" customHeight="false" outlineLevel="0" collapsed="false">
      <c r="A1633" s="9"/>
      <c r="B1633" s="22"/>
      <c r="C1633" s="23"/>
      <c r="D1633" s="19" t="str">
        <f aca="false">IF($A1633="","",_xlfn.MINIFS($B:$B,$A:$A,$A1633))</f>
        <v/>
      </c>
      <c r="E1633" s="20" t="str">
        <f aca="false">IF($A1633="","",IF(AND($B1633=$D1633,COUNTIFS($A$2:$A1633,$A1633,$B$2:$B1633,$B1633)=1),1,0))</f>
        <v/>
      </c>
      <c r="F1633" s="19" t="str">
        <f aca="false">IF($E1633&lt;&gt;1,"",IF(COUNTIFS($A:$A,$A1633,$B:$B,"&gt;"&amp;$D1633)=0,"",_xlfn.MINIFS($B:$B,$A:$A,$A1633,$B:$B,"&gt;"&amp;$D1633)))</f>
        <v/>
      </c>
      <c r="G1633" s="20" t="str">
        <f aca="false">IF($F1633="","",$F1633-$D1633)</f>
        <v/>
      </c>
      <c r="H1633" s="20" t="str">
        <f aca="false">IF($E1633&lt;&gt;1,"",IF($F1633="",0,IF($G1633&lt;='Cohort Report'!$B$7,1,0)))</f>
        <v/>
      </c>
      <c r="I1633" s="20" t="str">
        <f aca="false">IF($E1633&lt;&gt;1,"",IF($F1633="",0,IF($G1633&lt;='Cohort Report'!$B$8,1,0)))</f>
        <v/>
      </c>
      <c r="J1633" s="21" t="str">
        <f aca="false">IF($E1633&lt;&gt;1,"",DATE(YEAR($D1633),MONTH($D1633),1))</f>
        <v/>
      </c>
      <c r="K1633" s="20" t="str">
        <f aca="false">IF($E1633&lt;&gt;1,"",IF($G1633="","",IF(AND($D1633&gt;='Cohort Report'!$B$5,$D1633&lt;='Cohort Report'!$B$6),$G1633,"")))</f>
        <v/>
      </c>
    </row>
    <row r="1634" customFormat="false" ht="15" hidden="false" customHeight="false" outlineLevel="0" collapsed="false">
      <c r="A1634" s="9"/>
      <c r="B1634" s="22"/>
      <c r="C1634" s="23"/>
      <c r="D1634" s="19" t="str">
        <f aca="false">IF($A1634="","",_xlfn.MINIFS($B:$B,$A:$A,$A1634))</f>
        <v/>
      </c>
      <c r="E1634" s="20" t="str">
        <f aca="false">IF($A1634="","",IF(AND($B1634=$D1634,COUNTIFS($A$2:$A1634,$A1634,$B$2:$B1634,$B1634)=1),1,0))</f>
        <v/>
      </c>
      <c r="F1634" s="19" t="str">
        <f aca="false">IF($E1634&lt;&gt;1,"",IF(COUNTIFS($A:$A,$A1634,$B:$B,"&gt;"&amp;$D1634)=0,"",_xlfn.MINIFS($B:$B,$A:$A,$A1634,$B:$B,"&gt;"&amp;$D1634)))</f>
        <v/>
      </c>
      <c r="G1634" s="20" t="str">
        <f aca="false">IF($F1634="","",$F1634-$D1634)</f>
        <v/>
      </c>
      <c r="H1634" s="20" t="str">
        <f aca="false">IF($E1634&lt;&gt;1,"",IF($F1634="",0,IF($G1634&lt;='Cohort Report'!$B$7,1,0)))</f>
        <v/>
      </c>
      <c r="I1634" s="20" t="str">
        <f aca="false">IF($E1634&lt;&gt;1,"",IF($F1634="",0,IF($G1634&lt;='Cohort Report'!$B$8,1,0)))</f>
        <v/>
      </c>
      <c r="J1634" s="21" t="str">
        <f aca="false">IF($E1634&lt;&gt;1,"",DATE(YEAR($D1634),MONTH($D1634),1))</f>
        <v/>
      </c>
      <c r="K1634" s="20" t="str">
        <f aca="false">IF($E1634&lt;&gt;1,"",IF($G1634="","",IF(AND($D1634&gt;='Cohort Report'!$B$5,$D1634&lt;='Cohort Report'!$B$6),$G1634,"")))</f>
        <v/>
      </c>
    </row>
    <row r="1635" customFormat="false" ht="15" hidden="false" customHeight="false" outlineLevel="0" collapsed="false">
      <c r="A1635" s="9"/>
      <c r="B1635" s="22"/>
      <c r="C1635" s="23"/>
      <c r="D1635" s="19" t="str">
        <f aca="false">IF($A1635="","",_xlfn.MINIFS($B:$B,$A:$A,$A1635))</f>
        <v/>
      </c>
      <c r="E1635" s="20" t="str">
        <f aca="false">IF($A1635="","",IF(AND($B1635=$D1635,COUNTIFS($A$2:$A1635,$A1635,$B$2:$B1635,$B1635)=1),1,0))</f>
        <v/>
      </c>
      <c r="F1635" s="19" t="str">
        <f aca="false">IF($E1635&lt;&gt;1,"",IF(COUNTIFS($A:$A,$A1635,$B:$B,"&gt;"&amp;$D1635)=0,"",_xlfn.MINIFS($B:$B,$A:$A,$A1635,$B:$B,"&gt;"&amp;$D1635)))</f>
        <v/>
      </c>
      <c r="G1635" s="20" t="str">
        <f aca="false">IF($F1635="","",$F1635-$D1635)</f>
        <v/>
      </c>
      <c r="H1635" s="20" t="str">
        <f aca="false">IF($E1635&lt;&gt;1,"",IF($F1635="",0,IF($G1635&lt;='Cohort Report'!$B$7,1,0)))</f>
        <v/>
      </c>
      <c r="I1635" s="20" t="str">
        <f aca="false">IF($E1635&lt;&gt;1,"",IF($F1635="",0,IF($G1635&lt;='Cohort Report'!$B$8,1,0)))</f>
        <v/>
      </c>
      <c r="J1635" s="21" t="str">
        <f aca="false">IF($E1635&lt;&gt;1,"",DATE(YEAR($D1635),MONTH($D1635),1))</f>
        <v/>
      </c>
      <c r="K1635" s="20" t="str">
        <f aca="false">IF($E1635&lt;&gt;1,"",IF($G1635="","",IF(AND($D1635&gt;='Cohort Report'!$B$5,$D1635&lt;='Cohort Report'!$B$6),$G1635,"")))</f>
        <v/>
      </c>
    </row>
    <row r="1636" customFormat="false" ht="15" hidden="false" customHeight="false" outlineLevel="0" collapsed="false">
      <c r="A1636" s="9"/>
      <c r="B1636" s="22"/>
      <c r="C1636" s="23"/>
      <c r="D1636" s="19" t="str">
        <f aca="false">IF($A1636="","",_xlfn.MINIFS($B:$B,$A:$A,$A1636))</f>
        <v/>
      </c>
      <c r="E1636" s="20" t="str">
        <f aca="false">IF($A1636="","",IF(AND($B1636=$D1636,COUNTIFS($A$2:$A1636,$A1636,$B$2:$B1636,$B1636)=1),1,0))</f>
        <v/>
      </c>
      <c r="F1636" s="19" t="str">
        <f aca="false">IF($E1636&lt;&gt;1,"",IF(COUNTIFS($A:$A,$A1636,$B:$B,"&gt;"&amp;$D1636)=0,"",_xlfn.MINIFS($B:$B,$A:$A,$A1636,$B:$B,"&gt;"&amp;$D1636)))</f>
        <v/>
      </c>
      <c r="G1636" s="20" t="str">
        <f aca="false">IF($F1636="","",$F1636-$D1636)</f>
        <v/>
      </c>
      <c r="H1636" s="20" t="str">
        <f aca="false">IF($E1636&lt;&gt;1,"",IF($F1636="",0,IF($G1636&lt;='Cohort Report'!$B$7,1,0)))</f>
        <v/>
      </c>
      <c r="I1636" s="20" t="str">
        <f aca="false">IF($E1636&lt;&gt;1,"",IF($F1636="",0,IF($G1636&lt;='Cohort Report'!$B$8,1,0)))</f>
        <v/>
      </c>
      <c r="J1636" s="21" t="str">
        <f aca="false">IF($E1636&lt;&gt;1,"",DATE(YEAR($D1636),MONTH($D1636),1))</f>
        <v/>
      </c>
      <c r="K1636" s="20" t="str">
        <f aca="false">IF($E1636&lt;&gt;1,"",IF($G1636="","",IF(AND($D1636&gt;='Cohort Report'!$B$5,$D1636&lt;='Cohort Report'!$B$6),$G1636,"")))</f>
        <v/>
      </c>
    </row>
    <row r="1637" customFormat="false" ht="15" hidden="false" customHeight="false" outlineLevel="0" collapsed="false">
      <c r="A1637" s="9"/>
      <c r="B1637" s="22"/>
      <c r="C1637" s="23"/>
      <c r="D1637" s="19" t="str">
        <f aca="false">IF($A1637="","",_xlfn.MINIFS($B:$B,$A:$A,$A1637))</f>
        <v/>
      </c>
      <c r="E1637" s="20" t="str">
        <f aca="false">IF($A1637="","",IF(AND($B1637=$D1637,COUNTIFS($A$2:$A1637,$A1637,$B$2:$B1637,$B1637)=1),1,0))</f>
        <v/>
      </c>
      <c r="F1637" s="19" t="str">
        <f aca="false">IF($E1637&lt;&gt;1,"",IF(COUNTIFS($A:$A,$A1637,$B:$B,"&gt;"&amp;$D1637)=0,"",_xlfn.MINIFS($B:$B,$A:$A,$A1637,$B:$B,"&gt;"&amp;$D1637)))</f>
        <v/>
      </c>
      <c r="G1637" s="20" t="str">
        <f aca="false">IF($F1637="","",$F1637-$D1637)</f>
        <v/>
      </c>
      <c r="H1637" s="20" t="str">
        <f aca="false">IF($E1637&lt;&gt;1,"",IF($F1637="",0,IF($G1637&lt;='Cohort Report'!$B$7,1,0)))</f>
        <v/>
      </c>
      <c r="I1637" s="20" t="str">
        <f aca="false">IF($E1637&lt;&gt;1,"",IF($F1637="",0,IF($G1637&lt;='Cohort Report'!$B$8,1,0)))</f>
        <v/>
      </c>
      <c r="J1637" s="21" t="str">
        <f aca="false">IF($E1637&lt;&gt;1,"",DATE(YEAR($D1637),MONTH($D1637),1))</f>
        <v/>
      </c>
      <c r="K1637" s="20" t="str">
        <f aca="false">IF($E1637&lt;&gt;1,"",IF($G1637="","",IF(AND($D1637&gt;='Cohort Report'!$B$5,$D1637&lt;='Cohort Report'!$B$6),$G1637,"")))</f>
        <v/>
      </c>
    </row>
    <row r="1638" customFormat="false" ht="15" hidden="false" customHeight="false" outlineLevel="0" collapsed="false">
      <c r="A1638" s="9"/>
      <c r="B1638" s="22"/>
      <c r="C1638" s="23"/>
      <c r="D1638" s="19" t="str">
        <f aca="false">IF($A1638="","",_xlfn.MINIFS($B:$B,$A:$A,$A1638))</f>
        <v/>
      </c>
      <c r="E1638" s="20" t="str">
        <f aca="false">IF($A1638="","",IF(AND($B1638=$D1638,COUNTIFS($A$2:$A1638,$A1638,$B$2:$B1638,$B1638)=1),1,0))</f>
        <v/>
      </c>
      <c r="F1638" s="19" t="str">
        <f aca="false">IF($E1638&lt;&gt;1,"",IF(COUNTIFS($A:$A,$A1638,$B:$B,"&gt;"&amp;$D1638)=0,"",_xlfn.MINIFS($B:$B,$A:$A,$A1638,$B:$B,"&gt;"&amp;$D1638)))</f>
        <v/>
      </c>
      <c r="G1638" s="20" t="str">
        <f aca="false">IF($F1638="","",$F1638-$D1638)</f>
        <v/>
      </c>
      <c r="H1638" s="20" t="str">
        <f aca="false">IF($E1638&lt;&gt;1,"",IF($F1638="",0,IF($G1638&lt;='Cohort Report'!$B$7,1,0)))</f>
        <v/>
      </c>
      <c r="I1638" s="20" t="str">
        <f aca="false">IF($E1638&lt;&gt;1,"",IF($F1638="",0,IF($G1638&lt;='Cohort Report'!$B$8,1,0)))</f>
        <v/>
      </c>
      <c r="J1638" s="21" t="str">
        <f aca="false">IF($E1638&lt;&gt;1,"",DATE(YEAR($D1638),MONTH($D1638),1))</f>
        <v/>
      </c>
      <c r="K1638" s="20" t="str">
        <f aca="false">IF($E1638&lt;&gt;1,"",IF($G1638="","",IF(AND($D1638&gt;='Cohort Report'!$B$5,$D1638&lt;='Cohort Report'!$B$6),$G1638,"")))</f>
        <v/>
      </c>
    </row>
    <row r="1639" customFormat="false" ht="15" hidden="false" customHeight="false" outlineLevel="0" collapsed="false">
      <c r="A1639" s="9"/>
      <c r="B1639" s="22"/>
      <c r="C1639" s="23"/>
      <c r="D1639" s="19" t="str">
        <f aca="false">IF($A1639="","",_xlfn.MINIFS($B:$B,$A:$A,$A1639))</f>
        <v/>
      </c>
      <c r="E1639" s="20" t="str">
        <f aca="false">IF($A1639="","",IF(AND($B1639=$D1639,COUNTIFS($A$2:$A1639,$A1639,$B$2:$B1639,$B1639)=1),1,0))</f>
        <v/>
      </c>
      <c r="F1639" s="19" t="str">
        <f aca="false">IF($E1639&lt;&gt;1,"",IF(COUNTIFS($A:$A,$A1639,$B:$B,"&gt;"&amp;$D1639)=0,"",_xlfn.MINIFS($B:$B,$A:$A,$A1639,$B:$B,"&gt;"&amp;$D1639)))</f>
        <v/>
      </c>
      <c r="G1639" s="20" t="str">
        <f aca="false">IF($F1639="","",$F1639-$D1639)</f>
        <v/>
      </c>
      <c r="H1639" s="20" t="str">
        <f aca="false">IF($E1639&lt;&gt;1,"",IF($F1639="",0,IF($G1639&lt;='Cohort Report'!$B$7,1,0)))</f>
        <v/>
      </c>
      <c r="I1639" s="20" t="str">
        <f aca="false">IF($E1639&lt;&gt;1,"",IF($F1639="",0,IF($G1639&lt;='Cohort Report'!$B$8,1,0)))</f>
        <v/>
      </c>
      <c r="J1639" s="21" t="str">
        <f aca="false">IF($E1639&lt;&gt;1,"",DATE(YEAR($D1639),MONTH($D1639),1))</f>
        <v/>
      </c>
      <c r="K1639" s="20" t="str">
        <f aca="false">IF($E1639&lt;&gt;1,"",IF($G1639="","",IF(AND($D1639&gt;='Cohort Report'!$B$5,$D1639&lt;='Cohort Report'!$B$6),$G1639,"")))</f>
        <v/>
      </c>
    </row>
    <row r="1640" customFormat="false" ht="15" hidden="false" customHeight="false" outlineLevel="0" collapsed="false">
      <c r="A1640" s="9"/>
      <c r="B1640" s="22"/>
      <c r="C1640" s="23"/>
      <c r="D1640" s="19" t="str">
        <f aca="false">IF($A1640="","",_xlfn.MINIFS($B:$B,$A:$A,$A1640))</f>
        <v/>
      </c>
      <c r="E1640" s="20" t="str">
        <f aca="false">IF($A1640="","",IF(AND($B1640=$D1640,COUNTIFS($A$2:$A1640,$A1640,$B$2:$B1640,$B1640)=1),1,0))</f>
        <v/>
      </c>
      <c r="F1640" s="19" t="str">
        <f aca="false">IF($E1640&lt;&gt;1,"",IF(COUNTIFS($A:$A,$A1640,$B:$B,"&gt;"&amp;$D1640)=0,"",_xlfn.MINIFS($B:$B,$A:$A,$A1640,$B:$B,"&gt;"&amp;$D1640)))</f>
        <v/>
      </c>
      <c r="G1640" s="20" t="str">
        <f aca="false">IF($F1640="","",$F1640-$D1640)</f>
        <v/>
      </c>
      <c r="H1640" s="20" t="str">
        <f aca="false">IF($E1640&lt;&gt;1,"",IF($F1640="",0,IF($G1640&lt;='Cohort Report'!$B$7,1,0)))</f>
        <v/>
      </c>
      <c r="I1640" s="20" t="str">
        <f aca="false">IF($E1640&lt;&gt;1,"",IF($F1640="",0,IF($G1640&lt;='Cohort Report'!$B$8,1,0)))</f>
        <v/>
      </c>
      <c r="J1640" s="21" t="str">
        <f aca="false">IF($E1640&lt;&gt;1,"",DATE(YEAR($D1640),MONTH($D1640),1))</f>
        <v/>
      </c>
      <c r="K1640" s="20" t="str">
        <f aca="false">IF($E1640&lt;&gt;1,"",IF($G1640="","",IF(AND($D1640&gt;='Cohort Report'!$B$5,$D1640&lt;='Cohort Report'!$B$6),$G1640,"")))</f>
        <v/>
      </c>
    </row>
    <row r="1641" customFormat="false" ht="15" hidden="false" customHeight="false" outlineLevel="0" collapsed="false">
      <c r="A1641" s="9"/>
      <c r="B1641" s="22"/>
      <c r="C1641" s="23"/>
      <c r="D1641" s="19" t="str">
        <f aca="false">IF($A1641="","",_xlfn.MINIFS($B:$B,$A:$A,$A1641))</f>
        <v/>
      </c>
      <c r="E1641" s="20" t="str">
        <f aca="false">IF($A1641="","",IF(AND($B1641=$D1641,COUNTIFS($A$2:$A1641,$A1641,$B$2:$B1641,$B1641)=1),1,0))</f>
        <v/>
      </c>
      <c r="F1641" s="19" t="str">
        <f aca="false">IF($E1641&lt;&gt;1,"",IF(COUNTIFS($A:$A,$A1641,$B:$B,"&gt;"&amp;$D1641)=0,"",_xlfn.MINIFS($B:$B,$A:$A,$A1641,$B:$B,"&gt;"&amp;$D1641)))</f>
        <v/>
      </c>
      <c r="G1641" s="20" t="str">
        <f aca="false">IF($F1641="","",$F1641-$D1641)</f>
        <v/>
      </c>
      <c r="H1641" s="20" t="str">
        <f aca="false">IF($E1641&lt;&gt;1,"",IF($F1641="",0,IF($G1641&lt;='Cohort Report'!$B$7,1,0)))</f>
        <v/>
      </c>
      <c r="I1641" s="20" t="str">
        <f aca="false">IF($E1641&lt;&gt;1,"",IF($F1641="",0,IF($G1641&lt;='Cohort Report'!$B$8,1,0)))</f>
        <v/>
      </c>
      <c r="J1641" s="21" t="str">
        <f aca="false">IF($E1641&lt;&gt;1,"",DATE(YEAR($D1641),MONTH($D1641),1))</f>
        <v/>
      </c>
      <c r="K1641" s="20" t="str">
        <f aca="false">IF($E1641&lt;&gt;1,"",IF($G1641="","",IF(AND($D1641&gt;='Cohort Report'!$B$5,$D1641&lt;='Cohort Report'!$B$6),$G1641,"")))</f>
        <v/>
      </c>
    </row>
    <row r="1642" customFormat="false" ht="15" hidden="false" customHeight="false" outlineLevel="0" collapsed="false">
      <c r="A1642" s="9"/>
      <c r="B1642" s="22"/>
      <c r="C1642" s="23"/>
      <c r="D1642" s="19" t="str">
        <f aca="false">IF($A1642="","",_xlfn.MINIFS($B:$B,$A:$A,$A1642))</f>
        <v/>
      </c>
      <c r="E1642" s="20" t="str">
        <f aca="false">IF($A1642="","",IF(AND($B1642=$D1642,COUNTIFS($A$2:$A1642,$A1642,$B$2:$B1642,$B1642)=1),1,0))</f>
        <v/>
      </c>
      <c r="F1642" s="19" t="str">
        <f aca="false">IF($E1642&lt;&gt;1,"",IF(COUNTIFS($A:$A,$A1642,$B:$B,"&gt;"&amp;$D1642)=0,"",_xlfn.MINIFS($B:$B,$A:$A,$A1642,$B:$B,"&gt;"&amp;$D1642)))</f>
        <v/>
      </c>
      <c r="G1642" s="20" t="str">
        <f aca="false">IF($F1642="","",$F1642-$D1642)</f>
        <v/>
      </c>
      <c r="H1642" s="20" t="str">
        <f aca="false">IF($E1642&lt;&gt;1,"",IF($F1642="",0,IF($G1642&lt;='Cohort Report'!$B$7,1,0)))</f>
        <v/>
      </c>
      <c r="I1642" s="20" t="str">
        <f aca="false">IF($E1642&lt;&gt;1,"",IF($F1642="",0,IF($G1642&lt;='Cohort Report'!$B$8,1,0)))</f>
        <v/>
      </c>
      <c r="J1642" s="21" t="str">
        <f aca="false">IF($E1642&lt;&gt;1,"",DATE(YEAR($D1642),MONTH($D1642),1))</f>
        <v/>
      </c>
      <c r="K1642" s="20" t="str">
        <f aca="false">IF($E1642&lt;&gt;1,"",IF($G1642="","",IF(AND($D1642&gt;='Cohort Report'!$B$5,$D1642&lt;='Cohort Report'!$B$6),$G1642,"")))</f>
        <v/>
      </c>
    </row>
    <row r="1643" customFormat="false" ht="15" hidden="false" customHeight="false" outlineLevel="0" collapsed="false">
      <c r="A1643" s="9"/>
      <c r="B1643" s="22"/>
      <c r="C1643" s="23"/>
      <c r="D1643" s="19" t="str">
        <f aca="false">IF($A1643="","",_xlfn.MINIFS($B:$B,$A:$A,$A1643))</f>
        <v/>
      </c>
      <c r="E1643" s="20" t="str">
        <f aca="false">IF($A1643="","",IF(AND($B1643=$D1643,COUNTIFS($A$2:$A1643,$A1643,$B$2:$B1643,$B1643)=1),1,0))</f>
        <v/>
      </c>
      <c r="F1643" s="19" t="str">
        <f aca="false">IF($E1643&lt;&gt;1,"",IF(COUNTIFS($A:$A,$A1643,$B:$B,"&gt;"&amp;$D1643)=0,"",_xlfn.MINIFS($B:$B,$A:$A,$A1643,$B:$B,"&gt;"&amp;$D1643)))</f>
        <v/>
      </c>
      <c r="G1643" s="20" t="str">
        <f aca="false">IF($F1643="","",$F1643-$D1643)</f>
        <v/>
      </c>
      <c r="H1643" s="20" t="str">
        <f aca="false">IF($E1643&lt;&gt;1,"",IF($F1643="",0,IF($G1643&lt;='Cohort Report'!$B$7,1,0)))</f>
        <v/>
      </c>
      <c r="I1643" s="20" t="str">
        <f aca="false">IF($E1643&lt;&gt;1,"",IF($F1643="",0,IF($G1643&lt;='Cohort Report'!$B$8,1,0)))</f>
        <v/>
      </c>
      <c r="J1643" s="21" t="str">
        <f aca="false">IF($E1643&lt;&gt;1,"",DATE(YEAR($D1643),MONTH($D1643),1))</f>
        <v/>
      </c>
      <c r="K1643" s="20" t="str">
        <f aca="false">IF($E1643&lt;&gt;1,"",IF($G1643="","",IF(AND($D1643&gt;='Cohort Report'!$B$5,$D1643&lt;='Cohort Report'!$B$6),$G1643,"")))</f>
        <v/>
      </c>
    </row>
    <row r="1644" customFormat="false" ht="15" hidden="false" customHeight="false" outlineLevel="0" collapsed="false">
      <c r="A1644" s="9"/>
      <c r="B1644" s="22"/>
      <c r="C1644" s="23"/>
      <c r="D1644" s="19" t="str">
        <f aca="false">IF($A1644="","",_xlfn.MINIFS($B:$B,$A:$A,$A1644))</f>
        <v/>
      </c>
      <c r="E1644" s="20" t="str">
        <f aca="false">IF($A1644="","",IF(AND($B1644=$D1644,COUNTIFS($A$2:$A1644,$A1644,$B$2:$B1644,$B1644)=1),1,0))</f>
        <v/>
      </c>
      <c r="F1644" s="19" t="str">
        <f aca="false">IF($E1644&lt;&gt;1,"",IF(COUNTIFS($A:$A,$A1644,$B:$B,"&gt;"&amp;$D1644)=0,"",_xlfn.MINIFS($B:$B,$A:$A,$A1644,$B:$B,"&gt;"&amp;$D1644)))</f>
        <v/>
      </c>
      <c r="G1644" s="20" t="str">
        <f aca="false">IF($F1644="","",$F1644-$D1644)</f>
        <v/>
      </c>
      <c r="H1644" s="20" t="str">
        <f aca="false">IF($E1644&lt;&gt;1,"",IF($F1644="",0,IF($G1644&lt;='Cohort Report'!$B$7,1,0)))</f>
        <v/>
      </c>
      <c r="I1644" s="20" t="str">
        <f aca="false">IF($E1644&lt;&gt;1,"",IF($F1644="",0,IF($G1644&lt;='Cohort Report'!$B$8,1,0)))</f>
        <v/>
      </c>
      <c r="J1644" s="21" t="str">
        <f aca="false">IF($E1644&lt;&gt;1,"",DATE(YEAR($D1644),MONTH($D1644),1))</f>
        <v/>
      </c>
      <c r="K1644" s="20" t="str">
        <f aca="false">IF($E1644&lt;&gt;1,"",IF($G1644="","",IF(AND($D1644&gt;='Cohort Report'!$B$5,$D1644&lt;='Cohort Report'!$B$6),$G1644,"")))</f>
        <v/>
      </c>
    </row>
    <row r="1645" customFormat="false" ht="15" hidden="false" customHeight="false" outlineLevel="0" collapsed="false">
      <c r="A1645" s="9"/>
      <c r="B1645" s="22"/>
      <c r="C1645" s="23"/>
      <c r="D1645" s="19" t="str">
        <f aca="false">IF($A1645="","",_xlfn.MINIFS($B:$B,$A:$A,$A1645))</f>
        <v/>
      </c>
      <c r="E1645" s="20" t="str">
        <f aca="false">IF($A1645="","",IF(AND($B1645=$D1645,COUNTIFS($A$2:$A1645,$A1645,$B$2:$B1645,$B1645)=1),1,0))</f>
        <v/>
      </c>
      <c r="F1645" s="19" t="str">
        <f aca="false">IF($E1645&lt;&gt;1,"",IF(COUNTIFS($A:$A,$A1645,$B:$B,"&gt;"&amp;$D1645)=0,"",_xlfn.MINIFS($B:$B,$A:$A,$A1645,$B:$B,"&gt;"&amp;$D1645)))</f>
        <v/>
      </c>
      <c r="G1645" s="20" t="str">
        <f aca="false">IF($F1645="","",$F1645-$D1645)</f>
        <v/>
      </c>
      <c r="H1645" s="20" t="str">
        <f aca="false">IF($E1645&lt;&gt;1,"",IF($F1645="",0,IF($G1645&lt;='Cohort Report'!$B$7,1,0)))</f>
        <v/>
      </c>
      <c r="I1645" s="20" t="str">
        <f aca="false">IF($E1645&lt;&gt;1,"",IF($F1645="",0,IF($G1645&lt;='Cohort Report'!$B$8,1,0)))</f>
        <v/>
      </c>
      <c r="J1645" s="21" t="str">
        <f aca="false">IF($E1645&lt;&gt;1,"",DATE(YEAR($D1645),MONTH($D1645),1))</f>
        <v/>
      </c>
      <c r="K1645" s="20" t="str">
        <f aca="false">IF($E1645&lt;&gt;1,"",IF($G1645="","",IF(AND($D1645&gt;='Cohort Report'!$B$5,$D1645&lt;='Cohort Report'!$B$6),$G1645,"")))</f>
        <v/>
      </c>
    </row>
    <row r="1646" customFormat="false" ht="15" hidden="false" customHeight="false" outlineLevel="0" collapsed="false">
      <c r="A1646" s="9"/>
      <c r="B1646" s="22"/>
      <c r="C1646" s="23"/>
      <c r="D1646" s="19" t="str">
        <f aca="false">IF($A1646="","",_xlfn.MINIFS($B:$B,$A:$A,$A1646))</f>
        <v/>
      </c>
      <c r="E1646" s="20" t="str">
        <f aca="false">IF($A1646="","",IF(AND($B1646=$D1646,COUNTIFS($A$2:$A1646,$A1646,$B$2:$B1646,$B1646)=1),1,0))</f>
        <v/>
      </c>
      <c r="F1646" s="19" t="str">
        <f aca="false">IF($E1646&lt;&gt;1,"",IF(COUNTIFS($A:$A,$A1646,$B:$B,"&gt;"&amp;$D1646)=0,"",_xlfn.MINIFS($B:$B,$A:$A,$A1646,$B:$B,"&gt;"&amp;$D1646)))</f>
        <v/>
      </c>
      <c r="G1646" s="20" t="str">
        <f aca="false">IF($F1646="","",$F1646-$D1646)</f>
        <v/>
      </c>
      <c r="H1646" s="20" t="str">
        <f aca="false">IF($E1646&lt;&gt;1,"",IF($F1646="",0,IF($G1646&lt;='Cohort Report'!$B$7,1,0)))</f>
        <v/>
      </c>
      <c r="I1646" s="20" t="str">
        <f aca="false">IF($E1646&lt;&gt;1,"",IF($F1646="",0,IF($G1646&lt;='Cohort Report'!$B$8,1,0)))</f>
        <v/>
      </c>
      <c r="J1646" s="21" t="str">
        <f aca="false">IF($E1646&lt;&gt;1,"",DATE(YEAR($D1646),MONTH($D1646),1))</f>
        <v/>
      </c>
      <c r="K1646" s="20" t="str">
        <f aca="false">IF($E1646&lt;&gt;1,"",IF($G1646="","",IF(AND($D1646&gt;='Cohort Report'!$B$5,$D1646&lt;='Cohort Report'!$B$6),$G1646,"")))</f>
        <v/>
      </c>
    </row>
    <row r="1647" customFormat="false" ht="15" hidden="false" customHeight="false" outlineLevel="0" collapsed="false">
      <c r="A1647" s="9"/>
      <c r="B1647" s="22"/>
      <c r="C1647" s="23"/>
      <c r="D1647" s="19" t="str">
        <f aca="false">IF($A1647="","",_xlfn.MINIFS($B:$B,$A:$A,$A1647))</f>
        <v/>
      </c>
      <c r="E1647" s="20" t="str">
        <f aca="false">IF($A1647="","",IF(AND($B1647=$D1647,COUNTIFS($A$2:$A1647,$A1647,$B$2:$B1647,$B1647)=1),1,0))</f>
        <v/>
      </c>
      <c r="F1647" s="19" t="str">
        <f aca="false">IF($E1647&lt;&gt;1,"",IF(COUNTIFS($A:$A,$A1647,$B:$B,"&gt;"&amp;$D1647)=0,"",_xlfn.MINIFS($B:$B,$A:$A,$A1647,$B:$B,"&gt;"&amp;$D1647)))</f>
        <v/>
      </c>
      <c r="G1647" s="20" t="str">
        <f aca="false">IF($F1647="","",$F1647-$D1647)</f>
        <v/>
      </c>
      <c r="H1647" s="20" t="str">
        <f aca="false">IF($E1647&lt;&gt;1,"",IF($F1647="",0,IF($G1647&lt;='Cohort Report'!$B$7,1,0)))</f>
        <v/>
      </c>
      <c r="I1647" s="20" t="str">
        <f aca="false">IF($E1647&lt;&gt;1,"",IF($F1647="",0,IF($G1647&lt;='Cohort Report'!$B$8,1,0)))</f>
        <v/>
      </c>
      <c r="J1647" s="21" t="str">
        <f aca="false">IF($E1647&lt;&gt;1,"",DATE(YEAR($D1647),MONTH($D1647),1))</f>
        <v/>
      </c>
      <c r="K1647" s="20" t="str">
        <f aca="false">IF($E1647&lt;&gt;1,"",IF($G1647="","",IF(AND($D1647&gt;='Cohort Report'!$B$5,$D1647&lt;='Cohort Report'!$B$6),$G1647,"")))</f>
        <v/>
      </c>
    </row>
    <row r="1648" customFormat="false" ht="15" hidden="false" customHeight="false" outlineLevel="0" collapsed="false">
      <c r="A1648" s="9"/>
      <c r="B1648" s="22"/>
      <c r="C1648" s="23"/>
      <c r="D1648" s="19" t="str">
        <f aca="false">IF($A1648="","",_xlfn.MINIFS($B:$B,$A:$A,$A1648))</f>
        <v/>
      </c>
      <c r="E1648" s="20" t="str">
        <f aca="false">IF($A1648="","",IF(AND($B1648=$D1648,COUNTIFS($A$2:$A1648,$A1648,$B$2:$B1648,$B1648)=1),1,0))</f>
        <v/>
      </c>
      <c r="F1648" s="19" t="str">
        <f aca="false">IF($E1648&lt;&gt;1,"",IF(COUNTIFS($A:$A,$A1648,$B:$B,"&gt;"&amp;$D1648)=0,"",_xlfn.MINIFS($B:$B,$A:$A,$A1648,$B:$B,"&gt;"&amp;$D1648)))</f>
        <v/>
      </c>
      <c r="G1648" s="20" t="str">
        <f aca="false">IF($F1648="","",$F1648-$D1648)</f>
        <v/>
      </c>
      <c r="H1648" s="20" t="str">
        <f aca="false">IF($E1648&lt;&gt;1,"",IF($F1648="",0,IF($G1648&lt;='Cohort Report'!$B$7,1,0)))</f>
        <v/>
      </c>
      <c r="I1648" s="20" t="str">
        <f aca="false">IF($E1648&lt;&gt;1,"",IF($F1648="",0,IF($G1648&lt;='Cohort Report'!$B$8,1,0)))</f>
        <v/>
      </c>
      <c r="J1648" s="21" t="str">
        <f aca="false">IF($E1648&lt;&gt;1,"",DATE(YEAR($D1648),MONTH($D1648),1))</f>
        <v/>
      </c>
      <c r="K1648" s="20" t="str">
        <f aca="false">IF($E1648&lt;&gt;1,"",IF($G1648="","",IF(AND($D1648&gt;='Cohort Report'!$B$5,$D1648&lt;='Cohort Report'!$B$6),$G1648,"")))</f>
        <v/>
      </c>
    </row>
    <row r="1649" customFormat="false" ht="15" hidden="false" customHeight="false" outlineLevel="0" collapsed="false">
      <c r="A1649" s="9"/>
      <c r="B1649" s="22"/>
      <c r="C1649" s="23"/>
      <c r="D1649" s="19" t="str">
        <f aca="false">IF($A1649="","",_xlfn.MINIFS($B:$B,$A:$A,$A1649))</f>
        <v/>
      </c>
      <c r="E1649" s="20" t="str">
        <f aca="false">IF($A1649="","",IF(AND($B1649=$D1649,COUNTIFS($A$2:$A1649,$A1649,$B$2:$B1649,$B1649)=1),1,0))</f>
        <v/>
      </c>
      <c r="F1649" s="19" t="str">
        <f aca="false">IF($E1649&lt;&gt;1,"",IF(COUNTIFS($A:$A,$A1649,$B:$B,"&gt;"&amp;$D1649)=0,"",_xlfn.MINIFS($B:$B,$A:$A,$A1649,$B:$B,"&gt;"&amp;$D1649)))</f>
        <v/>
      </c>
      <c r="G1649" s="20" t="str">
        <f aca="false">IF($F1649="","",$F1649-$D1649)</f>
        <v/>
      </c>
      <c r="H1649" s="20" t="str">
        <f aca="false">IF($E1649&lt;&gt;1,"",IF($F1649="",0,IF($G1649&lt;='Cohort Report'!$B$7,1,0)))</f>
        <v/>
      </c>
      <c r="I1649" s="20" t="str">
        <f aca="false">IF($E1649&lt;&gt;1,"",IF($F1649="",0,IF($G1649&lt;='Cohort Report'!$B$8,1,0)))</f>
        <v/>
      </c>
      <c r="J1649" s="21" t="str">
        <f aca="false">IF($E1649&lt;&gt;1,"",DATE(YEAR($D1649),MONTH($D1649),1))</f>
        <v/>
      </c>
      <c r="K1649" s="20" t="str">
        <f aca="false">IF($E1649&lt;&gt;1,"",IF($G1649="","",IF(AND($D1649&gt;='Cohort Report'!$B$5,$D1649&lt;='Cohort Report'!$B$6),$G1649,"")))</f>
        <v/>
      </c>
    </row>
    <row r="1650" customFormat="false" ht="15" hidden="false" customHeight="false" outlineLevel="0" collapsed="false">
      <c r="A1650" s="9"/>
      <c r="B1650" s="22"/>
      <c r="C1650" s="23"/>
      <c r="D1650" s="19" t="str">
        <f aca="false">IF($A1650="","",_xlfn.MINIFS($B:$B,$A:$A,$A1650))</f>
        <v/>
      </c>
      <c r="E1650" s="20" t="str">
        <f aca="false">IF($A1650="","",IF(AND($B1650=$D1650,COUNTIFS($A$2:$A1650,$A1650,$B$2:$B1650,$B1650)=1),1,0))</f>
        <v/>
      </c>
      <c r="F1650" s="19" t="str">
        <f aca="false">IF($E1650&lt;&gt;1,"",IF(COUNTIFS($A:$A,$A1650,$B:$B,"&gt;"&amp;$D1650)=0,"",_xlfn.MINIFS($B:$B,$A:$A,$A1650,$B:$B,"&gt;"&amp;$D1650)))</f>
        <v/>
      </c>
      <c r="G1650" s="20" t="str">
        <f aca="false">IF($F1650="","",$F1650-$D1650)</f>
        <v/>
      </c>
      <c r="H1650" s="20" t="str">
        <f aca="false">IF($E1650&lt;&gt;1,"",IF($F1650="",0,IF($G1650&lt;='Cohort Report'!$B$7,1,0)))</f>
        <v/>
      </c>
      <c r="I1650" s="20" t="str">
        <f aca="false">IF($E1650&lt;&gt;1,"",IF($F1650="",0,IF($G1650&lt;='Cohort Report'!$B$8,1,0)))</f>
        <v/>
      </c>
      <c r="J1650" s="21" t="str">
        <f aca="false">IF($E1650&lt;&gt;1,"",DATE(YEAR($D1650),MONTH($D1650),1))</f>
        <v/>
      </c>
      <c r="K1650" s="20" t="str">
        <f aca="false">IF($E1650&lt;&gt;1,"",IF($G1650="","",IF(AND($D1650&gt;='Cohort Report'!$B$5,$D1650&lt;='Cohort Report'!$B$6),$G1650,"")))</f>
        <v/>
      </c>
    </row>
    <row r="1651" customFormat="false" ht="15" hidden="false" customHeight="false" outlineLevel="0" collapsed="false">
      <c r="A1651" s="9"/>
      <c r="B1651" s="22"/>
      <c r="C1651" s="23"/>
      <c r="D1651" s="19" t="str">
        <f aca="false">IF($A1651="","",_xlfn.MINIFS($B:$B,$A:$A,$A1651))</f>
        <v/>
      </c>
      <c r="E1651" s="20" t="str">
        <f aca="false">IF($A1651="","",IF(AND($B1651=$D1651,COUNTIFS($A$2:$A1651,$A1651,$B$2:$B1651,$B1651)=1),1,0))</f>
        <v/>
      </c>
      <c r="F1651" s="19" t="str">
        <f aca="false">IF($E1651&lt;&gt;1,"",IF(COUNTIFS($A:$A,$A1651,$B:$B,"&gt;"&amp;$D1651)=0,"",_xlfn.MINIFS($B:$B,$A:$A,$A1651,$B:$B,"&gt;"&amp;$D1651)))</f>
        <v/>
      </c>
      <c r="G1651" s="20" t="str">
        <f aca="false">IF($F1651="","",$F1651-$D1651)</f>
        <v/>
      </c>
      <c r="H1651" s="20" t="str">
        <f aca="false">IF($E1651&lt;&gt;1,"",IF($F1651="",0,IF($G1651&lt;='Cohort Report'!$B$7,1,0)))</f>
        <v/>
      </c>
      <c r="I1651" s="20" t="str">
        <f aca="false">IF($E1651&lt;&gt;1,"",IF($F1651="",0,IF($G1651&lt;='Cohort Report'!$B$8,1,0)))</f>
        <v/>
      </c>
      <c r="J1651" s="21" t="str">
        <f aca="false">IF($E1651&lt;&gt;1,"",DATE(YEAR($D1651),MONTH($D1651),1))</f>
        <v/>
      </c>
      <c r="K1651" s="20" t="str">
        <f aca="false">IF($E1651&lt;&gt;1,"",IF($G1651="","",IF(AND($D1651&gt;='Cohort Report'!$B$5,$D1651&lt;='Cohort Report'!$B$6),$G1651,"")))</f>
        <v/>
      </c>
    </row>
    <row r="1652" customFormat="false" ht="15" hidden="false" customHeight="false" outlineLevel="0" collapsed="false">
      <c r="A1652" s="9"/>
      <c r="B1652" s="22"/>
      <c r="C1652" s="23"/>
      <c r="D1652" s="19" t="str">
        <f aca="false">IF($A1652="","",_xlfn.MINIFS($B:$B,$A:$A,$A1652))</f>
        <v/>
      </c>
      <c r="E1652" s="20" t="str">
        <f aca="false">IF($A1652="","",IF(AND($B1652=$D1652,COUNTIFS($A$2:$A1652,$A1652,$B$2:$B1652,$B1652)=1),1,0))</f>
        <v/>
      </c>
      <c r="F1652" s="19" t="str">
        <f aca="false">IF($E1652&lt;&gt;1,"",IF(COUNTIFS($A:$A,$A1652,$B:$B,"&gt;"&amp;$D1652)=0,"",_xlfn.MINIFS($B:$B,$A:$A,$A1652,$B:$B,"&gt;"&amp;$D1652)))</f>
        <v/>
      </c>
      <c r="G1652" s="20" t="str">
        <f aca="false">IF($F1652="","",$F1652-$D1652)</f>
        <v/>
      </c>
      <c r="H1652" s="20" t="str">
        <f aca="false">IF($E1652&lt;&gt;1,"",IF($F1652="",0,IF($G1652&lt;='Cohort Report'!$B$7,1,0)))</f>
        <v/>
      </c>
      <c r="I1652" s="20" t="str">
        <f aca="false">IF($E1652&lt;&gt;1,"",IF($F1652="",0,IF($G1652&lt;='Cohort Report'!$B$8,1,0)))</f>
        <v/>
      </c>
      <c r="J1652" s="21" t="str">
        <f aca="false">IF($E1652&lt;&gt;1,"",DATE(YEAR($D1652),MONTH($D1652),1))</f>
        <v/>
      </c>
      <c r="K1652" s="20" t="str">
        <f aca="false">IF($E1652&lt;&gt;1,"",IF($G1652="","",IF(AND($D1652&gt;='Cohort Report'!$B$5,$D1652&lt;='Cohort Report'!$B$6),$G1652,"")))</f>
        <v/>
      </c>
    </row>
    <row r="1653" customFormat="false" ht="15" hidden="false" customHeight="false" outlineLevel="0" collapsed="false">
      <c r="A1653" s="9"/>
      <c r="B1653" s="22"/>
      <c r="C1653" s="23"/>
      <c r="D1653" s="19" t="str">
        <f aca="false">IF($A1653="","",_xlfn.MINIFS($B:$B,$A:$A,$A1653))</f>
        <v/>
      </c>
      <c r="E1653" s="20" t="str">
        <f aca="false">IF($A1653="","",IF(AND($B1653=$D1653,COUNTIFS($A$2:$A1653,$A1653,$B$2:$B1653,$B1653)=1),1,0))</f>
        <v/>
      </c>
      <c r="F1653" s="19" t="str">
        <f aca="false">IF($E1653&lt;&gt;1,"",IF(COUNTIFS($A:$A,$A1653,$B:$B,"&gt;"&amp;$D1653)=0,"",_xlfn.MINIFS($B:$B,$A:$A,$A1653,$B:$B,"&gt;"&amp;$D1653)))</f>
        <v/>
      </c>
      <c r="G1653" s="20" t="str">
        <f aca="false">IF($F1653="","",$F1653-$D1653)</f>
        <v/>
      </c>
      <c r="H1653" s="20" t="str">
        <f aca="false">IF($E1653&lt;&gt;1,"",IF($F1653="",0,IF($G1653&lt;='Cohort Report'!$B$7,1,0)))</f>
        <v/>
      </c>
      <c r="I1653" s="20" t="str">
        <f aca="false">IF($E1653&lt;&gt;1,"",IF($F1653="",0,IF($G1653&lt;='Cohort Report'!$B$8,1,0)))</f>
        <v/>
      </c>
      <c r="J1653" s="21" t="str">
        <f aca="false">IF($E1653&lt;&gt;1,"",DATE(YEAR($D1653),MONTH($D1653),1))</f>
        <v/>
      </c>
      <c r="K1653" s="20" t="str">
        <f aca="false">IF($E1653&lt;&gt;1,"",IF($G1653="","",IF(AND($D1653&gt;='Cohort Report'!$B$5,$D1653&lt;='Cohort Report'!$B$6),$G1653,"")))</f>
        <v/>
      </c>
    </row>
    <row r="1654" customFormat="false" ht="15" hidden="false" customHeight="false" outlineLevel="0" collapsed="false">
      <c r="A1654" s="9"/>
      <c r="B1654" s="22"/>
      <c r="C1654" s="23"/>
      <c r="D1654" s="19" t="str">
        <f aca="false">IF($A1654="","",_xlfn.MINIFS($B:$B,$A:$A,$A1654))</f>
        <v/>
      </c>
      <c r="E1654" s="20" t="str">
        <f aca="false">IF($A1654="","",IF(AND($B1654=$D1654,COUNTIFS($A$2:$A1654,$A1654,$B$2:$B1654,$B1654)=1),1,0))</f>
        <v/>
      </c>
      <c r="F1654" s="19" t="str">
        <f aca="false">IF($E1654&lt;&gt;1,"",IF(COUNTIFS($A:$A,$A1654,$B:$B,"&gt;"&amp;$D1654)=0,"",_xlfn.MINIFS($B:$B,$A:$A,$A1654,$B:$B,"&gt;"&amp;$D1654)))</f>
        <v/>
      </c>
      <c r="G1654" s="20" t="str">
        <f aca="false">IF($F1654="","",$F1654-$D1654)</f>
        <v/>
      </c>
      <c r="H1654" s="20" t="str">
        <f aca="false">IF($E1654&lt;&gt;1,"",IF($F1654="",0,IF($G1654&lt;='Cohort Report'!$B$7,1,0)))</f>
        <v/>
      </c>
      <c r="I1654" s="20" t="str">
        <f aca="false">IF($E1654&lt;&gt;1,"",IF($F1654="",0,IF($G1654&lt;='Cohort Report'!$B$8,1,0)))</f>
        <v/>
      </c>
      <c r="J1654" s="21" t="str">
        <f aca="false">IF($E1654&lt;&gt;1,"",DATE(YEAR($D1654),MONTH($D1654),1))</f>
        <v/>
      </c>
      <c r="K1654" s="20" t="str">
        <f aca="false">IF($E1654&lt;&gt;1,"",IF($G1654="","",IF(AND($D1654&gt;='Cohort Report'!$B$5,$D1654&lt;='Cohort Report'!$B$6),$G1654,"")))</f>
        <v/>
      </c>
    </row>
    <row r="1655" customFormat="false" ht="15" hidden="false" customHeight="false" outlineLevel="0" collapsed="false">
      <c r="A1655" s="9"/>
      <c r="B1655" s="22"/>
      <c r="C1655" s="23"/>
      <c r="D1655" s="19" t="str">
        <f aca="false">IF($A1655="","",_xlfn.MINIFS($B:$B,$A:$A,$A1655))</f>
        <v/>
      </c>
      <c r="E1655" s="20" t="str">
        <f aca="false">IF($A1655="","",IF(AND($B1655=$D1655,COUNTIFS($A$2:$A1655,$A1655,$B$2:$B1655,$B1655)=1),1,0))</f>
        <v/>
      </c>
      <c r="F1655" s="19" t="str">
        <f aca="false">IF($E1655&lt;&gt;1,"",IF(COUNTIFS($A:$A,$A1655,$B:$B,"&gt;"&amp;$D1655)=0,"",_xlfn.MINIFS($B:$B,$A:$A,$A1655,$B:$B,"&gt;"&amp;$D1655)))</f>
        <v/>
      </c>
      <c r="G1655" s="20" t="str">
        <f aca="false">IF($F1655="","",$F1655-$D1655)</f>
        <v/>
      </c>
      <c r="H1655" s="20" t="str">
        <f aca="false">IF($E1655&lt;&gt;1,"",IF($F1655="",0,IF($G1655&lt;='Cohort Report'!$B$7,1,0)))</f>
        <v/>
      </c>
      <c r="I1655" s="20" t="str">
        <f aca="false">IF($E1655&lt;&gt;1,"",IF($F1655="",0,IF($G1655&lt;='Cohort Report'!$B$8,1,0)))</f>
        <v/>
      </c>
      <c r="J1655" s="21" t="str">
        <f aca="false">IF($E1655&lt;&gt;1,"",DATE(YEAR($D1655),MONTH($D1655),1))</f>
        <v/>
      </c>
      <c r="K1655" s="20" t="str">
        <f aca="false">IF($E1655&lt;&gt;1,"",IF($G1655="","",IF(AND($D1655&gt;='Cohort Report'!$B$5,$D1655&lt;='Cohort Report'!$B$6),$G1655,"")))</f>
        <v/>
      </c>
    </row>
    <row r="1656" customFormat="false" ht="15" hidden="false" customHeight="false" outlineLevel="0" collapsed="false">
      <c r="A1656" s="9"/>
      <c r="B1656" s="22"/>
      <c r="C1656" s="23"/>
      <c r="D1656" s="19" t="str">
        <f aca="false">IF($A1656="","",_xlfn.MINIFS($B:$B,$A:$A,$A1656))</f>
        <v/>
      </c>
      <c r="E1656" s="20" t="str">
        <f aca="false">IF($A1656="","",IF(AND($B1656=$D1656,COUNTIFS($A$2:$A1656,$A1656,$B$2:$B1656,$B1656)=1),1,0))</f>
        <v/>
      </c>
      <c r="F1656" s="19" t="str">
        <f aca="false">IF($E1656&lt;&gt;1,"",IF(COUNTIFS($A:$A,$A1656,$B:$B,"&gt;"&amp;$D1656)=0,"",_xlfn.MINIFS($B:$B,$A:$A,$A1656,$B:$B,"&gt;"&amp;$D1656)))</f>
        <v/>
      </c>
      <c r="G1656" s="20" t="str">
        <f aca="false">IF($F1656="","",$F1656-$D1656)</f>
        <v/>
      </c>
      <c r="H1656" s="20" t="str">
        <f aca="false">IF($E1656&lt;&gt;1,"",IF($F1656="",0,IF($G1656&lt;='Cohort Report'!$B$7,1,0)))</f>
        <v/>
      </c>
      <c r="I1656" s="20" t="str">
        <f aca="false">IF($E1656&lt;&gt;1,"",IF($F1656="",0,IF($G1656&lt;='Cohort Report'!$B$8,1,0)))</f>
        <v/>
      </c>
      <c r="J1656" s="21" t="str">
        <f aca="false">IF($E1656&lt;&gt;1,"",DATE(YEAR($D1656),MONTH($D1656),1))</f>
        <v/>
      </c>
      <c r="K1656" s="20" t="str">
        <f aca="false">IF($E1656&lt;&gt;1,"",IF($G1656="","",IF(AND($D1656&gt;='Cohort Report'!$B$5,$D1656&lt;='Cohort Report'!$B$6),$G1656,"")))</f>
        <v/>
      </c>
    </row>
    <row r="1657" customFormat="false" ht="15" hidden="false" customHeight="false" outlineLevel="0" collapsed="false">
      <c r="A1657" s="9"/>
      <c r="B1657" s="22"/>
      <c r="C1657" s="23"/>
      <c r="D1657" s="19" t="str">
        <f aca="false">IF($A1657="","",_xlfn.MINIFS($B:$B,$A:$A,$A1657))</f>
        <v/>
      </c>
      <c r="E1657" s="20" t="str">
        <f aca="false">IF($A1657="","",IF(AND($B1657=$D1657,COUNTIFS($A$2:$A1657,$A1657,$B$2:$B1657,$B1657)=1),1,0))</f>
        <v/>
      </c>
      <c r="F1657" s="19" t="str">
        <f aca="false">IF($E1657&lt;&gt;1,"",IF(COUNTIFS($A:$A,$A1657,$B:$B,"&gt;"&amp;$D1657)=0,"",_xlfn.MINIFS($B:$B,$A:$A,$A1657,$B:$B,"&gt;"&amp;$D1657)))</f>
        <v/>
      </c>
      <c r="G1657" s="20" t="str">
        <f aca="false">IF($F1657="","",$F1657-$D1657)</f>
        <v/>
      </c>
      <c r="H1657" s="20" t="str">
        <f aca="false">IF($E1657&lt;&gt;1,"",IF($F1657="",0,IF($G1657&lt;='Cohort Report'!$B$7,1,0)))</f>
        <v/>
      </c>
      <c r="I1657" s="20" t="str">
        <f aca="false">IF($E1657&lt;&gt;1,"",IF($F1657="",0,IF($G1657&lt;='Cohort Report'!$B$8,1,0)))</f>
        <v/>
      </c>
      <c r="J1657" s="21" t="str">
        <f aca="false">IF($E1657&lt;&gt;1,"",DATE(YEAR($D1657),MONTH($D1657),1))</f>
        <v/>
      </c>
      <c r="K1657" s="20" t="str">
        <f aca="false">IF($E1657&lt;&gt;1,"",IF($G1657="","",IF(AND($D1657&gt;='Cohort Report'!$B$5,$D1657&lt;='Cohort Report'!$B$6),$G1657,"")))</f>
        <v/>
      </c>
    </row>
    <row r="1658" customFormat="false" ht="15" hidden="false" customHeight="false" outlineLevel="0" collapsed="false">
      <c r="A1658" s="9"/>
      <c r="B1658" s="22"/>
      <c r="C1658" s="23"/>
      <c r="D1658" s="19" t="str">
        <f aca="false">IF($A1658="","",_xlfn.MINIFS($B:$B,$A:$A,$A1658))</f>
        <v/>
      </c>
      <c r="E1658" s="20" t="str">
        <f aca="false">IF($A1658="","",IF(AND($B1658=$D1658,COUNTIFS($A$2:$A1658,$A1658,$B$2:$B1658,$B1658)=1),1,0))</f>
        <v/>
      </c>
      <c r="F1658" s="19" t="str">
        <f aca="false">IF($E1658&lt;&gt;1,"",IF(COUNTIFS($A:$A,$A1658,$B:$B,"&gt;"&amp;$D1658)=0,"",_xlfn.MINIFS($B:$B,$A:$A,$A1658,$B:$B,"&gt;"&amp;$D1658)))</f>
        <v/>
      </c>
      <c r="G1658" s="20" t="str">
        <f aca="false">IF($F1658="","",$F1658-$D1658)</f>
        <v/>
      </c>
      <c r="H1658" s="20" t="str">
        <f aca="false">IF($E1658&lt;&gt;1,"",IF($F1658="",0,IF($G1658&lt;='Cohort Report'!$B$7,1,0)))</f>
        <v/>
      </c>
      <c r="I1658" s="20" t="str">
        <f aca="false">IF($E1658&lt;&gt;1,"",IF($F1658="",0,IF($G1658&lt;='Cohort Report'!$B$8,1,0)))</f>
        <v/>
      </c>
      <c r="J1658" s="21" t="str">
        <f aca="false">IF($E1658&lt;&gt;1,"",DATE(YEAR($D1658),MONTH($D1658),1))</f>
        <v/>
      </c>
      <c r="K1658" s="20" t="str">
        <f aca="false">IF($E1658&lt;&gt;1,"",IF($G1658="","",IF(AND($D1658&gt;='Cohort Report'!$B$5,$D1658&lt;='Cohort Report'!$B$6),$G1658,"")))</f>
        <v/>
      </c>
    </row>
    <row r="1659" customFormat="false" ht="15" hidden="false" customHeight="false" outlineLevel="0" collapsed="false">
      <c r="A1659" s="9"/>
      <c r="B1659" s="22"/>
      <c r="C1659" s="23"/>
      <c r="D1659" s="19" t="str">
        <f aca="false">IF($A1659="","",_xlfn.MINIFS($B:$B,$A:$A,$A1659))</f>
        <v/>
      </c>
      <c r="E1659" s="20" t="str">
        <f aca="false">IF($A1659="","",IF(AND($B1659=$D1659,COUNTIFS($A$2:$A1659,$A1659,$B$2:$B1659,$B1659)=1),1,0))</f>
        <v/>
      </c>
      <c r="F1659" s="19" t="str">
        <f aca="false">IF($E1659&lt;&gt;1,"",IF(COUNTIFS($A:$A,$A1659,$B:$B,"&gt;"&amp;$D1659)=0,"",_xlfn.MINIFS($B:$B,$A:$A,$A1659,$B:$B,"&gt;"&amp;$D1659)))</f>
        <v/>
      </c>
      <c r="G1659" s="20" t="str">
        <f aca="false">IF($F1659="","",$F1659-$D1659)</f>
        <v/>
      </c>
      <c r="H1659" s="20" t="str">
        <f aca="false">IF($E1659&lt;&gt;1,"",IF($F1659="",0,IF($G1659&lt;='Cohort Report'!$B$7,1,0)))</f>
        <v/>
      </c>
      <c r="I1659" s="20" t="str">
        <f aca="false">IF($E1659&lt;&gt;1,"",IF($F1659="",0,IF($G1659&lt;='Cohort Report'!$B$8,1,0)))</f>
        <v/>
      </c>
      <c r="J1659" s="21" t="str">
        <f aca="false">IF($E1659&lt;&gt;1,"",DATE(YEAR($D1659),MONTH($D1659),1))</f>
        <v/>
      </c>
      <c r="K1659" s="20" t="str">
        <f aca="false">IF($E1659&lt;&gt;1,"",IF($G1659="","",IF(AND($D1659&gt;='Cohort Report'!$B$5,$D1659&lt;='Cohort Report'!$B$6),$G1659,"")))</f>
        <v/>
      </c>
    </row>
    <row r="1660" customFormat="false" ht="15" hidden="false" customHeight="false" outlineLevel="0" collapsed="false">
      <c r="A1660" s="9"/>
      <c r="B1660" s="22"/>
      <c r="C1660" s="23"/>
      <c r="D1660" s="19" t="str">
        <f aca="false">IF($A1660="","",_xlfn.MINIFS($B:$B,$A:$A,$A1660))</f>
        <v/>
      </c>
      <c r="E1660" s="20" t="str">
        <f aca="false">IF($A1660="","",IF(AND($B1660=$D1660,COUNTIFS($A$2:$A1660,$A1660,$B$2:$B1660,$B1660)=1),1,0))</f>
        <v/>
      </c>
      <c r="F1660" s="19" t="str">
        <f aca="false">IF($E1660&lt;&gt;1,"",IF(COUNTIFS($A:$A,$A1660,$B:$B,"&gt;"&amp;$D1660)=0,"",_xlfn.MINIFS($B:$B,$A:$A,$A1660,$B:$B,"&gt;"&amp;$D1660)))</f>
        <v/>
      </c>
      <c r="G1660" s="20" t="str">
        <f aca="false">IF($F1660="","",$F1660-$D1660)</f>
        <v/>
      </c>
      <c r="H1660" s="20" t="str">
        <f aca="false">IF($E1660&lt;&gt;1,"",IF($F1660="",0,IF($G1660&lt;='Cohort Report'!$B$7,1,0)))</f>
        <v/>
      </c>
      <c r="I1660" s="20" t="str">
        <f aca="false">IF($E1660&lt;&gt;1,"",IF($F1660="",0,IF($G1660&lt;='Cohort Report'!$B$8,1,0)))</f>
        <v/>
      </c>
      <c r="J1660" s="21" t="str">
        <f aca="false">IF($E1660&lt;&gt;1,"",DATE(YEAR($D1660),MONTH($D1660),1))</f>
        <v/>
      </c>
      <c r="K1660" s="20" t="str">
        <f aca="false">IF($E1660&lt;&gt;1,"",IF($G1660="","",IF(AND($D1660&gt;='Cohort Report'!$B$5,$D1660&lt;='Cohort Report'!$B$6),$G1660,"")))</f>
        <v/>
      </c>
    </row>
    <row r="1661" customFormat="false" ht="15" hidden="false" customHeight="false" outlineLevel="0" collapsed="false">
      <c r="A1661" s="9"/>
      <c r="B1661" s="22"/>
      <c r="C1661" s="23"/>
      <c r="D1661" s="19" t="str">
        <f aca="false">IF($A1661="","",_xlfn.MINIFS($B:$B,$A:$A,$A1661))</f>
        <v/>
      </c>
      <c r="E1661" s="20" t="str">
        <f aca="false">IF($A1661="","",IF(AND($B1661=$D1661,COUNTIFS($A$2:$A1661,$A1661,$B$2:$B1661,$B1661)=1),1,0))</f>
        <v/>
      </c>
      <c r="F1661" s="19" t="str">
        <f aca="false">IF($E1661&lt;&gt;1,"",IF(COUNTIFS($A:$A,$A1661,$B:$B,"&gt;"&amp;$D1661)=0,"",_xlfn.MINIFS($B:$B,$A:$A,$A1661,$B:$B,"&gt;"&amp;$D1661)))</f>
        <v/>
      </c>
      <c r="G1661" s="20" t="str">
        <f aca="false">IF($F1661="","",$F1661-$D1661)</f>
        <v/>
      </c>
      <c r="H1661" s="20" t="str">
        <f aca="false">IF($E1661&lt;&gt;1,"",IF($F1661="",0,IF($G1661&lt;='Cohort Report'!$B$7,1,0)))</f>
        <v/>
      </c>
      <c r="I1661" s="20" t="str">
        <f aca="false">IF($E1661&lt;&gt;1,"",IF($F1661="",0,IF($G1661&lt;='Cohort Report'!$B$8,1,0)))</f>
        <v/>
      </c>
      <c r="J1661" s="21" t="str">
        <f aca="false">IF($E1661&lt;&gt;1,"",DATE(YEAR($D1661),MONTH($D1661),1))</f>
        <v/>
      </c>
      <c r="K1661" s="20" t="str">
        <f aca="false">IF($E1661&lt;&gt;1,"",IF($G1661="","",IF(AND($D1661&gt;='Cohort Report'!$B$5,$D1661&lt;='Cohort Report'!$B$6),$G1661,"")))</f>
        <v/>
      </c>
    </row>
    <row r="1662" customFormat="false" ht="15" hidden="false" customHeight="false" outlineLevel="0" collapsed="false">
      <c r="A1662" s="9"/>
      <c r="B1662" s="22"/>
      <c r="C1662" s="23"/>
      <c r="D1662" s="19" t="str">
        <f aca="false">IF($A1662="","",_xlfn.MINIFS($B:$B,$A:$A,$A1662))</f>
        <v/>
      </c>
      <c r="E1662" s="20" t="str">
        <f aca="false">IF($A1662="","",IF(AND($B1662=$D1662,COUNTIFS($A$2:$A1662,$A1662,$B$2:$B1662,$B1662)=1),1,0))</f>
        <v/>
      </c>
      <c r="F1662" s="19" t="str">
        <f aca="false">IF($E1662&lt;&gt;1,"",IF(COUNTIFS($A:$A,$A1662,$B:$B,"&gt;"&amp;$D1662)=0,"",_xlfn.MINIFS($B:$B,$A:$A,$A1662,$B:$B,"&gt;"&amp;$D1662)))</f>
        <v/>
      </c>
      <c r="G1662" s="20" t="str">
        <f aca="false">IF($F1662="","",$F1662-$D1662)</f>
        <v/>
      </c>
      <c r="H1662" s="20" t="str">
        <f aca="false">IF($E1662&lt;&gt;1,"",IF($F1662="",0,IF($G1662&lt;='Cohort Report'!$B$7,1,0)))</f>
        <v/>
      </c>
      <c r="I1662" s="20" t="str">
        <f aca="false">IF($E1662&lt;&gt;1,"",IF($F1662="",0,IF($G1662&lt;='Cohort Report'!$B$8,1,0)))</f>
        <v/>
      </c>
      <c r="J1662" s="21" t="str">
        <f aca="false">IF($E1662&lt;&gt;1,"",DATE(YEAR($D1662),MONTH($D1662),1))</f>
        <v/>
      </c>
      <c r="K1662" s="20" t="str">
        <f aca="false">IF($E1662&lt;&gt;1,"",IF($G1662="","",IF(AND($D1662&gt;='Cohort Report'!$B$5,$D1662&lt;='Cohort Report'!$B$6),$G1662,"")))</f>
        <v/>
      </c>
    </row>
    <row r="1663" customFormat="false" ht="15" hidden="false" customHeight="false" outlineLevel="0" collapsed="false">
      <c r="A1663" s="9"/>
      <c r="B1663" s="22"/>
      <c r="C1663" s="23"/>
      <c r="D1663" s="19" t="str">
        <f aca="false">IF($A1663="","",_xlfn.MINIFS($B:$B,$A:$A,$A1663))</f>
        <v/>
      </c>
      <c r="E1663" s="20" t="str">
        <f aca="false">IF($A1663="","",IF(AND($B1663=$D1663,COUNTIFS($A$2:$A1663,$A1663,$B$2:$B1663,$B1663)=1),1,0))</f>
        <v/>
      </c>
      <c r="F1663" s="19" t="str">
        <f aca="false">IF($E1663&lt;&gt;1,"",IF(COUNTIFS($A:$A,$A1663,$B:$B,"&gt;"&amp;$D1663)=0,"",_xlfn.MINIFS($B:$B,$A:$A,$A1663,$B:$B,"&gt;"&amp;$D1663)))</f>
        <v/>
      </c>
      <c r="G1663" s="20" t="str">
        <f aca="false">IF($F1663="","",$F1663-$D1663)</f>
        <v/>
      </c>
      <c r="H1663" s="20" t="str">
        <f aca="false">IF($E1663&lt;&gt;1,"",IF($F1663="",0,IF($G1663&lt;='Cohort Report'!$B$7,1,0)))</f>
        <v/>
      </c>
      <c r="I1663" s="20" t="str">
        <f aca="false">IF($E1663&lt;&gt;1,"",IF($F1663="",0,IF($G1663&lt;='Cohort Report'!$B$8,1,0)))</f>
        <v/>
      </c>
      <c r="J1663" s="21" t="str">
        <f aca="false">IF($E1663&lt;&gt;1,"",DATE(YEAR($D1663),MONTH($D1663),1))</f>
        <v/>
      </c>
      <c r="K1663" s="20" t="str">
        <f aca="false">IF($E1663&lt;&gt;1,"",IF($G1663="","",IF(AND($D1663&gt;='Cohort Report'!$B$5,$D1663&lt;='Cohort Report'!$B$6),$G1663,"")))</f>
        <v/>
      </c>
    </row>
    <row r="1664" customFormat="false" ht="15" hidden="false" customHeight="false" outlineLevel="0" collapsed="false">
      <c r="A1664" s="9"/>
      <c r="B1664" s="22"/>
      <c r="C1664" s="23"/>
      <c r="D1664" s="19" t="str">
        <f aca="false">IF($A1664="","",_xlfn.MINIFS($B:$B,$A:$A,$A1664))</f>
        <v/>
      </c>
      <c r="E1664" s="20" t="str">
        <f aca="false">IF($A1664="","",IF(AND($B1664=$D1664,COUNTIFS($A$2:$A1664,$A1664,$B$2:$B1664,$B1664)=1),1,0))</f>
        <v/>
      </c>
      <c r="F1664" s="19" t="str">
        <f aca="false">IF($E1664&lt;&gt;1,"",IF(COUNTIFS($A:$A,$A1664,$B:$B,"&gt;"&amp;$D1664)=0,"",_xlfn.MINIFS($B:$B,$A:$A,$A1664,$B:$B,"&gt;"&amp;$D1664)))</f>
        <v/>
      </c>
      <c r="G1664" s="20" t="str">
        <f aca="false">IF($F1664="","",$F1664-$D1664)</f>
        <v/>
      </c>
      <c r="H1664" s="20" t="str">
        <f aca="false">IF($E1664&lt;&gt;1,"",IF($F1664="",0,IF($G1664&lt;='Cohort Report'!$B$7,1,0)))</f>
        <v/>
      </c>
      <c r="I1664" s="20" t="str">
        <f aca="false">IF($E1664&lt;&gt;1,"",IF($F1664="",0,IF($G1664&lt;='Cohort Report'!$B$8,1,0)))</f>
        <v/>
      </c>
      <c r="J1664" s="21" t="str">
        <f aca="false">IF($E1664&lt;&gt;1,"",DATE(YEAR($D1664),MONTH($D1664),1))</f>
        <v/>
      </c>
      <c r="K1664" s="20" t="str">
        <f aca="false">IF($E1664&lt;&gt;1,"",IF($G1664="","",IF(AND($D1664&gt;='Cohort Report'!$B$5,$D1664&lt;='Cohort Report'!$B$6),$G1664,"")))</f>
        <v/>
      </c>
    </row>
    <row r="1665" customFormat="false" ht="15" hidden="false" customHeight="false" outlineLevel="0" collapsed="false">
      <c r="A1665" s="9"/>
      <c r="B1665" s="22"/>
      <c r="C1665" s="23"/>
      <c r="D1665" s="19" t="str">
        <f aca="false">IF($A1665="","",_xlfn.MINIFS($B:$B,$A:$A,$A1665))</f>
        <v/>
      </c>
      <c r="E1665" s="20" t="str">
        <f aca="false">IF($A1665="","",IF(AND($B1665=$D1665,COUNTIFS($A$2:$A1665,$A1665,$B$2:$B1665,$B1665)=1),1,0))</f>
        <v/>
      </c>
      <c r="F1665" s="19" t="str">
        <f aca="false">IF($E1665&lt;&gt;1,"",IF(COUNTIFS($A:$A,$A1665,$B:$B,"&gt;"&amp;$D1665)=0,"",_xlfn.MINIFS($B:$B,$A:$A,$A1665,$B:$B,"&gt;"&amp;$D1665)))</f>
        <v/>
      </c>
      <c r="G1665" s="20" t="str">
        <f aca="false">IF($F1665="","",$F1665-$D1665)</f>
        <v/>
      </c>
      <c r="H1665" s="20" t="str">
        <f aca="false">IF($E1665&lt;&gt;1,"",IF($F1665="",0,IF($G1665&lt;='Cohort Report'!$B$7,1,0)))</f>
        <v/>
      </c>
      <c r="I1665" s="20" t="str">
        <f aca="false">IF($E1665&lt;&gt;1,"",IF($F1665="",0,IF($G1665&lt;='Cohort Report'!$B$8,1,0)))</f>
        <v/>
      </c>
      <c r="J1665" s="21" t="str">
        <f aca="false">IF($E1665&lt;&gt;1,"",DATE(YEAR($D1665),MONTH($D1665),1))</f>
        <v/>
      </c>
      <c r="K1665" s="20" t="str">
        <f aca="false">IF($E1665&lt;&gt;1,"",IF($G1665="","",IF(AND($D1665&gt;='Cohort Report'!$B$5,$D1665&lt;='Cohort Report'!$B$6),$G1665,"")))</f>
        <v/>
      </c>
    </row>
    <row r="1666" customFormat="false" ht="15" hidden="false" customHeight="false" outlineLevel="0" collapsed="false">
      <c r="A1666" s="9"/>
      <c r="B1666" s="22"/>
      <c r="C1666" s="23"/>
      <c r="D1666" s="19" t="str">
        <f aca="false">IF($A1666="","",_xlfn.MINIFS($B:$B,$A:$A,$A1666))</f>
        <v/>
      </c>
      <c r="E1666" s="20" t="str">
        <f aca="false">IF($A1666="","",IF(AND($B1666=$D1666,COUNTIFS($A$2:$A1666,$A1666,$B$2:$B1666,$B1666)=1),1,0))</f>
        <v/>
      </c>
      <c r="F1666" s="19" t="str">
        <f aca="false">IF($E1666&lt;&gt;1,"",IF(COUNTIFS($A:$A,$A1666,$B:$B,"&gt;"&amp;$D1666)=0,"",_xlfn.MINIFS($B:$B,$A:$A,$A1666,$B:$B,"&gt;"&amp;$D1666)))</f>
        <v/>
      </c>
      <c r="G1666" s="20" t="str">
        <f aca="false">IF($F1666="","",$F1666-$D1666)</f>
        <v/>
      </c>
      <c r="H1666" s="20" t="str">
        <f aca="false">IF($E1666&lt;&gt;1,"",IF($F1666="",0,IF($G1666&lt;='Cohort Report'!$B$7,1,0)))</f>
        <v/>
      </c>
      <c r="I1666" s="20" t="str">
        <f aca="false">IF($E1666&lt;&gt;1,"",IF($F1666="",0,IF($G1666&lt;='Cohort Report'!$B$8,1,0)))</f>
        <v/>
      </c>
      <c r="J1666" s="21" t="str">
        <f aca="false">IF($E1666&lt;&gt;1,"",DATE(YEAR($D1666),MONTH($D1666),1))</f>
        <v/>
      </c>
      <c r="K1666" s="20" t="str">
        <f aca="false">IF($E1666&lt;&gt;1,"",IF($G1666="","",IF(AND($D1666&gt;='Cohort Report'!$B$5,$D1666&lt;='Cohort Report'!$B$6),$G1666,"")))</f>
        <v/>
      </c>
    </row>
    <row r="1667" customFormat="false" ht="15" hidden="false" customHeight="false" outlineLevel="0" collapsed="false">
      <c r="A1667" s="9"/>
      <c r="B1667" s="22"/>
      <c r="C1667" s="23"/>
      <c r="D1667" s="19" t="str">
        <f aca="false">IF($A1667="","",_xlfn.MINIFS($B:$B,$A:$A,$A1667))</f>
        <v/>
      </c>
      <c r="E1667" s="20" t="str">
        <f aca="false">IF($A1667="","",IF(AND($B1667=$D1667,COUNTIFS($A$2:$A1667,$A1667,$B$2:$B1667,$B1667)=1),1,0))</f>
        <v/>
      </c>
      <c r="F1667" s="19" t="str">
        <f aca="false">IF($E1667&lt;&gt;1,"",IF(COUNTIFS($A:$A,$A1667,$B:$B,"&gt;"&amp;$D1667)=0,"",_xlfn.MINIFS($B:$B,$A:$A,$A1667,$B:$B,"&gt;"&amp;$D1667)))</f>
        <v/>
      </c>
      <c r="G1667" s="20" t="str">
        <f aca="false">IF($F1667="","",$F1667-$D1667)</f>
        <v/>
      </c>
      <c r="H1667" s="20" t="str">
        <f aca="false">IF($E1667&lt;&gt;1,"",IF($F1667="",0,IF($G1667&lt;='Cohort Report'!$B$7,1,0)))</f>
        <v/>
      </c>
      <c r="I1667" s="20" t="str">
        <f aca="false">IF($E1667&lt;&gt;1,"",IF($F1667="",0,IF($G1667&lt;='Cohort Report'!$B$8,1,0)))</f>
        <v/>
      </c>
      <c r="J1667" s="21" t="str">
        <f aca="false">IF($E1667&lt;&gt;1,"",DATE(YEAR($D1667),MONTH($D1667),1))</f>
        <v/>
      </c>
      <c r="K1667" s="20" t="str">
        <f aca="false">IF($E1667&lt;&gt;1,"",IF($G1667="","",IF(AND($D1667&gt;='Cohort Report'!$B$5,$D1667&lt;='Cohort Report'!$B$6),$G1667,"")))</f>
        <v/>
      </c>
    </row>
    <row r="1668" customFormat="false" ht="15" hidden="false" customHeight="false" outlineLevel="0" collapsed="false">
      <c r="A1668" s="9"/>
      <c r="B1668" s="22"/>
      <c r="C1668" s="23"/>
      <c r="D1668" s="19" t="str">
        <f aca="false">IF($A1668="","",_xlfn.MINIFS($B:$B,$A:$A,$A1668))</f>
        <v/>
      </c>
      <c r="E1668" s="20" t="str">
        <f aca="false">IF($A1668="","",IF(AND($B1668=$D1668,COUNTIFS($A$2:$A1668,$A1668,$B$2:$B1668,$B1668)=1),1,0))</f>
        <v/>
      </c>
      <c r="F1668" s="19" t="str">
        <f aca="false">IF($E1668&lt;&gt;1,"",IF(COUNTIFS($A:$A,$A1668,$B:$B,"&gt;"&amp;$D1668)=0,"",_xlfn.MINIFS($B:$B,$A:$A,$A1668,$B:$B,"&gt;"&amp;$D1668)))</f>
        <v/>
      </c>
      <c r="G1668" s="20" t="str">
        <f aca="false">IF($F1668="","",$F1668-$D1668)</f>
        <v/>
      </c>
      <c r="H1668" s="20" t="str">
        <f aca="false">IF($E1668&lt;&gt;1,"",IF($F1668="",0,IF($G1668&lt;='Cohort Report'!$B$7,1,0)))</f>
        <v/>
      </c>
      <c r="I1668" s="20" t="str">
        <f aca="false">IF($E1668&lt;&gt;1,"",IF($F1668="",0,IF($G1668&lt;='Cohort Report'!$B$8,1,0)))</f>
        <v/>
      </c>
      <c r="J1668" s="21" t="str">
        <f aca="false">IF($E1668&lt;&gt;1,"",DATE(YEAR($D1668),MONTH($D1668),1))</f>
        <v/>
      </c>
      <c r="K1668" s="20" t="str">
        <f aca="false">IF($E1668&lt;&gt;1,"",IF($G1668="","",IF(AND($D1668&gt;='Cohort Report'!$B$5,$D1668&lt;='Cohort Report'!$B$6),$G1668,"")))</f>
        <v/>
      </c>
    </row>
    <row r="1669" customFormat="false" ht="15" hidden="false" customHeight="false" outlineLevel="0" collapsed="false">
      <c r="A1669" s="9"/>
      <c r="B1669" s="22"/>
      <c r="C1669" s="23"/>
      <c r="D1669" s="19" t="str">
        <f aca="false">IF($A1669="","",_xlfn.MINIFS($B:$B,$A:$A,$A1669))</f>
        <v/>
      </c>
      <c r="E1669" s="20" t="str">
        <f aca="false">IF($A1669="","",IF(AND($B1669=$D1669,COUNTIFS($A$2:$A1669,$A1669,$B$2:$B1669,$B1669)=1),1,0))</f>
        <v/>
      </c>
      <c r="F1669" s="19" t="str">
        <f aca="false">IF($E1669&lt;&gt;1,"",IF(COUNTIFS($A:$A,$A1669,$B:$B,"&gt;"&amp;$D1669)=0,"",_xlfn.MINIFS($B:$B,$A:$A,$A1669,$B:$B,"&gt;"&amp;$D1669)))</f>
        <v/>
      </c>
      <c r="G1669" s="20" t="str">
        <f aca="false">IF($F1669="","",$F1669-$D1669)</f>
        <v/>
      </c>
      <c r="H1669" s="20" t="str">
        <f aca="false">IF($E1669&lt;&gt;1,"",IF($F1669="",0,IF($G1669&lt;='Cohort Report'!$B$7,1,0)))</f>
        <v/>
      </c>
      <c r="I1669" s="20" t="str">
        <f aca="false">IF($E1669&lt;&gt;1,"",IF($F1669="",0,IF($G1669&lt;='Cohort Report'!$B$8,1,0)))</f>
        <v/>
      </c>
      <c r="J1669" s="21" t="str">
        <f aca="false">IF($E1669&lt;&gt;1,"",DATE(YEAR($D1669),MONTH($D1669),1))</f>
        <v/>
      </c>
      <c r="K1669" s="20" t="str">
        <f aca="false">IF($E1669&lt;&gt;1,"",IF($G1669="","",IF(AND($D1669&gt;='Cohort Report'!$B$5,$D1669&lt;='Cohort Report'!$B$6),$G1669,"")))</f>
        <v/>
      </c>
    </row>
    <row r="1670" customFormat="false" ht="15" hidden="false" customHeight="false" outlineLevel="0" collapsed="false">
      <c r="A1670" s="9"/>
      <c r="B1670" s="22"/>
      <c r="C1670" s="23"/>
      <c r="D1670" s="19" t="str">
        <f aca="false">IF($A1670="","",_xlfn.MINIFS($B:$B,$A:$A,$A1670))</f>
        <v/>
      </c>
      <c r="E1670" s="20" t="str">
        <f aca="false">IF($A1670="","",IF(AND($B1670=$D1670,COUNTIFS($A$2:$A1670,$A1670,$B$2:$B1670,$B1670)=1),1,0))</f>
        <v/>
      </c>
      <c r="F1670" s="19" t="str">
        <f aca="false">IF($E1670&lt;&gt;1,"",IF(COUNTIFS($A:$A,$A1670,$B:$B,"&gt;"&amp;$D1670)=0,"",_xlfn.MINIFS($B:$B,$A:$A,$A1670,$B:$B,"&gt;"&amp;$D1670)))</f>
        <v/>
      </c>
      <c r="G1670" s="20" t="str">
        <f aca="false">IF($F1670="","",$F1670-$D1670)</f>
        <v/>
      </c>
      <c r="H1670" s="20" t="str">
        <f aca="false">IF($E1670&lt;&gt;1,"",IF($F1670="",0,IF($G1670&lt;='Cohort Report'!$B$7,1,0)))</f>
        <v/>
      </c>
      <c r="I1670" s="20" t="str">
        <f aca="false">IF($E1670&lt;&gt;1,"",IF($F1670="",0,IF($G1670&lt;='Cohort Report'!$B$8,1,0)))</f>
        <v/>
      </c>
      <c r="J1670" s="21" t="str">
        <f aca="false">IF($E1670&lt;&gt;1,"",DATE(YEAR($D1670),MONTH($D1670),1))</f>
        <v/>
      </c>
      <c r="K1670" s="20" t="str">
        <f aca="false">IF($E1670&lt;&gt;1,"",IF($G1670="","",IF(AND($D1670&gt;='Cohort Report'!$B$5,$D1670&lt;='Cohort Report'!$B$6),$G1670,"")))</f>
        <v/>
      </c>
    </row>
    <row r="1671" customFormat="false" ht="15" hidden="false" customHeight="false" outlineLevel="0" collapsed="false">
      <c r="A1671" s="9"/>
      <c r="B1671" s="22"/>
      <c r="C1671" s="23"/>
      <c r="D1671" s="19" t="str">
        <f aca="false">IF($A1671="","",_xlfn.MINIFS($B:$B,$A:$A,$A1671))</f>
        <v/>
      </c>
      <c r="E1671" s="20" t="str">
        <f aca="false">IF($A1671="","",IF(AND($B1671=$D1671,COUNTIFS($A$2:$A1671,$A1671,$B$2:$B1671,$B1671)=1),1,0))</f>
        <v/>
      </c>
      <c r="F1671" s="19" t="str">
        <f aca="false">IF($E1671&lt;&gt;1,"",IF(COUNTIFS($A:$A,$A1671,$B:$B,"&gt;"&amp;$D1671)=0,"",_xlfn.MINIFS($B:$B,$A:$A,$A1671,$B:$B,"&gt;"&amp;$D1671)))</f>
        <v/>
      </c>
      <c r="G1671" s="20" t="str">
        <f aca="false">IF($F1671="","",$F1671-$D1671)</f>
        <v/>
      </c>
      <c r="H1671" s="20" t="str">
        <f aca="false">IF($E1671&lt;&gt;1,"",IF($F1671="",0,IF($G1671&lt;='Cohort Report'!$B$7,1,0)))</f>
        <v/>
      </c>
      <c r="I1671" s="20" t="str">
        <f aca="false">IF($E1671&lt;&gt;1,"",IF($F1671="",0,IF($G1671&lt;='Cohort Report'!$B$8,1,0)))</f>
        <v/>
      </c>
      <c r="J1671" s="21" t="str">
        <f aca="false">IF($E1671&lt;&gt;1,"",DATE(YEAR($D1671),MONTH($D1671),1))</f>
        <v/>
      </c>
      <c r="K1671" s="20" t="str">
        <f aca="false">IF($E1671&lt;&gt;1,"",IF($G1671="","",IF(AND($D1671&gt;='Cohort Report'!$B$5,$D1671&lt;='Cohort Report'!$B$6),$G1671,"")))</f>
        <v/>
      </c>
    </row>
    <row r="1672" customFormat="false" ht="15" hidden="false" customHeight="false" outlineLevel="0" collapsed="false">
      <c r="A1672" s="9"/>
      <c r="B1672" s="22"/>
      <c r="C1672" s="23"/>
      <c r="D1672" s="19" t="str">
        <f aca="false">IF($A1672="","",_xlfn.MINIFS($B:$B,$A:$A,$A1672))</f>
        <v/>
      </c>
      <c r="E1672" s="20" t="str">
        <f aca="false">IF($A1672="","",IF(AND($B1672=$D1672,COUNTIFS($A$2:$A1672,$A1672,$B$2:$B1672,$B1672)=1),1,0))</f>
        <v/>
      </c>
      <c r="F1672" s="19" t="str">
        <f aca="false">IF($E1672&lt;&gt;1,"",IF(COUNTIFS($A:$A,$A1672,$B:$B,"&gt;"&amp;$D1672)=0,"",_xlfn.MINIFS($B:$B,$A:$A,$A1672,$B:$B,"&gt;"&amp;$D1672)))</f>
        <v/>
      </c>
      <c r="G1672" s="20" t="str">
        <f aca="false">IF($F1672="","",$F1672-$D1672)</f>
        <v/>
      </c>
      <c r="H1672" s="20" t="str">
        <f aca="false">IF($E1672&lt;&gt;1,"",IF($F1672="",0,IF($G1672&lt;='Cohort Report'!$B$7,1,0)))</f>
        <v/>
      </c>
      <c r="I1672" s="20" t="str">
        <f aca="false">IF($E1672&lt;&gt;1,"",IF($F1672="",0,IF($G1672&lt;='Cohort Report'!$B$8,1,0)))</f>
        <v/>
      </c>
      <c r="J1672" s="21" t="str">
        <f aca="false">IF($E1672&lt;&gt;1,"",DATE(YEAR($D1672),MONTH($D1672),1))</f>
        <v/>
      </c>
      <c r="K1672" s="20" t="str">
        <f aca="false">IF($E1672&lt;&gt;1,"",IF($G1672="","",IF(AND($D1672&gt;='Cohort Report'!$B$5,$D1672&lt;='Cohort Report'!$B$6),$G1672,"")))</f>
        <v/>
      </c>
    </row>
    <row r="1673" customFormat="false" ht="15" hidden="false" customHeight="false" outlineLevel="0" collapsed="false">
      <c r="A1673" s="9"/>
      <c r="B1673" s="22"/>
      <c r="C1673" s="23"/>
      <c r="D1673" s="19" t="str">
        <f aca="false">IF($A1673="","",_xlfn.MINIFS($B:$B,$A:$A,$A1673))</f>
        <v/>
      </c>
      <c r="E1673" s="20" t="str">
        <f aca="false">IF($A1673="","",IF(AND($B1673=$D1673,COUNTIFS($A$2:$A1673,$A1673,$B$2:$B1673,$B1673)=1),1,0))</f>
        <v/>
      </c>
      <c r="F1673" s="19" t="str">
        <f aca="false">IF($E1673&lt;&gt;1,"",IF(COUNTIFS($A:$A,$A1673,$B:$B,"&gt;"&amp;$D1673)=0,"",_xlfn.MINIFS($B:$B,$A:$A,$A1673,$B:$B,"&gt;"&amp;$D1673)))</f>
        <v/>
      </c>
      <c r="G1673" s="20" t="str">
        <f aca="false">IF($F1673="","",$F1673-$D1673)</f>
        <v/>
      </c>
      <c r="H1673" s="20" t="str">
        <f aca="false">IF($E1673&lt;&gt;1,"",IF($F1673="",0,IF($G1673&lt;='Cohort Report'!$B$7,1,0)))</f>
        <v/>
      </c>
      <c r="I1673" s="20" t="str">
        <f aca="false">IF($E1673&lt;&gt;1,"",IF($F1673="",0,IF($G1673&lt;='Cohort Report'!$B$8,1,0)))</f>
        <v/>
      </c>
      <c r="J1673" s="21" t="str">
        <f aca="false">IF($E1673&lt;&gt;1,"",DATE(YEAR($D1673),MONTH($D1673),1))</f>
        <v/>
      </c>
      <c r="K1673" s="20" t="str">
        <f aca="false">IF($E1673&lt;&gt;1,"",IF($G1673="","",IF(AND($D1673&gt;='Cohort Report'!$B$5,$D1673&lt;='Cohort Report'!$B$6),$G1673,"")))</f>
        <v/>
      </c>
    </row>
    <row r="1674" customFormat="false" ht="15" hidden="false" customHeight="false" outlineLevel="0" collapsed="false">
      <c r="A1674" s="9"/>
      <c r="B1674" s="22"/>
      <c r="C1674" s="23"/>
      <c r="D1674" s="19" t="str">
        <f aca="false">IF($A1674="","",_xlfn.MINIFS($B:$B,$A:$A,$A1674))</f>
        <v/>
      </c>
      <c r="E1674" s="20" t="str">
        <f aca="false">IF($A1674="","",IF(AND($B1674=$D1674,COUNTIFS($A$2:$A1674,$A1674,$B$2:$B1674,$B1674)=1),1,0))</f>
        <v/>
      </c>
      <c r="F1674" s="19" t="str">
        <f aca="false">IF($E1674&lt;&gt;1,"",IF(COUNTIFS($A:$A,$A1674,$B:$B,"&gt;"&amp;$D1674)=0,"",_xlfn.MINIFS($B:$B,$A:$A,$A1674,$B:$B,"&gt;"&amp;$D1674)))</f>
        <v/>
      </c>
      <c r="G1674" s="20" t="str">
        <f aca="false">IF($F1674="","",$F1674-$D1674)</f>
        <v/>
      </c>
      <c r="H1674" s="20" t="str">
        <f aca="false">IF($E1674&lt;&gt;1,"",IF($F1674="",0,IF($G1674&lt;='Cohort Report'!$B$7,1,0)))</f>
        <v/>
      </c>
      <c r="I1674" s="20" t="str">
        <f aca="false">IF($E1674&lt;&gt;1,"",IF($F1674="",0,IF($G1674&lt;='Cohort Report'!$B$8,1,0)))</f>
        <v/>
      </c>
      <c r="J1674" s="21" t="str">
        <f aca="false">IF($E1674&lt;&gt;1,"",DATE(YEAR($D1674),MONTH($D1674),1))</f>
        <v/>
      </c>
      <c r="K1674" s="20" t="str">
        <f aca="false">IF($E1674&lt;&gt;1,"",IF($G1674="","",IF(AND($D1674&gt;='Cohort Report'!$B$5,$D1674&lt;='Cohort Report'!$B$6),$G1674,"")))</f>
        <v/>
      </c>
    </row>
    <row r="1675" customFormat="false" ht="15" hidden="false" customHeight="false" outlineLevel="0" collapsed="false">
      <c r="A1675" s="9"/>
      <c r="B1675" s="22"/>
      <c r="C1675" s="23"/>
      <c r="D1675" s="19" t="str">
        <f aca="false">IF($A1675="","",_xlfn.MINIFS($B:$B,$A:$A,$A1675))</f>
        <v/>
      </c>
      <c r="E1675" s="20" t="str">
        <f aca="false">IF($A1675="","",IF(AND($B1675=$D1675,COUNTIFS($A$2:$A1675,$A1675,$B$2:$B1675,$B1675)=1),1,0))</f>
        <v/>
      </c>
      <c r="F1675" s="19" t="str">
        <f aca="false">IF($E1675&lt;&gt;1,"",IF(COUNTIFS($A:$A,$A1675,$B:$B,"&gt;"&amp;$D1675)=0,"",_xlfn.MINIFS($B:$B,$A:$A,$A1675,$B:$B,"&gt;"&amp;$D1675)))</f>
        <v/>
      </c>
      <c r="G1675" s="20" t="str">
        <f aca="false">IF($F1675="","",$F1675-$D1675)</f>
        <v/>
      </c>
      <c r="H1675" s="20" t="str">
        <f aca="false">IF($E1675&lt;&gt;1,"",IF($F1675="",0,IF($G1675&lt;='Cohort Report'!$B$7,1,0)))</f>
        <v/>
      </c>
      <c r="I1675" s="20" t="str">
        <f aca="false">IF($E1675&lt;&gt;1,"",IF($F1675="",0,IF($G1675&lt;='Cohort Report'!$B$8,1,0)))</f>
        <v/>
      </c>
      <c r="J1675" s="21" t="str">
        <f aca="false">IF($E1675&lt;&gt;1,"",DATE(YEAR($D1675),MONTH($D1675),1))</f>
        <v/>
      </c>
      <c r="K1675" s="20" t="str">
        <f aca="false">IF($E1675&lt;&gt;1,"",IF($G1675="","",IF(AND($D1675&gt;='Cohort Report'!$B$5,$D1675&lt;='Cohort Report'!$B$6),$G1675,"")))</f>
        <v/>
      </c>
    </row>
    <row r="1676" customFormat="false" ht="15" hidden="false" customHeight="false" outlineLevel="0" collapsed="false">
      <c r="A1676" s="9"/>
      <c r="B1676" s="22"/>
      <c r="C1676" s="23"/>
      <c r="D1676" s="19" t="str">
        <f aca="false">IF($A1676="","",_xlfn.MINIFS($B:$B,$A:$A,$A1676))</f>
        <v/>
      </c>
      <c r="E1676" s="20" t="str">
        <f aca="false">IF($A1676="","",IF(AND($B1676=$D1676,COUNTIFS($A$2:$A1676,$A1676,$B$2:$B1676,$B1676)=1),1,0))</f>
        <v/>
      </c>
      <c r="F1676" s="19" t="str">
        <f aca="false">IF($E1676&lt;&gt;1,"",IF(COUNTIFS($A:$A,$A1676,$B:$B,"&gt;"&amp;$D1676)=0,"",_xlfn.MINIFS($B:$B,$A:$A,$A1676,$B:$B,"&gt;"&amp;$D1676)))</f>
        <v/>
      </c>
      <c r="G1676" s="20" t="str">
        <f aca="false">IF($F1676="","",$F1676-$D1676)</f>
        <v/>
      </c>
      <c r="H1676" s="20" t="str">
        <f aca="false">IF($E1676&lt;&gt;1,"",IF($F1676="",0,IF($G1676&lt;='Cohort Report'!$B$7,1,0)))</f>
        <v/>
      </c>
      <c r="I1676" s="20" t="str">
        <f aca="false">IF($E1676&lt;&gt;1,"",IF($F1676="",0,IF($G1676&lt;='Cohort Report'!$B$8,1,0)))</f>
        <v/>
      </c>
      <c r="J1676" s="21" t="str">
        <f aca="false">IF($E1676&lt;&gt;1,"",DATE(YEAR($D1676),MONTH($D1676),1))</f>
        <v/>
      </c>
      <c r="K1676" s="20" t="str">
        <f aca="false">IF($E1676&lt;&gt;1,"",IF($G1676="","",IF(AND($D1676&gt;='Cohort Report'!$B$5,$D1676&lt;='Cohort Report'!$B$6),$G1676,"")))</f>
        <v/>
      </c>
    </row>
    <row r="1677" customFormat="false" ht="15" hidden="false" customHeight="false" outlineLevel="0" collapsed="false">
      <c r="A1677" s="9"/>
      <c r="B1677" s="22"/>
      <c r="C1677" s="23"/>
      <c r="D1677" s="19" t="str">
        <f aca="false">IF($A1677="","",_xlfn.MINIFS($B:$B,$A:$A,$A1677))</f>
        <v/>
      </c>
      <c r="E1677" s="20" t="str">
        <f aca="false">IF($A1677="","",IF(AND($B1677=$D1677,COUNTIFS($A$2:$A1677,$A1677,$B$2:$B1677,$B1677)=1),1,0))</f>
        <v/>
      </c>
      <c r="F1677" s="19" t="str">
        <f aca="false">IF($E1677&lt;&gt;1,"",IF(COUNTIFS($A:$A,$A1677,$B:$B,"&gt;"&amp;$D1677)=0,"",_xlfn.MINIFS($B:$B,$A:$A,$A1677,$B:$B,"&gt;"&amp;$D1677)))</f>
        <v/>
      </c>
      <c r="G1677" s="20" t="str">
        <f aca="false">IF($F1677="","",$F1677-$D1677)</f>
        <v/>
      </c>
      <c r="H1677" s="20" t="str">
        <f aca="false">IF($E1677&lt;&gt;1,"",IF($F1677="",0,IF($G1677&lt;='Cohort Report'!$B$7,1,0)))</f>
        <v/>
      </c>
      <c r="I1677" s="20" t="str">
        <f aca="false">IF($E1677&lt;&gt;1,"",IF($F1677="",0,IF($G1677&lt;='Cohort Report'!$B$8,1,0)))</f>
        <v/>
      </c>
      <c r="J1677" s="21" t="str">
        <f aca="false">IF($E1677&lt;&gt;1,"",DATE(YEAR($D1677),MONTH($D1677),1))</f>
        <v/>
      </c>
      <c r="K1677" s="20" t="str">
        <f aca="false">IF($E1677&lt;&gt;1,"",IF($G1677="","",IF(AND($D1677&gt;='Cohort Report'!$B$5,$D1677&lt;='Cohort Report'!$B$6),$G1677,"")))</f>
        <v/>
      </c>
    </row>
    <row r="1678" customFormat="false" ht="15" hidden="false" customHeight="false" outlineLevel="0" collapsed="false">
      <c r="A1678" s="9"/>
      <c r="B1678" s="22"/>
      <c r="C1678" s="23"/>
      <c r="D1678" s="19" t="str">
        <f aca="false">IF($A1678="","",_xlfn.MINIFS($B:$B,$A:$A,$A1678))</f>
        <v/>
      </c>
      <c r="E1678" s="20" t="str">
        <f aca="false">IF($A1678="","",IF(AND($B1678=$D1678,COUNTIFS($A$2:$A1678,$A1678,$B$2:$B1678,$B1678)=1),1,0))</f>
        <v/>
      </c>
      <c r="F1678" s="19" t="str">
        <f aca="false">IF($E1678&lt;&gt;1,"",IF(COUNTIFS($A:$A,$A1678,$B:$B,"&gt;"&amp;$D1678)=0,"",_xlfn.MINIFS($B:$B,$A:$A,$A1678,$B:$B,"&gt;"&amp;$D1678)))</f>
        <v/>
      </c>
      <c r="G1678" s="20" t="str">
        <f aca="false">IF($F1678="","",$F1678-$D1678)</f>
        <v/>
      </c>
      <c r="H1678" s="20" t="str">
        <f aca="false">IF($E1678&lt;&gt;1,"",IF($F1678="",0,IF($G1678&lt;='Cohort Report'!$B$7,1,0)))</f>
        <v/>
      </c>
      <c r="I1678" s="20" t="str">
        <f aca="false">IF($E1678&lt;&gt;1,"",IF($F1678="",0,IF($G1678&lt;='Cohort Report'!$B$8,1,0)))</f>
        <v/>
      </c>
      <c r="J1678" s="21" t="str">
        <f aca="false">IF($E1678&lt;&gt;1,"",DATE(YEAR($D1678),MONTH($D1678),1))</f>
        <v/>
      </c>
      <c r="K1678" s="20" t="str">
        <f aca="false">IF($E1678&lt;&gt;1,"",IF($G1678="","",IF(AND($D1678&gt;='Cohort Report'!$B$5,$D1678&lt;='Cohort Report'!$B$6),$G1678,"")))</f>
        <v/>
      </c>
    </row>
    <row r="1679" customFormat="false" ht="15" hidden="false" customHeight="false" outlineLevel="0" collapsed="false">
      <c r="A1679" s="9"/>
      <c r="B1679" s="22"/>
      <c r="C1679" s="23"/>
      <c r="D1679" s="19" t="str">
        <f aca="false">IF($A1679="","",_xlfn.MINIFS($B:$B,$A:$A,$A1679))</f>
        <v/>
      </c>
      <c r="E1679" s="20" t="str">
        <f aca="false">IF($A1679="","",IF(AND($B1679=$D1679,COUNTIFS($A$2:$A1679,$A1679,$B$2:$B1679,$B1679)=1),1,0))</f>
        <v/>
      </c>
      <c r="F1679" s="19" t="str">
        <f aca="false">IF($E1679&lt;&gt;1,"",IF(COUNTIFS($A:$A,$A1679,$B:$B,"&gt;"&amp;$D1679)=0,"",_xlfn.MINIFS($B:$B,$A:$A,$A1679,$B:$B,"&gt;"&amp;$D1679)))</f>
        <v/>
      </c>
      <c r="G1679" s="20" t="str">
        <f aca="false">IF($F1679="","",$F1679-$D1679)</f>
        <v/>
      </c>
      <c r="H1679" s="20" t="str">
        <f aca="false">IF($E1679&lt;&gt;1,"",IF($F1679="",0,IF($G1679&lt;='Cohort Report'!$B$7,1,0)))</f>
        <v/>
      </c>
      <c r="I1679" s="20" t="str">
        <f aca="false">IF($E1679&lt;&gt;1,"",IF($F1679="",0,IF($G1679&lt;='Cohort Report'!$B$8,1,0)))</f>
        <v/>
      </c>
      <c r="J1679" s="21" t="str">
        <f aca="false">IF($E1679&lt;&gt;1,"",DATE(YEAR($D1679),MONTH($D1679),1))</f>
        <v/>
      </c>
      <c r="K1679" s="20" t="str">
        <f aca="false">IF($E1679&lt;&gt;1,"",IF($G1679="","",IF(AND($D1679&gt;='Cohort Report'!$B$5,$D1679&lt;='Cohort Report'!$B$6),$G1679,"")))</f>
        <v/>
      </c>
    </row>
    <row r="1680" customFormat="false" ht="15" hidden="false" customHeight="false" outlineLevel="0" collapsed="false">
      <c r="A1680" s="9"/>
      <c r="B1680" s="22"/>
      <c r="C1680" s="23"/>
      <c r="D1680" s="19" t="str">
        <f aca="false">IF($A1680="","",_xlfn.MINIFS($B:$B,$A:$A,$A1680))</f>
        <v/>
      </c>
      <c r="E1680" s="20" t="str">
        <f aca="false">IF($A1680="","",IF(AND($B1680=$D1680,COUNTIFS($A$2:$A1680,$A1680,$B$2:$B1680,$B1680)=1),1,0))</f>
        <v/>
      </c>
      <c r="F1680" s="19" t="str">
        <f aca="false">IF($E1680&lt;&gt;1,"",IF(COUNTIFS($A:$A,$A1680,$B:$B,"&gt;"&amp;$D1680)=0,"",_xlfn.MINIFS($B:$B,$A:$A,$A1680,$B:$B,"&gt;"&amp;$D1680)))</f>
        <v/>
      </c>
      <c r="G1680" s="20" t="str">
        <f aca="false">IF($F1680="","",$F1680-$D1680)</f>
        <v/>
      </c>
      <c r="H1680" s="20" t="str">
        <f aca="false">IF($E1680&lt;&gt;1,"",IF($F1680="",0,IF($G1680&lt;='Cohort Report'!$B$7,1,0)))</f>
        <v/>
      </c>
      <c r="I1680" s="20" t="str">
        <f aca="false">IF($E1680&lt;&gt;1,"",IF($F1680="",0,IF($G1680&lt;='Cohort Report'!$B$8,1,0)))</f>
        <v/>
      </c>
      <c r="J1680" s="21" t="str">
        <f aca="false">IF($E1680&lt;&gt;1,"",DATE(YEAR($D1680),MONTH($D1680),1))</f>
        <v/>
      </c>
      <c r="K1680" s="20" t="str">
        <f aca="false">IF($E1680&lt;&gt;1,"",IF($G1680="","",IF(AND($D1680&gt;='Cohort Report'!$B$5,$D1680&lt;='Cohort Report'!$B$6),$G1680,"")))</f>
        <v/>
      </c>
    </row>
    <row r="1681" customFormat="false" ht="15" hidden="false" customHeight="false" outlineLevel="0" collapsed="false">
      <c r="A1681" s="9"/>
      <c r="B1681" s="22"/>
      <c r="C1681" s="23"/>
      <c r="D1681" s="19" t="str">
        <f aca="false">IF($A1681="","",_xlfn.MINIFS($B:$B,$A:$A,$A1681))</f>
        <v/>
      </c>
      <c r="E1681" s="20" t="str">
        <f aca="false">IF($A1681="","",IF(AND($B1681=$D1681,COUNTIFS($A$2:$A1681,$A1681,$B$2:$B1681,$B1681)=1),1,0))</f>
        <v/>
      </c>
      <c r="F1681" s="19" t="str">
        <f aca="false">IF($E1681&lt;&gt;1,"",IF(COUNTIFS($A:$A,$A1681,$B:$B,"&gt;"&amp;$D1681)=0,"",_xlfn.MINIFS($B:$B,$A:$A,$A1681,$B:$B,"&gt;"&amp;$D1681)))</f>
        <v/>
      </c>
      <c r="G1681" s="20" t="str">
        <f aca="false">IF($F1681="","",$F1681-$D1681)</f>
        <v/>
      </c>
      <c r="H1681" s="20" t="str">
        <f aca="false">IF($E1681&lt;&gt;1,"",IF($F1681="",0,IF($G1681&lt;='Cohort Report'!$B$7,1,0)))</f>
        <v/>
      </c>
      <c r="I1681" s="20" t="str">
        <f aca="false">IF($E1681&lt;&gt;1,"",IF($F1681="",0,IF($G1681&lt;='Cohort Report'!$B$8,1,0)))</f>
        <v/>
      </c>
      <c r="J1681" s="21" t="str">
        <f aca="false">IF($E1681&lt;&gt;1,"",DATE(YEAR($D1681),MONTH($D1681),1))</f>
        <v/>
      </c>
      <c r="K1681" s="20" t="str">
        <f aca="false">IF($E1681&lt;&gt;1,"",IF($G1681="","",IF(AND($D1681&gt;='Cohort Report'!$B$5,$D1681&lt;='Cohort Report'!$B$6),$G1681,"")))</f>
        <v/>
      </c>
    </row>
    <row r="1682" customFormat="false" ht="15" hidden="false" customHeight="false" outlineLevel="0" collapsed="false">
      <c r="A1682" s="9"/>
      <c r="B1682" s="22"/>
      <c r="C1682" s="23"/>
      <c r="D1682" s="19" t="str">
        <f aca="false">IF($A1682="","",_xlfn.MINIFS($B:$B,$A:$A,$A1682))</f>
        <v/>
      </c>
      <c r="E1682" s="20" t="str">
        <f aca="false">IF($A1682="","",IF(AND($B1682=$D1682,COUNTIFS($A$2:$A1682,$A1682,$B$2:$B1682,$B1682)=1),1,0))</f>
        <v/>
      </c>
      <c r="F1682" s="19" t="str">
        <f aca="false">IF($E1682&lt;&gt;1,"",IF(COUNTIFS($A:$A,$A1682,$B:$B,"&gt;"&amp;$D1682)=0,"",_xlfn.MINIFS($B:$B,$A:$A,$A1682,$B:$B,"&gt;"&amp;$D1682)))</f>
        <v/>
      </c>
      <c r="G1682" s="20" t="str">
        <f aca="false">IF($F1682="","",$F1682-$D1682)</f>
        <v/>
      </c>
      <c r="H1682" s="20" t="str">
        <f aca="false">IF($E1682&lt;&gt;1,"",IF($F1682="",0,IF($G1682&lt;='Cohort Report'!$B$7,1,0)))</f>
        <v/>
      </c>
      <c r="I1682" s="20" t="str">
        <f aca="false">IF($E1682&lt;&gt;1,"",IF($F1682="",0,IF($G1682&lt;='Cohort Report'!$B$8,1,0)))</f>
        <v/>
      </c>
      <c r="J1682" s="21" t="str">
        <f aca="false">IF($E1682&lt;&gt;1,"",DATE(YEAR($D1682),MONTH($D1682),1))</f>
        <v/>
      </c>
      <c r="K1682" s="20" t="str">
        <f aca="false">IF($E1682&lt;&gt;1,"",IF($G1682="","",IF(AND($D1682&gt;='Cohort Report'!$B$5,$D1682&lt;='Cohort Report'!$B$6),$G1682,"")))</f>
        <v/>
      </c>
    </row>
    <row r="1683" customFormat="false" ht="15" hidden="false" customHeight="false" outlineLevel="0" collapsed="false">
      <c r="A1683" s="9"/>
      <c r="B1683" s="22"/>
      <c r="C1683" s="23"/>
      <c r="D1683" s="19" t="str">
        <f aca="false">IF($A1683="","",_xlfn.MINIFS($B:$B,$A:$A,$A1683))</f>
        <v/>
      </c>
      <c r="E1683" s="20" t="str">
        <f aca="false">IF($A1683="","",IF(AND($B1683=$D1683,COUNTIFS($A$2:$A1683,$A1683,$B$2:$B1683,$B1683)=1),1,0))</f>
        <v/>
      </c>
      <c r="F1683" s="19" t="str">
        <f aca="false">IF($E1683&lt;&gt;1,"",IF(COUNTIFS($A:$A,$A1683,$B:$B,"&gt;"&amp;$D1683)=0,"",_xlfn.MINIFS($B:$B,$A:$A,$A1683,$B:$B,"&gt;"&amp;$D1683)))</f>
        <v/>
      </c>
      <c r="G1683" s="20" t="str">
        <f aca="false">IF($F1683="","",$F1683-$D1683)</f>
        <v/>
      </c>
      <c r="H1683" s="20" t="str">
        <f aca="false">IF($E1683&lt;&gt;1,"",IF($F1683="",0,IF($G1683&lt;='Cohort Report'!$B$7,1,0)))</f>
        <v/>
      </c>
      <c r="I1683" s="20" t="str">
        <f aca="false">IF($E1683&lt;&gt;1,"",IF($F1683="",0,IF($G1683&lt;='Cohort Report'!$B$8,1,0)))</f>
        <v/>
      </c>
      <c r="J1683" s="21" t="str">
        <f aca="false">IF($E1683&lt;&gt;1,"",DATE(YEAR($D1683),MONTH($D1683),1))</f>
        <v/>
      </c>
      <c r="K1683" s="20" t="str">
        <f aca="false">IF($E1683&lt;&gt;1,"",IF($G1683="","",IF(AND($D1683&gt;='Cohort Report'!$B$5,$D1683&lt;='Cohort Report'!$B$6),$G1683,"")))</f>
        <v/>
      </c>
    </row>
    <row r="1684" customFormat="false" ht="15" hidden="false" customHeight="false" outlineLevel="0" collapsed="false">
      <c r="A1684" s="9"/>
      <c r="B1684" s="22"/>
      <c r="C1684" s="23"/>
      <c r="D1684" s="19" t="str">
        <f aca="false">IF($A1684="","",_xlfn.MINIFS($B:$B,$A:$A,$A1684))</f>
        <v/>
      </c>
      <c r="E1684" s="20" t="str">
        <f aca="false">IF($A1684="","",IF(AND($B1684=$D1684,COUNTIFS($A$2:$A1684,$A1684,$B$2:$B1684,$B1684)=1),1,0))</f>
        <v/>
      </c>
      <c r="F1684" s="19" t="str">
        <f aca="false">IF($E1684&lt;&gt;1,"",IF(COUNTIFS($A:$A,$A1684,$B:$B,"&gt;"&amp;$D1684)=0,"",_xlfn.MINIFS($B:$B,$A:$A,$A1684,$B:$B,"&gt;"&amp;$D1684)))</f>
        <v/>
      </c>
      <c r="G1684" s="20" t="str">
        <f aca="false">IF($F1684="","",$F1684-$D1684)</f>
        <v/>
      </c>
      <c r="H1684" s="20" t="str">
        <f aca="false">IF($E1684&lt;&gt;1,"",IF($F1684="",0,IF($G1684&lt;='Cohort Report'!$B$7,1,0)))</f>
        <v/>
      </c>
      <c r="I1684" s="20" t="str">
        <f aca="false">IF($E1684&lt;&gt;1,"",IF($F1684="",0,IF($G1684&lt;='Cohort Report'!$B$8,1,0)))</f>
        <v/>
      </c>
      <c r="J1684" s="21" t="str">
        <f aca="false">IF($E1684&lt;&gt;1,"",DATE(YEAR($D1684),MONTH($D1684),1))</f>
        <v/>
      </c>
      <c r="K1684" s="20" t="str">
        <f aca="false">IF($E1684&lt;&gt;1,"",IF($G1684="","",IF(AND($D1684&gt;='Cohort Report'!$B$5,$D1684&lt;='Cohort Report'!$B$6),$G1684,"")))</f>
        <v/>
      </c>
    </row>
    <row r="1685" customFormat="false" ht="15" hidden="false" customHeight="false" outlineLevel="0" collapsed="false">
      <c r="A1685" s="9"/>
      <c r="B1685" s="22"/>
      <c r="C1685" s="23"/>
      <c r="D1685" s="19" t="str">
        <f aca="false">IF($A1685="","",_xlfn.MINIFS($B:$B,$A:$A,$A1685))</f>
        <v/>
      </c>
      <c r="E1685" s="20" t="str">
        <f aca="false">IF($A1685="","",IF(AND($B1685=$D1685,COUNTIFS($A$2:$A1685,$A1685,$B$2:$B1685,$B1685)=1),1,0))</f>
        <v/>
      </c>
      <c r="F1685" s="19" t="str">
        <f aca="false">IF($E1685&lt;&gt;1,"",IF(COUNTIFS($A:$A,$A1685,$B:$B,"&gt;"&amp;$D1685)=0,"",_xlfn.MINIFS($B:$B,$A:$A,$A1685,$B:$B,"&gt;"&amp;$D1685)))</f>
        <v/>
      </c>
      <c r="G1685" s="20" t="str">
        <f aca="false">IF($F1685="","",$F1685-$D1685)</f>
        <v/>
      </c>
      <c r="H1685" s="20" t="str">
        <f aca="false">IF($E1685&lt;&gt;1,"",IF($F1685="",0,IF($G1685&lt;='Cohort Report'!$B$7,1,0)))</f>
        <v/>
      </c>
      <c r="I1685" s="20" t="str">
        <f aca="false">IF($E1685&lt;&gt;1,"",IF($F1685="",0,IF($G1685&lt;='Cohort Report'!$B$8,1,0)))</f>
        <v/>
      </c>
      <c r="J1685" s="21" t="str">
        <f aca="false">IF($E1685&lt;&gt;1,"",DATE(YEAR($D1685),MONTH($D1685),1))</f>
        <v/>
      </c>
      <c r="K1685" s="20" t="str">
        <f aca="false">IF($E1685&lt;&gt;1,"",IF($G1685="","",IF(AND($D1685&gt;='Cohort Report'!$B$5,$D1685&lt;='Cohort Report'!$B$6),$G1685,"")))</f>
        <v/>
      </c>
    </row>
    <row r="1686" customFormat="false" ht="15" hidden="false" customHeight="false" outlineLevel="0" collapsed="false">
      <c r="A1686" s="9"/>
      <c r="B1686" s="22"/>
      <c r="C1686" s="23"/>
      <c r="D1686" s="19" t="str">
        <f aca="false">IF($A1686="","",_xlfn.MINIFS($B:$B,$A:$A,$A1686))</f>
        <v/>
      </c>
      <c r="E1686" s="20" t="str">
        <f aca="false">IF($A1686="","",IF(AND($B1686=$D1686,COUNTIFS($A$2:$A1686,$A1686,$B$2:$B1686,$B1686)=1),1,0))</f>
        <v/>
      </c>
      <c r="F1686" s="19" t="str">
        <f aca="false">IF($E1686&lt;&gt;1,"",IF(COUNTIFS($A:$A,$A1686,$B:$B,"&gt;"&amp;$D1686)=0,"",_xlfn.MINIFS($B:$B,$A:$A,$A1686,$B:$B,"&gt;"&amp;$D1686)))</f>
        <v/>
      </c>
      <c r="G1686" s="20" t="str">
        <f aca="false">IF($F1686="","",$F1686-$D1686)</f>
        <v/>
      </c>
      <c r="H1686" s="20" t="str">
        <f aca="false">IF($E1686&lt;&gt;1,"",IF($F1686="",0,IF($G1686&lt;='Cohort Report'!$B$7,1,0)))</f>
        <v/>
      </c>
      <c r="I1686" s="20" t="str">
        <f aca="false">IF($E1686&lt;&gt;1,"",IF($F1686="",0,IF($G1686&lt;='Cohort Report'!$B$8,1,0)))</f>
        <v/>
      </c>
      <c r="J1686" s="21" t="str">
        <f aca="false">IF($E1686&lt;&gt;1,"",DATE(YEAR($D1686),MONTH($D1686),1))</f>
        <v/>
      </c>
      <c r="K1686" s="20" t="str">
        <f aca="false">IF($E1686&lt;&gt;1,"",IF($G1686="","",IF(AND($D1686&gt;='Cohort Report'!$B$5,$D1686&lt;='Cohort Report'!$B$6),$G1686,"")))</f>
        <v/>
      </c>
    </row>
    <row r="1687" customFormat="false" ht="15" hidden="false" customHeight="false" outlineLevel="0" collapsed="false">
      <c r="A1687" s="9"/>
      <c r="B1687" s="22"/>
      <c r="C1687" s="23"/>
      <c r="D1687" s="19" t="str">
        <f aca="false">IF($A1687="","",_xlfn.MINIFS($B:$B,$A:$A,$A1687))</f>
        <v/>
      </c>
      <c r="E1687" s="20" t="str">
        <f aca="false">IF($A1687="","",IF(AND($B1687=$D1687,COUNTIFS($A$2:$A1687,$A1687,$B$2:$B1687,$B1687)=1),1,0))</f>
        <v/>
      </c>
      <c r="F1687" s="19" t="str">
        <f aca="false">IF($E1687&lt;&gt;1,"",IF(COUNTIFS($A:$A,$A1687,$B:$B,"&gt;"&amp;$D1687)=0,"",_xlfn.MINIFS($B:$B,$A:$A,$A1687,$B:$B,"&gt;"&amp;$D1687)))</f>
        <v/>
      </c>
      <c r="G1687" s="20" t="str">
        <f aca="false">IF($F1687="","",$F1687-$D1687)</f>
        <v/>
      </c>
      <c r="H1687" s="20" t="str">
        <f aca="false">IF($E1687&lt;&gt;1,"",IF($F1687="",0,IF($G1687&lt;='Cohort Report'!$B$7,1,0)))</f>
        <v/>
      </c>
      <c r="I1687" s="20" t="str">
        <f aca="false">IF($E1687&lt;&gt;1,"",IF($F1687="",0,IF($G1687&lt;='Cohort Report'!$B$8,1,0)))</f>
        <v/>
      </c>
      <c r="J1687" s="21" t="str">
        <f aca="false">IF($E1687&lt;&gt;1,"",DATE(YEAR($D1687),MONTH($D1687),1))</f>
        <v/>
      </c>
      <c r="K1687" s="20" t="str">
        <f aca="false">IF($E1687&lt;&gt;1,"",IF($G1687="","",IF(AND($D1687&gt;='Cohort Report'!$B$5,$D1687&lt;='Cohort Report'!$B$6),$G1687,"")))</f>
        <v/>
      </c>
    </row>
    <row r="1688" customFormat="false" ht="15" hidden="false" customHeight="false" outlineLevel="0" collapsed="false">
      <c r="A1688" s="9"/>
      <c r="B1688" s="22"/>
      <c r="C1688" s="23"/>
      <c r="D1688" s="19" t="str">
        <f aca="false">IF($A1688="","",_xlfn.MINIFS($B:$B,$A:$A,$A1688))</f>
        <v/>
      </c>
      <c r="E1688" s="20" t="str">
        <f aca="false">IF($A1688="","",IF(AND($B1688=$D1688,COUNTIFS($A$2:$A1688,$A1688,$B$2:$B1688,$B1688)=1),1,0))</f>
        <v/>
      </c>
      <c r="F1688" s="19" t="str">
        <f aca="false">IF($E1688&lt;&gt;1,"",IF(COUNTIFS($A:$A,$A1688,$B:$B,"&gt;"&amp;$D1688)=0,"",_xlfn.MINIFS($B:$B,$A:$A,$A1688,$B:$B,"&gt;"&amp;$D1688)))</f>
        <v/>
      </c>
      <c r="G1688" s="20" t="str">
        <f aca="false">IF($F1688="","",$F1688-$D1688)</f>
        <v/>
      </c>
      <c r="H1688" s="20" t="str">
        <f aca="false">IF($E1688&lt;&gt;1,"",IF($F1688="",0,IF($G1688&lt;='Cohort Report'!$B$7,1,0)))</f>
        <v/>
      </c>
      <c r="I1688" s="20" t="str">
        <f aca="false">IF($E1688&lt;&gt;1,"",IF($F1688="",0,IF($G1688&lt;='Cohort Report'!$B$8,1,0)))</f>
        <v/>
      </c>
      <c r="J1688" s="21" t="str">
        <f aca="false">IF($E1688&lt;&gt;1,"",DATE(YEAR($D1688),MONTH($D1688),1))</f>
        <v/>
      </c>
      <c r="K1688" s="20" t="str">
        <f aca="false">IF($E1688&lt;&gt;1,"",IF($G1688="","",IF(AND($D1688&gt;='Cohort Report'!$B$5,$D1688&lt;='Cohort Report'!$B$6),$G1688,"")))</f>
        <v/>
      </c>
    </row>
    <row r="1689" customFormat="false" ht="15" hidden="false" customHeight="false" outlineLevel="0" collapsed="false">
      <c r="A1689" s="9"/>
      <c r="B1689" s="22"/>
      <c r="C1689" s="23"/>
      <c r="D1689" s="19" t="str">
        <f aca="false">IF($A1689="","",_xlfn.MINIFS($B:$B,$A:$A,$A1689))</f>
        <v/>
      </c>
      <c r="E1689" s="20" t="str">
        <f aca="false">IF($A1689="","",IF(AND($B1689=$D1689,COUNTIFS($A$2:$A1689,$A1689,$B$2:$B1689,$B1689)=1),1,0))</f>
        <v/>
      </c>
      <c r="F1689" s="19" t="str">
        <f aca="false">IF($E1689&lt;&gt;1,"",IF(COUNTIFS($A:$A,$A1689,$B:$B,"&gt;"&amp;$D1689)=0,"",_xlfn.MINIFS($B:$B,$A:$A,$A1689,$B:$B,"&gt;"&amp;$D1689)))</f>
        <v/>
      </c>
      <c r="G1689" s="20" t="str">
        <f aca="false">IF($F1689="","",$F1689-$D1689)</f>
        <v/>
      </c>
      <c r="H1689" s="20" t="str">
        <f aca="false">IF($E1689&lt;&gt;1,"",IF($F1689="",0,IF($G1689&lt;='Cohort Report'!$B$7,1,0)))</f>
        <v/>
      </c>
      <c r="I1689" s="20" t="str">
        <f aca="false">IF($E1689&lt;&gt;1,"",IF($F1689="",0,IF($G1689&lt;='Cohort Report'!$B$8,1,0)))</f>
        <v/>
      </c>
      <c r="J1689" s="21" t="str">
        <f aca="false">IF($E1689&lt;&gt;1,"",DATE(YEAR($D1689),MONTH($D1689),1))</f>
        <v/>
      </c>
      <c r="K1689" s="20" t="str">
        <f aca="false">IF($E1689&lt;&gt;1,"",IF($G1689="","",IF(AND($D1689&gt;='Cohort Report'!$B$5,$D1689&lt;='Cohort Report'!$B$6),$G1689,"")))</f>
        <v/>
      </c>
    </row>
    <row r="1690" customFormat="false" ht="15" hidden="false" customHeight="false" outlineLevel="0" collapsed="false">
      <c r="A1690" s="9"/>
      <c r="B1690" s="22"/>
      <c r="C1690" s="23"/>
      <c r="D1690" s="19" t="str">
        <f aca="false">IF($A1690="","",_xlfn.MINIFS($B:$B,$A:$A,$A1690))</f>
        <v/>
      </c>
      <c r="E1690" s="20" t="str">
        <f aca="false">IF($A1690="","",IF(AND($B1690=$D1690,COUNTIFS($A$2:$A1690,$A1690,$B$2:$B1690,$B1690)=1),1,0))</f>
        <v/>
      </c>
      <c r="F1690" s="19" t="str">
        <f aca="false">IF($E1690&lt;&gt;1,"",IF(COUNTIFS($A:$A,$A1690,$B:$B,"&gt;"&amp;$D1690)=0,"",_xlfn.MINIFS($B:$B,$A:$A,$A1690,$B:$B,"&gt;"&amp;$D1690)))</f>
        <v/>
      </c>
      <c r="G1690" s="20" t="str">
        <f aca="false">IF($F1690="","",$F1690-$D1690)</f>
        <v/>
      </c>
      <c r="H1690" s="20" t="str">
        <f aca="false">IF($E1690&lt;&gt;1,"",IF($F1690="",0,IF($G1690&lt;='Cohort Report'!$B$7,1,0)))</f>
        <v/>
      </c>
      <c r="I1690" s="20" t="str">
        <f aca="false">IF($E1690&lt;&gt;1,"",IF($F1690="",0,IF($G1690&lt;='Cohort Report'!$B$8,1,0)))</f>
        <v/>
      </c>
      <c r="J1690" s="21" t="str">
        <f aca="false">IF($E1690&lt;&gt;1,"",DATE(YEAR($D1690),MONTH($D1690),1))</f>
        <v/>
      </c>
      <c r="K1690" s="20" t="str">
        <f aca="false">IF($E1690&lt;&gt;1,"",IF($G1690="","",IF(AND($D1690&gt;='Cohort Report'!$B$5,$D1690&lt;='Cohort Report'!$B$6),$G1690,"")))</f>
        <v/>
      </c>
    </row>
    <row r="1691" customFormat="false" ht="15" hidden="false" customHeight="false" outlineLevel="0" collapsed="false">
      <c r="A1691" s="9"/>
      <c r="B1691" s="22"/>
      <c r="C1691" s="23"/>
      <c r="D1691" s="19" t="str">
        <f aca="false">IF($A1691="","",_xlfn.MINIFS($B:$B,$A:$A,$A1691))</f>
        <v/>
      </c>
      <c r="E1691" s="20" t="str">
        <f aca="false">IF($A1691="","",IF(AND($B1691=$D1691,COUNTIFS($A$2:$A1691,$A1691,$B$2:$B1691,$B1691)=1),1,0))</f>
        <v/>
      </c>
      <c r="F1691" s="19" t="str">
        <f aca="false">IF($E1691&lt;&gt;1,"",IF(COUNTIFS($A:$A,$A1691,$B:$B,"&gt;"&amp;$D1691)=0,"",_xlfn.MINIFS($B:$B,$A:$A,$A1691,$B:$B,"&gt;"&amp;$D1691)))</f>
        <v/>
      </c>
      <c r="G1691" s="20" t="str">
        <f aca="false">IF($F1691="","",$F1691-$D1691)</f>
        <v/>
      </c>
      <c r="H1691" s="20" t="str">
        <f aca="false">IF($E1691&lt;&gt;1,"",IF($F1691="",0,IF($G1691&lt;='Cohort Report'!$B$7,1,0)))</f>
        <v/>
      </c>
      <c r="I1691" s="20" t="str">
        <f aca="false">IF($E1691&lt;&gt;1,"",IF($F1691="",0,IF($G1691&lt;='Cohort Report'!$B$8,1,0)))</f>
        <v/>
      </c>
      <c r="J1691" s="21" t="str">
        <f aca="false">IF($E1691&lt;&gt;1,"",DATE(YEAR($D1691),MONTH($D1691),1))</f>
        <v/>
      </c>
      <c r="K1691" s="20" t="str">
        <f aca="false">IF($E1691&lt;&gt;1,"",IF($G1691="","",IF(AND($D1691&gt;='Cohort Report'!$B$5,$D1691&lt;='Cohort Report'!$B$6),$G1691,"")))</f>
        <v/>
      </c>
    </row>
    <row r="1692" customFormat="false" ht="15" hidden="false" customHeight="false" outlineLevel="0" collapsed="false">
      <c r="A1692" s="9"/>
      <c r="B1692" s="22"/>
      <c r="C1692" s="23"/>
      <c r="D1692" s="19" t="str">
        <f aca="false">IF($A1692="","",_xlfn.MINIFS($B:$B,$A:$A,$A1692))</f>
        <v/>
      </c>
      <c r="E1692" s="20" t="str">
        <f aca="false">IF($A1692="","",IF(AND($B1692=$D1692,COUNTIFS($A$2:$A1692,$A1692,$B$2:$B1692,$B1692)=1),1,0))</f>
        <v/>
      </c>
      <c r="F1692" s="19" t="str">
        <f aca="false">IF($E1692&lt;&gt;1,"",IF(COUNTIFS($A:$A,$A1692,$B:$B,"&gt;"&amp;$D1692)=0,"",_xlfn.MINIFS($B:$B,$A:$A,$A1692,$B:$B,"&gt;"&amp;$D1692)))</f>
        <v/>
      </c>
      <c r="G1692" s="20" t="str">
        <f aca="false">IF($F1692="","",$F1692-$D1692)</f>
        <v/>
      </c>
      <c r="H1692" s="20" t="str">
        <f aca="false">IF($E1692&lt;&gt;1,"",IF($F1692="",0,IF($G1692&lt;='Cohort Report'!$B$7,1,0)))</f>
        <v/>
      </c>
      <c r="I1692" s="20" t="str">
        <f aca="false">IF($E1692&lt;&gt;1,"",IF($F1692="",0,IF($G1692&lt;='Cohort Report'!$B$8,1,0)))</f>
        <v/>
      </c>
      <c r="J1692" s="21" t="str">
        <f aca="false">IF($E1692&lt;&gt;1,"",DATE(YEAR($D1692),MONTH($D1692),1))</f>
        <v/>
      </c>
      <c r="K1692" s="20" t="str">
        <f aca="false">IF($E1692&lt;&gt;1,"",IF($G1692="","",IF(AND($D1692&gt;='Cohort Report'!$B$5,$D1692&lt;='Cohort Report'!$B$6),$G1692,"")))</f>
        <v/>
      </c>
    </row>
    <row r="1693" customFormat="false" ht="15" hidden="false" customHeight="false" outlineLevel="0" collapsed="false">
      <c r="A1693" s="9"/>
      <c r="B1693" s="22"/>
      <c r="C1693" s="23"/>
      <c r="D1693" s="19" t="str">
        <f aca="false">IF($A1693="","",_xlfn.MINIFS($B:$B,$A:$A,$A1693))</f>
        <v/>
      </c>
      <c r="E1693" s="20" t="str">
        <f aca="false">IF($A1693="","",IF(AND($B1693=$D1693,COUNTIFS($A$2:$A1693,$A1693,$B$2:$B1693,$B1693)=1),1,0))</f>
        <v/>
      </c>
      <c r="F1693" s="19" t="str">
        <f aca="false">IF($E1693&lt;&gt;1,"",IF(COUNTIFS($A:$A,$A1693,$B:$B,"&gt;"&amp;$D1693)=0,"",_xlfn.MINIFS($B:$B,$A:$A,$A1693,$B:$B,"&gt;"&amp;$D1693)))</f>
        <v/>
      </c>
      <c r="G1693" s="20" t="str">
        <f aca="false">IF($F1693="","",$F1693-$D1693)</f>
        <v/>
      </c>
      <c r="H1693" s="20" t="str">
        <f aca="false">IF($E1693&lt;&gt;1,"",IF($F1693="",0,IF($G1693&lt;='Cohort Report'!$B$7,1,0)))</f>
        <v/>
      </c>
      <c r="I1693" s="20" t="str">
        <f aca="false">IF($E1693&lt;&gt;1,"",IF($F1693="",0,IF($G1693&lt;='Cohort Report'!$B$8,1,0)))</f>
        <v/>
      </c>
      <c r="J1693" s="21" t="str">
        <f aca="false">IF($E1693&lt;&gt;1,"",DATE(YEAR($D1693),MONTH($D1693),1))</f>
        <v/>
      </c>
      <c r="K1693" s="20" t="str">
        <f aca="false">IF($E1693&lt;&gt;1,"",IF($G1693="","",IF(AND($D1693&gt;='Cohort Report'!$B$5,$D1693&lt;='Cohort Report'!$B$6),$G1693,"")))</f>
        <v/>
      </c>
    </row>
    <row r="1694" customFormat="false" ht="15" hidden="false" customHeight="false" outlineLevel="0" collapsed="false">
      <c r="A1694" s="9"/>
      <c r="B1694" s="22"/>
      <c r="C1694" s="23"/>
      <c r="D1694" s="19" t="str">
        <f aca="false">IF($A1694="","",_xlfn.MINIFS($B:$B,$A:$A,$A1694))</f>
        <v/>
      </c>
      <c r="E1694" s="20" t="str">
        <f aca="false">IF($A1694="","",IF(AND($B1694=$D1694,COUNTIFS($A$2:$A1694,$A1694,$B$2:$B1694,$B1694)=1),1,0))</f>
        <v/>
      </c>
      <c r="F1694" s="19" t="str">
        <f aca="false">IF($E1694&lt;&gt;1,"",IF(COUNTIFS($A:$A,$A1694,$B:$B,"&gt;"&amp;$D1694)=0,"",_xlfn.MINIFS($B:$B,$A:$A,$A1694,$B:$B,"&gt;"&amp;$D1694)))</f>
        <v/>
      </c>
      <c r="G1694" s="20" t="str">
        <f aca="false">IF($F1694="","",$F1694-$D1694)</f>
        <v/>
      </c>
      <c r="H1694" s="20" t="str">
        <f aca="false">IF($E1694&lt;&gt;1,"",IF($F1694="",0,IF($G1694&lt;='Cohort Report'!$B$7,1,0)))</f>
        <v/>
      </c>
      <c r="I1694" s="20" t="str">
        <f aca="false">IF($E1694&lt;&gt;1,"",IF($F1694="",0,IF($G1694&lt;='Cohort Report'!$B$8,1,0)))</f>
        <v/>
      </c>
      <c r="J1694" s="21" t="str">
        <f aca="false">IF($E1694&lt;&gt;1,"",DATE(YEAR($D1694),MONTH($D1694),1))</f>
        <v/>
      </c>
      <c r="K1694" s="20" t="str">
        <f aca="false">IF($E1694&lt;&gt;1,"",IF($G1694="","",IF(AND($D1694&gt;='Cohort Report'!$B$5,$D1694&lt;='Cohort Report'!$B$6),$G1694,"")))</f>
        <v/>
      </c>
    </row>
    <row r="1695" customFormat="false" ht="15" hidden="false" customHeight="false" outlineLevel="0" collapsed="false">
      <c r="A1695" s="9"/>
      <c r="B1695" s="22"/>
      <c r="C1695" s="23"/>
      <c r="D1695" s="19" t="str">
        <f aca="false">IF($A1695="","",_xlfn.MINIFS($B:$B,$A:$A,$A1695))</f>
        <v/>
      </c>
      <c r="E1695" s="20" t="str">
        <f aca="false">IF($A1695="","",IF(AND($B1695=$D1695,COUNTIFS($A$2:$A1695,$A1695,$B$2:$B1695,$B1695)=1),1,0))</f>
        <v/>
      </c>
      <c r="F1695" s="19" t="str">
        <f aca="false">IF($E1695&lt;&gt;1,"",IF(COUNTIFS($A:$A,$A1695,$B:$B,"&gt;"&amp;$D1695)=0,"",_xlfn.MINIFS($B:$B,$A:$A,$A1695,$B:$B,"&gt;"&amp;$D1695)))</f>
        <v/>
      </c>
      <c r="G1695" s="20" t="str">
        <f aca="false">IF($F1695="","",$F1695-$D1695)</f>
        <v/>
      </c>
      <c r="H1695" s="20" t="str">
        <f aca="false">IF($E1695&lt;&gt;1,"",IF($F1695="",0,IF($G1695&lt;='Cohort Report'!$B$7,1,0)))</f>
        <v/>
      </c>
      <c r="I1695" s="20" t="str">
        <f aca="false">IF($E1695&lt;&gt;1,"",IF($F1695="",0,IF($G1695&lt;='Cohort Report'!$B$8,1,0)))</f>
        <v/>
      </c>
      <c r="J1695" s="21" t="str">
        <f aca="false">IF($E1695&lt;&gt;1,"",DATE(YEAR($D1695),MONTH($D1695),1))</f>
        <v/>
      </c>
      <c r="K1695" s="20" t="str">
        <f aca="false">IF($E1695&lt;&gt;1,"",IF($G1695="","",IF(AND($D1695&gt;='Cohort Report'!$B$5,$D1695&lt;='Cohort Report'!$B$6),$G1695,"")))</f>
        <v/>
      </c>
    </row>
    <row r="1696" customFormat="false" ht="15" hidden="false" customHeight="false" outlineLevel="0" collapsed="false">
      <c r="A1696" s="9"/>
      <c r="B1696" s="22"/>
      <c r="C1696" s="23"/>
      <c r="D1696" s="19" t="str">
        <f aca="false">IF($A1696="","",_xlfn.MINIFS($B:$B,$A:$A,$A1696))</f>
        <v/>
      </c>
      <c r="E1696" s="20" t="str">
        <f aca="false">IF($A1696="","",IF(AND($B1696=$D1696,COUNTIFS($A$2:$A1696,$A1696,$B$2:$B1696,$B1696)=1),1,0))</f>
        <v/>
      </c>
      <c r="F1696" s="19" t="str">
        <f aca="false">IF($E1696&lt;&gt;1,"",IF(COUNTIFS($A:$A,$A1696,$B:$B,"&gt;"&amp;$D1696)=0,"",_xlfn.MINIFS($B:$B,$A:$A,$A1696,$B:$B,"&gt;"&amp;$D1696)))</f>
        <v/>
      </c>
      <c r="G1696" s="20" t="str">
        <f aca="false">IF($F1696="","",$F1696-$D1696)</f>
        <v/>
      </c>
      <c r="H1696" s="20" t="str">
        <f aca="false">IF($E1696&lt;&gt;1,"",IF($F1696="",0,IF($G1696&lt;='Cohort Report'!$B$7,1,0)))</f>
        <v/>
      </c>
      <c r="I1696" s="20" t="str">
        <f aca="false">IF($E1696&lt;&gt;1,"",IF($F1696="",0,IF($G1696&lt;='Cohort Report'!$B$8,1,0)))</f>
        <v/>
      </c>
      <c r="J1696" s="21" t="str">
        <f aca="false">IF($E1696&lt;&gt;1,"",DATE(YEAR($D1696),MONTH($D1696),1))</f>
        <v/>
      </c>
      <c r="K1696" s="20" t="str">
        <f aca="false">IF($E1696&lt;&gt;1,"",IF($G1696="","",IF(AND($D1696&gt;='Cohort Report'!$B$5,$D1696&lt;='Cohort Report'!$B$6),$G1696,"")))</f>
        <v/>
      </c>
    </row>
    <row r="1697" customFormat="false" ht="15" hidden="false" customHeight="false" outlineLevel="0" collapsed="false">
      <c r="A1697" s="9"/>
      <c r="B1697" s="22"/>
      <c r="C1697" s="23"/>
      <c r="D1697" s="19" t="str">
        <f aca="false">IF($A1697="","",_xlfn.MINIFS($B:$B,$A:$A,$A1697))</f>
        <v/>
      </c>
      <c r="E1697" s="20" t="str">
        <f aca="false">IF($A1697="","",IF(AND($B1697=$D1697,COUNTIFS($A$2:$A1697,$A1697,$B$2:$B1697,$B1697)=1),1,0))</f>
        <v/>
      </c>
      <c r="F1697" s="19" t="str">
        <f aca="false">IF($E1697&lt;&gt;1,"",IF(COUNTIFS($A:$A,$A1697,$B:$B,"&gt;"&amp;$D1697)=0,"",_xlfn.MINIFS($B:$B,$A:$A,$A1697,$B:$B,"&gt;"&amp;$D1697)))</f>
        <v/>
      </c>
      <c r="G1697" s="20" t="str">
        <f aca="false">IF($F1697="","",$F1697-$D1697)</f>
        <v/>
      </c>
      <c r="H1697" s="20" t="str">
        <f aca="false">IF($E1697&lt;&gt;1,"",IF($F1697="",0,IF($G1697&lt;='Cohort Report'!$B$7,1,0)))</f>
        <v/>
      </c>
      <c r="I1697" s="20" t="str">
        <f aca="false">IF($E1697&lt;&gt;1,"",IF($F1697="",0,IF($G1697&lt;='Cohort Report'!$B$8,1,0)))</f>
        <v/>
      </c>
      <c r="J1697" s="21" t="str">
        <f aca="false">IF($E1697&lt;&gt;1,"",DATE(YEAR($D1697),MONTH($D1697),1))</f>
        <v/>
      </c>
      <c r="K1697" s="20" t="str">
        <f aca="false">IF($E1697&lt;&gt;1,"",IF($G1697="","",IF(AND($D1697&gt;='Cohort Report'!$B$5,$D1697&lt;='Cohort Report'!$B$6),$G1697,"")))</f>
        <v/>
      </c>
    </row>
    <row r="1698" customFormat="false" ht="15" hidden="false" customHeight="false" outlineLevel="0" collapsed="false">
      <c r="A1698" s="9"/>
      <c r="B1698" s="22"/>
      <c r="C1698" s="23"/>
      <c r="D1698" s="19" t="str">
        <f aca="false">IF($A1698="","",_xlfn.MINIFS($B:$B,$A:$A,$A1698))</f>
        <v/>
      </c>
      <c r="E1698" s="20" t="str">
        <f aca="false">IF($A1698="","",IF(AND($B1698=$D1698,COUNTIFS($A$2:$A1698,$A1698,$B$2:$B1698,$B1698)=1),1,0))</f>
        <v/>
      </c>
      <c r="F1698" s="19" t="str">
        <f aca="false">IF($E1698&lt;&gt;1,"",IF(COUNTIFS($A:$A,$A1698,$B:$B,"&gt;"&amp;$D1698)=0,"",_xlfn.MINIFS($B:$B,$A:$A,$A1698,$B:$B,"&gt;"&amp;$D1698)))</f>
        <v/>
      </c>
      <c r="G1698" s="20" t="str">
        <f aca="false">IF($F1698="","",$F1698-$D1698)</f>
        <v/>
      </c>
      <c r="H1698" s="20" t="str">
        <f aca="false">IF($E1698&lt;&gt;1,"",IF($F1698="",0,IF($G1698&lt;='Cohort Report'!$B$7,1,0)))</f>
        <v/>
      </c>
      <c r="I1698" s="20" t="str">
        <f aca="false">IF($E1698&lt;&gt;1,"",IF($F1698="",0,IF($G1698&lt;='Cohort Report'!$B$8,1,0)))</f>
        <v/>
      </c>
      <c r="J1698" s="21" t="str">
        <f aca="false">IF($E1698&lt;&gt;1,"",DATE(YEAR($D1698),MONTH($D1698),1))</f>
        <v/>
      </c>
      <c r="K1698" s="20" t="str">
        <f aca="false">IF($E1698&lt;&gt;1,"",IF($G1698="","",IF(AND($D1698&gt;='Cohort Report'!$B$5,$D1698&lt;='Cohort Report'!$B$6),$G1698,"")))</f>
        <v/>
      </c>
    </row>
    <row r="1699" customFormat="false" ht="15" hidden="false" customHeight="false" outlineLevel="0" collapsed="false">
      <c r="A1699" s="9"/>
      <c r="B1699" s="22"/>
      <c r="C1699" s="23"/>
      <c r="D1699" s="19" t="str">
        <f aca="false">IF($A1699="","",_xlfn.MINIFS($B:$B,$A:$A,$A1699))</f>
        <v/>
      </c>
      <c r="E1699" s="20" t="str">
        <f aca="false">IF($A1699="","",IF(AND($B1699=$D1699,COUNTIFS($A$2:$A1699,$A1699,$B$2:$B1699,$B1699)=1),1,0))</f>
        <v/>
      </c>
      <c r="F1699" s="19" t="str">
        <f aca="false">IF($E1699&lt;&gt;1,"",IF(COUNTIFS($A:$A,$A1699,$B:$B,"&gt;"&amp;$D1699)=0,"",_xlfn.MINIFS($B:$B,$A:$A,$A1699,$B:$B,"&gt;"&amp;$D1699)))</f>
        <v/>
      </c>
      <c r="G1699" s="20" t="str">
        <f aca="false">IF($F1699="","",$F1699-$D1699)</f>
        <v/>
      </c>
      <c r="H1699" s="20" t="str">
        <f aca="false">IF($E1699&lt;&gt;1,"",IF($F1699="",0,IF($G1699&lt;='Cohort Report'!$B$7,1,0)))</f>
        <v/>
      </c>
      <c r="I1699" s="20" t="str">
        <f aca="false">IF($E1699&lt;&gt;1,"",IF($F1699="",0,IF($G1699&lt;='Cohort Report'!$B$8,1,0)))</f>
        <v/>
      </c>
      <c r="J1699" s="21" t="str">
        <f aca="false">IF($E1699&lt;&gt;1,"",DATE(YEAR($D1699),MONTH($D1699),1))</f>
        <v/>
      </c>
      <c r="K1699" s="20" t="str">
        <f aca="false">IF($E1699&lt;&gt;1,"",IF($G1699="","",IF(AND($D1699&gt;='Cohort Report'!$B$5,$D1699&lt;='Cohort Report'!$B$6),$G1699,"")))</f>
        <v/>
      </c>
    </row>
    <row r="1700" customFormat="false" ht="15" hidden="false" customHeight="false" outlineLevel="0" collapsed="false">
      <c r="A1700" s="9"/>
      <c r="B1700" s="22"/>
      <c r="C1700" s="23"/>
      <c r="D1700" s="19" t="str">
        <f aca="false">IF($A1700="","",_xlfn.MINIFS($B:$B,$A:$A,$A1700))</f>
        <v/>
      </c>
      <c r="E1700" s="20" t="str">
        <f aca="false">IF($A1700="","",IF(AND($B1700=$D1700,COUNTIFS($A$2:$A1700,$A1700,$B$2:$B1700,$B1700)=1),1,0))</f>
        <v/>
      </c>
      <c r="F1700" s="19" t="str">
        <f aca="false">IF($E1700&lt;&gt;1,"",IF(COUNTIFS($A:$A,$A1700,$B:$B,"&gt;"&amp;$D1700)=0,"",_xlfn.MINIFS($B:$B,$A:$A,$A1700,$B:$B,"&gt;"&amp;$D1700)))</f>
        <v/>
      </c>
      <c r="G1700" s="20" t="str">
        <f aca="false">IF($F1700="","",$F1700-$D1700)</f>
        <v/>
      </c>
      <c r="H1700" s="20" t="str">
        <f aca="false">IF($E1700&lt;&gt;1,"",IF($F1700="",0,IF($G1700&lt;='Cohort Report'!$B$7,1,0)))</f>
        <v/>
      </c>
      <c r="I1700" s="20" t="str">
        <f aca="false">IF($E1700&lt;&gt;1,"",IF($F1700="",0,IF($G1700&lt;='Cohort Report'!$B$8,1,0)))</f>
        <v/>
      </c>
      <c r="J1700" s="21" t="str">
        <f aca="false">IF($E1700&lt;&gt;1,"",DATE(YEAR($D1700),MONTH($D1700),1))</f>
        <v/>
      </c>
      <c r="K1700" s="20" t="str">
        <f aca="false">IF($E1700&lt;&gt;1,"",IF($G1700="","",IF(AND($D1700&gt;='Cohort Report'!$B$5,$D1700&lt;='Cohort Report'!$B$6),$G1700,"")))</f>
        <v/>
      </c>
    </row>
    <row r="1701" customFormat="false" ht="15" hidden="false" customHeight="false" outlineLevel="0" collapsed="false">
      <c r="A1701" s="9"/>
      <c r="B1701" s="22"/>
      <c r="C1701" s="23"/>
      <c r="D1701" s="19" t="str">
        <f aca="false">IF($A1701="","",_xlfn.MINIFS($B:$B,$A:$A,$A1701))</f>
        <v/>
      </c>
      <c r="E1701" s="20" t="str">
        <f aca="false">IF($A1701="","",IF(AND($B1701=$D1701,COUNTIFS($A$2:$A1701,$A1701,$B$2:$B1701,$B1701)=1),1,0))</f>
        <v/>
      </c>
      <c r="F1701" s="19" t="str">
        <f aca="false">IF($E1701&lt;&gt;1,"",IF(COUNTIFS($A:$A,$A1701,$B:$B,"&gt;"&amp;$D1701)=0,"",_xlfn.MINIFS($B:$B,$A:$A,$A1701,$B:$B,"&gt;"&amp;$D1701)))</f>
        <v/>
      </c>
      <c r="G1701" s="20" t="str">
        <f aca="false">IF($F1701="","",$F1701-$D1701)</f>
        <v/>
      </c>
      <c r="H1701" s="20" t="str">
        <f aca="false">IF($E1701&lt;&gt;1,"",IF($F1701="",0,IF($G1701&lt;='Cohort Report'!$B$7,1,0)))</f>
        <v/>
      </c>
      <c r="I1701" s="20" t="str">
        <f aca="false">IF($E1701&lt;&gt;1,"",IF($F1701="",0,IF($G1701&lt;='Cohort Report'!$B$8,1,0)))</f>
        <v/>
      </c>
      <c r="J1701" s="21" t="str">
        <f aca="false">IF($E1701&lt;&gt;1,"",DATE(YEAR($D1701),MONTH($D1701),1))</f>
        <v/>
      </c>
      <c r="K1701" s="20" t="str">
        <f aca="false">IF($E1701&lt;&gt;1,"",IF($G1701="","",IF(AND($D1701&gt;='Cohort Report'!$B$5,$D1701&lt;='Cohort Report'!$B$6),$G1701,"")))</f>
        <v/>
      </c>
    </row>
    <row r="1702" customFormat="false" ht="15" hidden="false" customHeight="false" outlineLevel="0" collapsed="false">
      <c r="A1702" s="9"/>
      <c r="B1702" s="22"/>
      <c r="C1702" s="23"/>
      <c r="D1702" s="19" t="str">
        <f aca="false">IF($A1702="","",_xlfn.MINIFS($B:$B,$A:$A,$A1702))</f>
        <v/>
      </c>
      <c r="E1702" s="20" t="str">
        <f aca="false">IF($A1702="","",IF(AND($B1702=$D1702,COUNTIFS($A$2:$A1702,$A1702,$B$2:$B1702,$B1702)=1),1,0))</f>
        <v/>
      </c>
      <c r="F1702" s="19" t="str">
        <f aca="false">IF($E1702&lt;&gt;1,"",IF(COUNTIFS($A:$A,$A1702,$B:$B,"&gt;"&amp;$D1702)=0,"",_xlfn.MINIFS($B:$B,$A:$A,$A1702,$B:$B,"&gt;"&amp;$D1702)))</f>
        <v/>
      </c>
      <c r="G1702" s="20" t="str">
        <f aca="false">IF($F1702="","",$F1702-$D1702)</f>
        <v/>
      </c>
      <c r="H1702" s="20" t="str">
        <f aca="false">IF($E1702&lt;&gt;1,"",IF($F1702="",0,IF($G1702&lt;='Cohort Report'!$B$7,1,0)))</f>
        <v/>
      </c>
      <c r="I1702" s="20" t="str">
        <f aca="false">IF($E1702&lt;&gt;1,"",IF($F1702="",0,IF($G1702&lt;='Cohort Report'!$B$8,1,0)))</f>
        <v/>
      </c>
      <c r="J1702" s="21" t="str">
        <f aca="false">IF($E1702&lt;&gt;1,"",DATE(YEAR($D1702),MONTH($D1702),1))</f>
        <v/>
      </c>
      <c r="K1702" s="20" t="str">
        <f aca="false">IF($E1702&lt;&gt;1,"",IF($G1702="","",IF(AND($D1702&gt;='Cohort Report'!$B$5,$D1702&lt;='Cohort Report'!$B$6),$G1702,"")))</f>
        <v/>
      </c>
    </row>
    <row r="1703" customFormat="false" ht="15" hidden="false" customHeight="false" outlineLevel="0" collapsed="false">
      <c r="A1703" s="9"/>
      <c r="B1703" s="22"/>
      <c r="C1703" s="23"/>
      <c r="D1703" s="19" t="str">
        <f aca="false">IF($A1703="","",_xlfn.MINIFS($B:$B,$A:$A,$A1703))</f>
        <v/>
      </c>
      <c r="E1703" s="20" t="str">
        <f aca="false">IF($A1703="","",IF(AND($B1703=$D1703,COUNTIFS($A$2:$A1703,$A1703,$B$2:$B1703,$B1703)=1),1,0))</f>
        <v/>
      </c>
      <c r="F1703" s="19" t="str">
        <f aca="false">IF($E1703&lt;&gt;1,"",IF(COUNTIFS($A:$A,$A1703,$B:$B,"&gt;"&amp;$D1703)=0,"",_xlfn.MINIFS($B:$B,$A:$A,$A1703,$B:$B,"&gt;"&amp;$D1703)))</f>
        <v/>
      </c>
      <c r="G1703" s="20" t="str">
        <f aca="false">IF($F1703="","",$F1703-$D1703)</f>
        <v/>
      </c>
      <c r="H1703" s="20" t="str">
        <f aca="false">IF($E1703&lt;&gt;1,"",IF($F1703="",0,IF($G1703&lt;='Cohort Report'!$B$7,1,0)))</f>
        <v/>
      </c>
      <c r="I1703" s="20" t="str">
        <f aca="false">IF($E1703&lt;&gt;1,"",IF($F1703="",0,IF($G1703&lt;='Cohort Report'!$B$8,1,0)))</f>
        <v/>
      </c>
      <c r="J1703" s="21" t="str">
        <f aca="false">IF($E1703&lt;&gt;1,"",DATE(YEAR($D1703),MONTH($D1703),1))</f>
        <v/>
      </c>
      <c r="K1703" s="20" t="str">
        <f aca="false">IF($E1703&lt;&gt;1,"",IF($G1703="","",IF(AND($D1703&gt;='Cohort Report'!$B$5,$D1703&lt;='Cohort Report'!$B$6),$G1703,"")))</f>
        <v/>
      </c>
    </row>
    <row r="1704" customFormat="false" ht="15" hidden="false" customHeight="false" outlineLevel="0" collapsed="false">
      <c r="A1704" s="9"/>
      <c r="B1704" s="22"/>
      <c r="C1704" s="23"/>
      <c r="D1704" s="19" t="str">
        <f aca="false">IF($A1704="","",_xlfn.MINIFS($B:$B,$A:$A,$A1704))</f>
        <v/>
      </c>
      <c r="E1704" s="20" t="str">
        <f aca="false">IF($A1704="","",IF(AND($B1704=$D1704,COUNTIFS($A$2:$A1704,$A1704,$B$2:$B1704,$B1704)=1),1,0))</f>
        <v/>
      </c>
      <c r="F1704" s="19" t="str">
        <f aca="false">IF($E1704&lt;&gt;1,"",IF(COUNTIFS($A:$A,$A1704,$B:$B,"&gt;"&amp;$D1704)=0,"",_xlfn.MINIFS($B:$B,$A:$A,$A1704,$B:$B,"&gt;"&amp;$D1704)))</f>
        <v/>
      </c>
      <c r="G1704" s="20" t="str">
        <f aca="false">IF($F1704="","",$F1704-$D1704)</f>
        <v/>
      </c>
      <c r="H1704" s="20" t="str">
        <f aca="false">IF($E1704&lt;&gt;1,"",IF($F1704="",0,IF($G1704&lt;='Cohort Report'!$B$7,1,0)))</f>
        <v/>
      </c>
      <c r="I1704" s="20" t="str">
        <f aca="false">IF($E1704&lt;&gt;1,"",IF($F1704="",0,IF($G1704&lt;='Cohort Report'!$B$8,1,0)))</f>
        <v/>
      </c>
      <c r="J1704" s="21" t="str">
        <f aca="false">IF($E1704&lt;&gt;1,"",DATE(YEAR($D1704),MONTH($D1704),1))</f>
        <v/>
      </c>
      <c r="K1704" s="20" t="str">
        <f aca="false">IF($E1704&lt;&gt;1,"",IF($G1704="","",IF(AND($D1704&gt;='Cohort Report'!$B$5,$D1704&lt;='Cohort Report'!$B$6),$G1704,"")))</f>
        <v/>
      </c>
    </row>
    <row r="1705" customFormat="false" ht="15" hidden="false" customHeight="false" outlineLevel="0" collapsed="false">
      <c r="A1705" s="9"/>
      <c r="B1705" s="22"/>
      <c r="C1705" s="23"/>
      <c r="D1705" s="19" t="str">
        <f aca="false">IF($A1705="","",_xlfn.MINIFS($B:$B,$A:$A,$A1705))</f>
        <v/>
      </c>
      <c r="E1705" s="20" t="str">
        <f aca="false">IF($A1705="","",IF(AND($B1705=$D1705,COUNTIFS($A$2:$A1705,$A1705,$B$2:$B1705,$B1705)=1),1,0))</f>
        <v/>
      </c>
      <c r="F1705" s="19" t="str">
        <f aca="false">IF($E1705&lt;&gt;1,"",IF(COUNTIFS($A:$A,$A1705,$B:$B,"&gt;"&amp;$D1705)=0,"",_xlfn.MINIFS($B:$B,$A:$A,$A1705,$B:$B,"&gt;"&amp;$D1705)))</f>
        <v/>
      </c>
      <c r="G1705" s="20" t="str">
        <f aca="false">IF($F1705="","",$F1705-$D1705)</f>
        <v/>
      </c>
      <c r="H1705" s="20" t="str">
        <f aca="false">IF($E1705&lt;&gt;1,"",IF($F1705="",0,IF($G1705&lt;='Cohort Report'!$B$7,1,0)))</f>
        <v/>
      </c>
      <c r="I1705" s="20" t="str">
        <f aca="false">IF($E1705&lt;&gt;1,"",IF($F1705="",0,IF($G1705&lt;='Cohort Report'!$B$8,1,0)))</f>
        <v/>
      </c>
      <c r="J1705" s="21" t="str">
        <f aca="false">IF($E1705&lt;&gt;1,"",DATE(YEAR($D1705),MONTH($D1705),1))</f>
        <v/>
      </c>
      <c r="K1705" s="20" t="str">
        <f aca="false">IF($E1705&lt;&gt;1,"",IF($G1705="","",IF(AND($D1705&gt;='Cohort Report'!$B$5,$D1705&lt;='Cohort Report'!$B$6),$G1705,"")))</f>
        <v/>
      </c>
    </row>
    <row r="1706" customFormat="false" ht="15" hidden="false" customHeight="false" outlineLevel="0" collapsed="false">
      <c r="A1706" s="9"/>
      <c r="B1706" s="22"/>
      <c r="C1706" s="23"/>
      <c r="D1706" s="19" t="str">
        <f aca="false">IF($A1706="","",_xlfn.MINIFS($B:$B,$A:$A,$A1706))</f>
        <v/>
      </c>
      <c r="E1706" s="20" t="str">
        <f aca="false">IF($A1706="","",IF(AND($B1706=$D1706,COUNTIFS($A$2:$A1706,$A1706,$B$2:$B1706,$B1706)=1),1,0))</f>
        <v/>
      </c>
      <c r="F1706" s="19" t="str">
        <f aca="false">IF($E1706&lt;&gt;1,"",IF(COUNTIFS($A:$A,$A1706,$B:$B,"&gt;"&amp;$D1706)=0,"",_xlfn.MINIFS($B:$B,$A:$A,$A1706,$B:$B,"&gt;"&amp;$D1706)))</f>
        <v/>
      </c>
      <c r="G1706" s="20" t="str">
        <f aca="false">IF($F1706="","",$F1706-$D1706)</f>
        <v/>
      </c>
      <c r="H1706" s="20" t="str">
        <f aca="false">IF($E1706&lt;&gt;1,"",IF($F1706="",0,IF($G1706&lt;='Cohort Report'!$B$7,1,0)))</f>
        <v/>
      </c>
      <c r="I1706" s="20" t="str">
        <f aca="false">IF($E1706&lt;&gt;1,"",IF($F1706="",0,IF($G1706&lt;='Cohort Report'!$B$8,1,0)))</f>
        <v/>
      </c>
      <c r="J1706" s="21" t="str">
        <f aca="false">IF($E1706&lt;&gt;1,"",DATE(YEAR($D1706),MONTH($D1706),1))</f>
        <v/>
      </c>
      <c r="K1706" s="20" t="str">
        <f aca="false">IF($E1706&lt;&gt;1,"",IF($G1706="","",IF(AND($D1706&gt;='Cohort Report'!$B$5,$D1706&lt;='Cohort Report'!$B$6),$G1706,"")))</f>
        <v/>
      </c>
    </row>
    <row r="1707" customFormat="false" ht="15" hidden="false" customHeight="false" outlineLevel="0" collapsed="false">
      <c r="A1707" s="9"/>
      <c r="B1707" s="22"/>
      <c r="C1707" s="23"/>
      <c r="D1707" s="19" t="str">
        <f aca="false">IF($A1707="","",_xlfn.MINIFS($B:$B,$A:$A,$A1707))</f>
        <v/>
      </c>
      <c r="E1707" s="20" t="str">
        <f aca="false">IF($A1707="","",IF(AND($B1707=$D1707,COUNTIFS($A$2:$A1707,$A1707,$B$2:$B1707,$B1707)=1),1,0))</f>
        <v/>
      </c>
      <c r="F1707" s="19" t="str">
        <f aca="false">IF($E1707&lt;&gt;1,"",IF(COUNTIFS($A:$A,$A1707,$B:$B,"&gt;"&amp;$D1707)=0,"",_xlfn.MINIFS($B:$B,$A:$A,$A1707,$B:$B,"&gt;"&amp;$D1707)))</f>
        <v/>
      </c>
      <c r="G1707" s="20" t="str">
        <f aca="false">IF($F1707="","",$F1707-$D1707)</f>
        <v/>
      </c>
      <c r="H1707" s="20" t="str">
        <f aca="false">IF($E1707&lt;&gt;1,"",IF($F1707="",0,IF($G1707&lt;='Cohort Report'!$B$7,1,0)))</f>
        <v/>
      </c>
      <c r="I1707" s="20" t="str">
        <f aca="false">IF($E1707&lt;&gt;1,"",IF($F1707="",0,IF($G1707&lt;='Cohort Report'!$B$8,1,0)))</f>
        <v/>
      </c>
      <c r="J1707" s="21" t="str">
        <f aca="false">IF($E1707&lt;&gt;1,"",DATE(YEAR($D1707),MONTH($D1707),1))</f>
        <v/>
      </c>
      <c r="K1707" s="20" t="str">
        <f aca="false">IF($E1707&lt;&gt;1,"",IF($G1707="","",IF(AND($D1707&gt;='Cohort Report'!$B$5,$D1707&lt;='Cohort Report'!$B$6),$G1707,"")))</f>
        <v/>
      </c>
    </row>
    <row r="1708" customFormat="false" ht="15" hidden="false" customHeight="false" outlineLevel="0" collapsed="false">
      <c r="A1708" s="9"/>
      <c r="B1708" s="22"/>
      <c r="C1708" s="23"/>
      <c r="D1708" s="19" t="str">
        <f aca="false">IF($A1708="","",_xlfn.MINIFS($B:$B,$A:$A,$A1708))</f>
        <v/>
      </c>
      <c r="E1708" s="20" t="str">
        <f aca="false">IF($A1708="","",IF(AND($B1708=$D1708,COUNTIFS($A$2:$A1708,$A1708,$B$2:$B1708,$B1708)=1),1,0))</f>
        <v/>
      </c>
      <c r="F1708" s="19" t="str">
        <f aca="false">IF($E1708&lt;&gt;1,"",IF(COUNTIFS($A:$A,$A1708,$B:$B,"&gt;"&amp;$D1708)=0,"",_xlfn.MINIFS($B:$B,$A:$A,$A1708,$B:$B,"&gt;"&amp;$D1708)))</f>
        <v/>
      </c>
      <c r="G1708" s="20" t="str">
        <f aca="false">IF($F1708="","",$F1708-$D1708)</f>
        <v/>
      </c>
      <c r="H1708" s="20" t="str">
        <f aca="false">IF($E1708&lt;&gt;1,"",IF($F1708="",0,IF($G1708&lt;='Cohort Report'!$B$7,1,0)))</f>
        <v/>
      </c>
      <c r="I1708" s="20" t="str">
        <f aca="false">IF($E1708&lt;&gt;1,"",IF($F1708="",0,IF($G1708&lt;='Cohort Report'!$B$8,1,0)))</f>
        <v/>
      </c>
      <c r="J1708" s="21" t="str">
        <f aca="false">IF($E1708&lt;&gt;1,"",DATE(YEAR($D1708),MONTH($D1708),1))</f>
        <v/>
      </c>
      <c r="K1708" s="20" t="str">
        <f aca="false">IF($E1708&lt;&gt;1,"",IF($G1708="","",IF(AND($D1708&gt;='Cohort Report'!$B$5,$D1708&lt;='Cohort Report'!$B$6),$G1708,"")))</f>
        <v/>
      </c>
    </row>
    <row r="1709" customFormat="false" ht="15" hidden="false" customHeight="false" outlineLevel="0" collapsed="false">
      <c r="A1709" s="9"/>
      <c r="B1709" s="22"/>
      <c r="C1709" s="23"/>
      <c r="D1709" s="19" t="str">
        <f aca="false">IF($A1709="","",_xlfn.MINIFS($B:$B,$A:$A,$A1709))</f>
        <v/>
      </c>
      <c r="E1709" s="20" t="str">
        <f aca="false">IF($A1709="","",IF(AND($B1709=$D1709,COUNTIFS($A$2:$A1709,$A1709,$B$2:$B1709,$B1709)=1),1,0))</f>
        <v/>
      </c>
      <c r="F1709" s="19" t="str">
        <f aca="false">IF($E1709&lt;&gt;1,"",IF(COUNTIFS($A:$A,$A1709,$B:$B,"&gt;"&amp;$D1709)=0,"",_xlfn.MINIFS($B:$B,$A:$A,$A1709,$B:$B,"&gt;"&amp;$D1709)))</f>
        <v/>
      </c>
      <c r="G1709" s="20" t="str">
        <f aca="false">IF($F1709="","",$F1709-$D1709)</f>
        <v/>
      </c>
      <c r="H1709" s="20" t="str">
        <f aca="false">IF($E1709&lt;&gt;1,"",IF($F1709="",0,IF($G1709&lt;='Cohort Report'!$B$7,1,0)))</f>
        <v/>
      </c>
      <c r="I1709" s="20" t="str">
        <f aca="false">IF($E1709&lt;&gt;1,"",IF($F1709="",0,IF($G1709&lt;='Cohort Report'!$B$8,1,0)))</f>
        <v/>
      </c>
      <c r="J1709" s="21" t="str">
        <f aca="false">IF($E1709&lt;&gt;1,"",DATE(YEAR($D1709),MONTH($D1709),1))</f>
        <v/>
      </c>
      <c r="K1709" s="20" t="str">
        <f aca="false">IF($E1709&lt;&gt;1,"",IF($G1709="","",IF(AND($D1709&gt;='Cohort Report'!$B$5,$D1709&lt;='Cohort Report'!$B$6),$G1709,"")))</f>
        <v/>
      </c>
    </row>
    <row r="1710" customFormat="false" ht="15" hidden="false" customHeight="false" outlineLevel="0" collapsed="false">
      <c r="A1710" s="9"/>
      <c r="B1710" s="22"/>
      <c r="C1710" s="23"/>
      <c r="D1710" s="19" t="str">
        <f aca="false">IF($A1710="","",_xlfn.MINIFS($B:$B,$A:$A,$A1710))</f>
        <v/>
      </c>
      <c r="E1710" s="20" t="str">
        <f aca="false">IF($A1710="","",IF(AND($B1710=$D1710,COUNTIFS($A$2:$A1710,$A1710,$B$2:$B1710,$B1710)=1),1,0))</f>
        <v/>
      </c>
      <c r="F1710" s="19" t="str">
        <f aca="false">IF($E1710&lt;&gt;1,"",IF(COUNTIFS($A:$A,$A1710,$B:$B,"&gt;"&amp;$D1710)=0,"",_xlfn.MINIFS($B:$B,$A:$A,$A1710,$B:$B,"&gt;"&amp;$D1710)))</f>
        <v/>
      </c>
      <c r="G1710" s="20" t="str">
        <f aca="false">IF($F1710="","",$F1710-$D1710)</f>
        <v/>
      </c>
      <c r="H1710" s="20" t="str">
        <f aca="false">IF($E1710&lt;&gt;1,"",IF($F1710="",0,IF($G1710&lt;='Cohort Report'!$B$7,1,0)))</f>
        <v/>
      </c>
      <c r="I1710" s="20" t="str">
        <f aca="false">IF($E1710&lt;&gt;1,"",IF($F1710="",0,IF($G1710&lt;='Cohort Report'!$B$8,1,0)))</f>
        <v/>
      </c>
      <c r="J1710" s="21" t="str">
        <f aca="false">IF($E1710&lt;&gt;1,"",DATE(YEAR($D1710),MONTH($D1710),1))</f>
        <v/>
      </c>
      <c r="K1710" s="20" t="str">
        <f aca="false">IF($E1710&lt;&gt;1,"",IF($G1710="","",IF(AND($D1710&gt;='Cohort Report'!$B$5,$D1710&lt;='Cohort Report'!$B$6),$G1710,"")))</f>
        <v/>
      </c>
    </row>
    <row r="1711" customFormat="false" ht="15" hidden="false" customHeight="false" outlineLevel="0" collapsed="false">
      <c r="A1711" s="9"/>
      <c r="B1711" s="22"/>
      <c r="C1711" s="23"/>
      <c r="D1711" s="19" t="str">
        <f aca="false">IF($A1711="","",_xlfn.MINIFS($B:$B,$A:$A,$A1711))</f>
        <v/>
      </c>
      <c r="E1711" s="20" t="str">
        <f aca="false">IF($A1711="","",IF(AND($B1711=$D1711,COUNTIFS($A$2:$A1711,$A1711,$B$2:$B1711,$B1711)=1),1,0))</f>
        <v/>
      </c>
      <c r="F1711" s="19" t="str">
        <f aca="false">IF($E1711&lt;&gt;1,"",IF(COUNTIFS($A:$A,$A1711,$B:$B,"&gt;"&amp;$D1711)=0,"",_xlfn.MINIFS($B:$B,$A:$A,$A1711,$B:$B,"&gt;"&amp;$D1711)))</f>
        <v/>
      </c>
      <c r="G1711" s="20" t="str">
        <f aca="false">IF($F1711="","",$F1711-$D1711)</f>
        <v/>
      </c>
      <c r="H1711" s="20" t="str">
        <f aca="false">IF($E1711&lt;&gt;1,"",IF($F1711="",0,IF($G1711&lt;='Cohort Report'!$B$7,1,0)))</f>
        <v/>
      </c>
      <c r="I1711" s="20" t="str">
        <f aca="false">IF($E1711&lt;&gt;1,"",IF($F1711="",0,IF($G1711&lt;='Cohort Report'!$B$8,1,0)))</f>
        <v/>
      </c>
      <c r="J1711" s="21" t="str">
        <f aca="false">IF($E1711&lt;&gt;1,"",DATE(YEAR($D1711),MONTH($D1711),1))</f>
        <v/>
      </c>
      <c r="K1711" s="20" t="str">
        <f aca="false">IF($E1711&lt;&gt;1,"",IF($G1711="","",IF(AND($D1711&gt;='Cohort Report'!$B$5,$D1711&lt;='Cohort Report'!$B$6),$G1711,"")))</f>
        <v/>
      </c>
    </row>
    <row r="1712" customFormat="false" ht="15" hidden="false" customHeight="false" outlineLevel="0" collapsed="false">
      <c r="A1712" s="9"/>
      <c r="B1712" s="22"/>
      <c r="C1712" s="23"/>
      <c r="D1712" s="19" t="str">
        <f aca="false">IF($A1712="","",_xlfn.MINIFS($B:$B,$A:$A,$A1712))</f>
        <v/>
      </c>
      <c r="E1712" s="20" t="str">
        <f aca="false">IF($A1712="","",IF(AND($B1712=$D1712,COUNTIFS($A$2:$A1712,$A1712,$B$2:$B1712,$B1712)=1),1,0))</f>
        <v/>
      </c>
      <c r="F1712" s="19" t="str">
        <f aca="false">IF($E1712&lt;&gt;1,"",IF(COUNTIFS($A:$A,$A1712,$B:$B,"&gt;"&amp;$D1712)=0,"",_xlfn.MINIFS($B:$B,$A:$A,$A1712,$B:$B,"&gt;"&amp;$D1712)))</f>
        <v/>
      </c>
      <c r="G1712" s="20" t="str">
        <f aca="false">IF($F1712="","",$F1712-$D1712)</f>
        <v/>
      </c>
      <c r="H1712" s="20" t="str">
        <f aca="false">IF($E1712&lt;&gt;1,"",IF($F1712="",0,IF($G1712&lt;='Cohort Report'!$B$7,1,0)))</f>
        <v/>
      </c>
      <c r="I1712" s="20" t="str">
        <f aca="false">IF($E1712&lt;&gt;1,"",IF($F1712="",0,IF($G1712&lt;='Cohort Report'!$B$8,1,0)))</f>
        <v/>
      </c>
      <c r="J1712" s="21" t="str">
        <f aca="false">IF($E1712&lt;&gt;1,"",DATE(YEAR($D1712),MONTH($D1712),1))</f>
        <v/>
      </c>
      <c r="K1712" s="20" t="str">
        <f aca="false">IF($E1712&lt;&gt;1,"",IF($G1712="","",IF(AND($D1712&gt;='Cohort Report'!$B$5,$D1712&lt;='Cohort Report'!$B$6),$G1712,"")))</f>
        <v/>
      </c>
    </row>
    <row r="1713" customFormat="false" ht="15" hidden="false" customHeight="false" outlineLevel="0" collapsed="false">
      <c r="A1713" s="9"/>
      <c r="B1713" s="22"/>
      <c r="C1713" s="23"/>
      <c r="D1713" s="19" t="str">
        <f aca="false">IF($A1713="","",_xlfn.MINIFS($B:$B,$A:$A,$A1713))</f>
        <v/>
      </c>
      <c r="E1713" s="20" t="str">
        <f aca="false">IF($A1713="","",IF(AND($B1713=$D1713,COUNTIFS($A$2:$A1713,$A1713,$B$2:$B1713,$B1713)=1),1,0))</f>
        <v/>
      </c>
      <c r="F1713" s="19" t="str">
        <f aca="false">IF($E1713&lt;&gt;1,"",IF(COUNTIFS($A:$A,$A1713,$B:$B,"&gt;"&amp;$D1713)=0,"",_xlfn.MINIFS($B:$B,$A:$A,$A1713,$B:$B,"&gt;"&amp;$D1713)))</f>
        <v/>
      </c>
      <c r="G1713" s="20" t="str">
        <f aca="false">IF($F1713="","",$F1713-$D1713)</f>
        <v/>
      </c>
      <c r="H1713" s="20" t="str">
        <f aca="false">IF($E1713&lt;&gt;1,"",IF($F1713="",0,IF($G1713&lt;='Cohort Report'!$B$7,1,0)))</f>
        <v/>
      </c>
      <c r="I1713" s="20" t="str">
        <f aca="false">IF($E1713&lt;&gt;1,"",IF($F1713="",0,IF($G1713&lt;='Cohort Report'!$B$8,1,0)))</f>
        <v/>
      </c>
      <c r="J1713" s="21" t="str">
        <f aca="false">IF($E1713&lt;&gt;1,"",DATE(YEAR($D1713),MONTH($D1713),1))</f>
        <v/>
      </c>
      <c r="K1713" s="20" t="str">
        <f aca="false">IF($E1713&lt;&gt;1,"",IF($G1713="","",IF(AND($D1713&gt;='Cohort Report'!$B$5,$D1713&lt;='Cohort Report'!$B$6),$G1713,"")))</f>
        <v/>
      </c>
    </row>
    <row r="1714" customFormat="false" ht="15" hidden="false" customHeight="false" outlineLevel="0" collapsed="false">
      <c r="A1714" s="9"/>
      <c r="B1714" s="22"/>
      <c r="C1714" s="23"/>
      <c r="D1714" s="19" t="str">
        <f aca="false">IF($A1714="","",_xlfn.MINIFS($B:$B,$A:$A,$A1714))</f>
        <v/>
      </c>
      <c r="E1714" s="20" t="str">
        <f aca="false">IF($A1714="","",IF(AND($B1714=$D1714,COUNTIFS($A$2:$A1714,$A1714,$B$2:$B1714,$B1714)=1),1,0))</f>
        <v/>
      </c>
      <c r="F1714" s="19" t="str">
        <f aca="false">IF($E1714&lt;&gt;1,"",IF(COUNTIFS($A:$A,$A1714,$B:$B,"&gt;"&amp;$D1714)=0,"",_xlfn.MINIFS($B:$B,$A:$A,$A1714,$B:$B,"&gt;"&amp;$D1714)))</f>
        <v/>
      </c>
      <c r="G1714" s="20" t="str">
        <f aca="false">IF($F1714="","",$F1714-$D1714)</f>
        <v/>
      </c>
      <c r="H1714" s="20" t="str">
        <f aca="false">IF($E1714&lt;&gt;1,"",IF($F1714="",0,IF($G1714&lt;='Cohort Report'!$B$7,1,0)))</f>
        <v/>
      </c>
      <c r="I1714" s="20" t="str">
        <f aca="false">IF($E1714&lt;&gt;1,"",IF($F1714="",0,IF($G1714&lt;='Cohort Report'!$B$8,1,0)))</f>
        <v/>
      </c>
      <c r="J1714" s="21" t="str">
        <f aca="false">IF($E1714&lt;&gt;1,"",DATE(YEAR($D1714),MONTH($D1714),1))</f>
        <v/>
      </c>
      <c r="K1714" s="20" t="str">
        <f aca="false">IF($E1714&lt;&gt;1,"",IF($G1714="","",IF(AND($D1714&gt;='Cohort Report'!$B$5,$D1714&lt;='Cohort Report'!$B$6),$G1714,"")))</f>
        <v/>
      </c>
    </row>
    <row r="1715" customFormat="false" ht="15" hidden="false" customHeight="false" outlineLevel="0" collapsed="false">
      <c r="A1715" s="9"/>
      <c r="B1715" s="22"/>
      <c r="C1715" s="23"/>
      <c r="D1715" s="19" t="str">
        <f aca="false">IF($A1715="","",_xlfn.MINIFS($B:$B,$A:$A,$A1715))</f>
        <v/>
      </c>
      <c r="E1715" s="20" t="str">
        <f aca="false">IF($A1715="","",IF(AND($B1715=$D1715,COUNTIFS($A$2:$A1715,$A1715,$B$2:$B1715,$B1715)=1),1,0))</f>
        <v/>
      </c>
      <c r="F1715" s="19" t="str">
        <f aca="false">IF($E1715&lt;&gt;1,"",IF(COUNTIFS($A:$A,$A1715,$B:$B,"&gt;"&amp;$D1715)=0,"",_xlfn.MINIFS($B:$B,$A:$A,$A1715,$B:$B,"&gt;"&amp;$D1715)))</f>
        <v/>
      </c>
      <c r="G1715" s="20" t="str">
        <f aca="false">IF($F1715="","",$F1715-$D1715)</f>
        <v/>
      </c>
      <c r="H1715" s="20" t="str">
        <f aca="false">IF($E1715&lt;&gt;1,"",IF($F1715="",0,IF($G1715&lt;='Cohort Report'!$B$7,1,0)))</f>
        <v/>
      </c>
      <c r="I1715" s="20" t="str">
        <f aca="false">IF($E1715&lt;&gt;1,"",IF($F1715="",0,IF($G1715&lt;='Cohort Report'!$B$8,1,0)))</f>
        <v/>
      </c>
      <c r="J1715" s="21" t="str">
        <f aca="false">IF($E1715&lt;&gt;1,"",DATE(YEAR($D1715),MONTH($D1715),1))</f>
        <v/>
      </c>
      <c r="K1715" s="20" t="str">
        <f aca="false">IF($E1715&lt;&gt;1,"",IF($G1715="","",IF(AND($D1715&gt;='Cohort Report'!$B$5,$D1715&lt;='Cohort Report'!$B$6),$G1715,"")))</f>
        <v/>
      </c>
    </row>
    <row r="1716" customFormat="false" ht="15" hidden="false" customHeight="false" outlineLevel="0" collapsed="false">
      <c r="A1716" s="9"/>
      <c r="B1716" s="22"/>
      <c r="C1716" s="23"/>
      <c r="D1716" s="19" t="str">
        <f aca="false">IF($A1716="","",_xlfn.MINIFS($B:$B,$A:$A,$A1716))</f>
        <v/>
      </c>
      <c r="E1716" s="20" t="str">
        <f aca="false">IF($A1716="","",IF(AND($B1716=$D1716,COUNTIFS($A$2:$A1716,$A1716,$B$2:$B1716,$B1716)=1),1,0))</f>
        <v/>
      </c>
      <c r="F1716" s="19" t="str">
        <f aca="false">IF($E1716&lt;&gt;1,"",IF(COUNTIFS($A:$A,$A1716,$B:$B,"&gt;"&amp;$D1716)=0,"",_xlfn.MINIFS($B:$B,$A:$A,$A1716,$B:$B,"&gt;"&amp;$D1716)))</f>
        <v/>
      </c>
      <c r="G1716" s="20" t="str">
        <f aca="false">IF($F1716="","",$F1716-$D1716)</f>
        <v/>
      </c>
      <c r="H1716" s="20" t="str">
        <f aca="false">IF($E1716&lt;&gt;1,"",IF($F1716="",0,IF($G1716&lt;='Cohort Report'!$B$7,1,0)))</f>
        <v/>
      </c>
      <c r="I1716" s="20" t="str">
        <f aca="false">IF($E1716&lt;&gt;1,"",IF($F1716="",0,IF($G1716&lt;='Cohort Report'!$B$8,1,0)))</f>
        <v/>
      </c>
      <c r="J1716" s="21" t="str">
        <f aca="false">IF($E1716&lt;&gt;1,"",DATE(YEAR($D1716),MONTH($D1716),1))</f>
        <v/>
      </c>
      <c r="K1716" s="20" t="str">
        <f aca="false">IF($E1716&lt;&gt;1,"",IF($G1716="","",IF(AND($D1716&gt;='Cohort Report'!$B$5,$D1716&lt;='Cohort Report'!$B$6),$G1716,"")))</f>
        <v/>
      </c>
    </row>
    <row r="1717" customFormat="false" ht="15" hidden="false" customHeight="false" outlineLevel="0" collapsed="false">
      <c r="A1717" s="9"/>
      <c r="B1717" s="22"/>
      <c r="C1717" s="23"/>
      <c r="D1717" s="19" t="str">
        <f aca="false">IF($A1717="","",_xlfn.MINIFS($B:$B,$A:$A,$A1717))</f>
        <v/>
      </c>
      <c r="E1717" s="20" t="str">
        <f aca="false">IF($A1717="","",IF(AND($B1717=$D1717,COUNTIFS($A$2:$A1717,$A1717,$B$2:$B1717,$B1717)=1),1,0))</f>
        <v/>
      </c>
      <c r="F1717" s="19" t="str">
        <f aca="false">IF($E1717&lt;&gt;1,"",IF(COUNTIFS($A:$A,$A1717,$B:$B,"&gt;"&amp;$D1717)=0,"",_xlfn.MINIFS($B:$B,$A:$A,$A1717,$B:$B,"&gt;"&amp;$D1717)))</f>
        <v/>
      </c>
      <c r="G1717" s="20" t="str">
        <f aca="false">IF($F1717="","",$F1717-$D1717)</f>
        <v/>
      </c>
      <c r="H1717" s="20" t="str">
        <f aca="false">IF($E1717&lt;&gt;1,"",IF($F1717="",0,IF($G1717&lt;='Cohort Report'!$B$7,1,0)))</f>
        <v/>
      </c>
      <c r="I1717" s="20" t="str">
        <f aca="false">IF($E1717&lt;&gt;1,"",IF($F1717="",0,IF($G1717&lt;='Cohort Report'!$B$8,1,0)))</f>
        <v/>
      </c>
      <c r="J1717" s="21" t="str">
        <f aca="false">IF($E1717&lt;&gt;1,"",DATE(YEAR($D1717),MONTH($D1717),1))</f>
        <v/>
      </c>
      <c r="K1717" s="20" t="str">
        <f aca="false">IF($E1717&lt;&gt;1,"",IF($G1717="","",IF(AND($D1717&gt;='Cohort Report'!$B$5,$D1717&lt;='Cohort Report'!$B$6),$G1717,"")))</f>
        <v/>
      </c>
    </row>
    <row r="1718" customFormat="false" ht="15" hidden="false" customHeight="false" outlineLevel="0" collapsed="false">
      <c r="A1718" s="9"/>
      <c r="B1718" s="22"/>
      <c r="C1718" s="23"/>
      <c r="D1718" s="19" t="str">
        <f aca="false">IF($A1718="","",_xlfn.MINIFS($B:$B,$A:$A,$A1718))</f>
        <v/>
      </c>
      <c r="E1718" s="20" t="str">
        <f aca="false">IF($A1718="","",IF(AND($B1718=$D1718,COUNTIFS($A$2:$A1718,$A1718,$B$2:$B1718,$B1718)=1),1,0))</f>
        <v/>
      </c>
      <c r="F1718" s="19" t="str">
        <f aca="false">IF($E1718&lt;&gt;1,"",IF(COUNTIFS($A:$A,$A1718,$B:$B,"&gt;"&amp;$D1718)=0,"",_xlfn.MINIFS($B:$B,$A:$A,$A1718,$B:$B,"&gt;"&amp;$D1718)))</f>
        <v/>
      </c>
      <c r="G1718" s="20" t="str">
        <f aca="false">IF($F1718="","",$F1718-$D1718)</f>
        <v/>
      </c>
      <c r="H1718" s="20" t="str">
        <f aca="false">IF($E1718&lt;&gt;1,"",IF($F1718="",0,IF($G1718&lt;='Cohort Report'!$B$7,1,0)))</f>
        <v/>
      </c>
      <c r="I1718" s="20" t="str">
        <f aca="false">IF($E1718&lt;&gt;1,"",IF($F1718="",0,IF($G1718&lt;='Cohort Report'!$B$8,1,0)))</f>
        <v/>
      </c>
      <c r="J1718" s="21" t="str">
        <f aca="false">IF($E1718&lt;&gt;1,"",DATE(YEAR($D1718),MONTH($D1718),1))</f>
        <v/>
      </c>
      <c r="K1718" s="20" t="str">
        <f aca="false">IF($E1718&lt;&gt;1,"",IF($G1718="","",IF(AND($D1718&gt;='Cohort Report'!$B$5,$D1718&lt;='Cohort Report'!$B$6),$G1718,"")))</f>
        <v/>
      </c>
    </row>
    <row r="1719" customFormat="false" ht="15" hidden="false" customHeight="false" outlineLevel="0" collapsed="false">
      <c r="A1719" s="9"/>
      <c r="B1719" s="22"/>
      <c r="C1719" s="23"/>
      <c r="D1719" s="19" t="str">
        <f aca="false">IF($A1719="","",_xlfn.MINIFS($B:$B,$A:$A,$A1719))</f>
        <v/>
      </c>
      <c r="E1719" s="20" t="str">
        <f aca="false">IF($A1719="","",IF(AND($B1719=$D1719,COUNTIFS($A$2:$A1719,$A1719,$B$2:$B1719,$B1719)=1),1,0))</f>
        <v/>
      </c>
      <c r="F1719" s="19" t="str">
        <f aca="false">IF($E1719&lt;&gt;1,"",IF(COUNTIFS($A:$A,$A1719,$B:$B,"&gt;"&amp;$D1719)=0,"",_xlfn.MINIFS($B:$B,$A:$A,$A1719,$B:$B,"&gt;"&amp;$D1719)))</f>
        <v/>
      </c>
      <c r="G1719" s="20" t="str">
        <f aca="false">IF($F1719="","",$F1719-$D1719)</f>
        <v/>
      </c>
      <c r="H1719" s="20" t="str">
        <f aca="false">IF($E1719&lt;&gt;1,"",IF($F1719="",0,IF($G1719&lt;='Cohort Report'!$B$7,1,0)))</f>
        <v/>
      </c>
      <c r="I1719" s="20" t="str">
        <f aca="false">IF($E1719&lt;&gt;1,"",IF($F1719="",0,IF($G1719&lt;='Cohort Report'!$B$8,1,0)))</f>
        <v/>
      </c>
      <c r="J1719" s="21" t="str">
        <f aca="false">IF($E1719&lt;&gt;1,"",DATE(YEAR($D1719),MONTH($D1719),1))</f>
        <v/>
      </c>
      <c r="K1719" s="20" t="str">
        <f aca="false">IF($E1719&lt;&gt;1,"",IF($G1719="","",IF(AND($D1719&gt;='Cohort Report'!$B$5,$D1719&lt;='Cohort Report'!$B$6),$G1719,"")))</f>
        <v/>
      </c>
    </row>
    <row r="1720" customFormat="false" ht="15" hidden="false" customHeight="false" outlineLevel="0" collapsed="false">
      <c r="A1720" s="9"/>
      <c r="B1720" s="22"/>
      <c r="C1720" s="23"/>
      <c r="D1720" s="19" t="str">
        <f aca="false">IF($A1720="","",_xlfn.MINIFS($B:$B,$A:$A,$A1720))</f>
        <v/>
      </c>
      <c r="E1720" s="20" t="str">
        <f aca="false">IF($A1720="","",IF(AND($B1720=$D1720,COUNTIFS($A$2:$A1720,$A1720,$B$2:$B1720,$B1720)=1),1,0))</f>
        <v/>
      </c>
      <c r="F1720" s="19" t="str">
        <f aca="false">IF($E1720&lt;&gt;1,"",IF(COUNTIFS($A:$A,$A1720,$B:$B,"&gt;"&amp;$D1720)=0,"",_xlfn.MINIFS($B:$B,$A:$A,$A1720,$B:$B,"&gt;"&amp;$D1720)))</f>
        <v/>
      </c>
      <c r="G1720" s="20" t="str">
        <f aca="false">IF($F1720="","",$F1720-$D1720)</f>
        <v/>
      </c>
      <c r="H1720" s="20" t="str">
        <f aca="false">IF($E1720&lt;&gt;1,"",IF($F1720="",0,IF($G1720&lt;='Cohort Report'!$B$7,1,0)))</f>
        <v/>
      </c>
      <c r="I1720" s="20" t="str">
        <f aca="false">IF($E1720&lt;&gt;1,"",IF($F1720="",0,IF($G1720&lt;='Cohort Report'!$B$8,1,0)))</f>
        <v/>
      </c>
      <c r="J1720" s="21" t="str">
        <f aca="false">IF($E1720&lt;&gt;1,"",DATE(YEAR($D1720),MONTH($D1720),1))</f>
        <v/>
      </c>
      <c r="K1720" s="20" t="str">
        <f aca="false">IF($E1720&lt;&gt;1,"",IF($G1720="","",IF(AND($D1720&gt;='Cohort Report'!$B$5,$D1720&lt;='Cohort Report'!$B$6),$G1720,"")))</f>
        <v/>
      </c>
    </row>
    <row r="1721" customFormat="false" ht="15" hidden="false" customHeight="false" outlineLevel="0" collapsed="false">
      <c r="A1721" s="9"/>
      <c r="B1721" s="22"/>
      <c r="C1721" s="23"/>
      <c r="D1721" s="19" t="str">
        <f aca="false">IF($A1721="","",_xlfn.MINIFS($B:$B,$A:$A,$A1721))</f>
        <v/>
      </c>
      <c r="E1721" s="20" t="str">
        <f aca="false">IF($A1721="","",IF(AND($B1721=$D1721,COUNTIFS($A$2:$A1721,$A1721,$B$2:$B1721,$B1721)=1),1,0))</f>
        <v/>
      </c>
      <c r="F1721" s="19" t="str">
        <f aca="false">IF($E1721&lt;&gt;1,"",IF(COUNTIFS($A:$A,$A1721,$B:$B,"&gt;"&amp;$D1721)=0,"",_xlfn.MINIFS($B:$B,$A:$A,$A1721,$B:$B,"&gt;"&amp;$D1721)))</f>
        <v/>
      </c>
      <c r="G1721" s="20" t="str">
        <f aca="false">IF($F1721="","",$F1721-$D1721)</f>
        <v/>
      </c>
      <c r="H1721" s="20" t="str">
        <f aca="false">IF($E1721&lt;&gt;1,"",IF($F1721="",0,IF($G1721&lt;='Cohort Report'!$B$7,1,0)))</f>
        <v/>
      </c>
      <c r="I1721" s="20" t="str">
        <f aca="false">IF($E1721&lt;&gt;1,"",IF($F1721="",0,IF($G1721&lt;='Cohort Report'!$B$8,1,0)))</f>
        <v/>
      </c>
      <c r="J1721" s="21" t="str">
        <f aca="false">IF($E1721&lt;&gt;1,"",DATE(YEAR($D1721),MONTH($D1721),1))</f>
        <v/>
      </c>
      <c r="K1721" s="20" t="str">
        <f aca="false">IF($E1721&lt;&gt;1,"",IF($G1721="","",IF(AND($D1721&gt;='Cohort Report'!$B$5,$D1721&lt;='Cohort Report'!$B$6),$G1721,"")))</f>
        <v/>
      </c>
    </row>
    <row r="1722" customFormat="false" ht="15" hidden="false" customHeight="false" outlineLevel="0" collapsed="false">
      <c r="A1722" s="9"/>
      <c r="B1722" s="22"/>
      <c r="C1722" s="23"/>
      <c r="D1722" s="19" t="str">
        <f aca="false">IF($A1722="","",_xlfn.MINIFS($B:$B,$A:$A,$A1722))</f>
        <v/>
      </c>
      <c r="E1722" s="20" t="str">
        <f aca="false">IF($A1722="","",IF(AND($B1722=$D1722,COUNTIFS($A$2:$A1722,$A1722,$B$2:$B1722,$B1722)=1),1,0))</f>
        <v/>
      </c>
      <c r="F1722" s="19" t="str">
        <f aca="false">IF($E1722&lt;&gt;1,"",IF(COUNTIFS($A:$A,$A1722,$B:$B,"&gt;"&amp;$D1722)=0,"",_xlfn.MINIFS($B:$B,$A:$A,$A1722,$B:$B,"&gt;"&amp;$D1722)))</f>
        <v/>
      </c>
      <c r="G1722" s="20" t="str">
        <f aca="false">IF($F1722="","",$F1722-$D1722)</f>
        <v/>
      </c>
      <c r="H1722" s="20" t="str">
        <f aca="false">IF($E1722&lt;&gt;1,"",IF($F1722="",0,IF($G1722&lt;='Cohort Report'!$B$7,1,0)))</f>
        <v/>
      </c>
      <c r="I1722" s="20" t="str">
        <f aca="false">IF($E1722&lt;&gt;1,"",IF($F1722="",0,IF($G1722&lt;='Cohort Report'!$B$8,1,0)))</f>
        <v/>
      </c>
      <c r="J1722" s="21" t="str">
        <f aca="false">IF($E1722&lt;&gt;1,"",DATE(YEAR($D1722),MONTH($D1722),1))</f>
        <v/>
      </c>
      <c r="K1722" s="20" t="str">
        <f aca="false">IF($E1722&lt;&gt;1,"",IF($G1722="","",IF(AND($D1722&gt;='Cohort Report'!$B$5,$D1722&lt;='Cohort Report'!$B$6),$G1722,"")))</f>
        <v/>
      </c>
    </row>
    <row r="1723" customFormat="false" ht="15" hidden="false" customHeight="false" outlineLevel="0" collapsed="false">
      <c r="A1723" s="9"/>
      <c r="B1723" s="22"/>
      <c r="C1723" s="23"/>
      <c r="D1723" s="19" t="str">
        <f aca="false">IF($A1723="","",_xlfn.MINIFS($B:$B,$A:$A,$A1723))</f>
        <v/>
      </c>
      <c r="E1723" s="20" t="str">
        <f aca="false">IF($A1723="","",IF(AND($B1723=$D1723,COUNTIFS($A$2:$A1723,$A1723,$B$2:$B1723,$B1723)=1),1,0))</f>
        <v/>
      </c>
      <c r="F1723" s="19" t="str">
        <f aca="false">IF($E1723&lt;&gt;1,"",IF(COUNTIFS($A:$A,$A1723,$B:$B,"&gt;"&amp;$D1723)=0,"",_xlfn.MINIFS($B:$B,$A:$A,$A1723,$B:$B,"&gt;"&amp;$D1723)))</f>
        <v/>
      </c>
      <c r="G1723" s="20" t="str">
        <f aca="false">IF($F1723="","",$F1723-$D1723)</f>
        <v/>
      </c>
      <c r="H1723" s="20" t="str">
        <f aca="false">IF($E1723&lt;&gt;1,"",IF($F1723="",0,IF($G1723&lt;='Cohort Report'!$B$7,1,0)))</f>
        <v/>
      </c>
      <c r="I1723" s="20" t="str">
        <f aca="false">IF($E1723&lt;&gt;1,"",IF($F1723="",0,IF($G1723&lt;='Cohort Report'!$B$8,1,0)))</f>
        <v/>
      </c>
      <c r="J1723" s="21" t="str">
        <f aca="false">IF($E1723&lt;&gt;1,"",DATE(YEAR($D1723),MONTH($D1723),1))</f>
        <v/>
      </c>
      <c r="K1723" s="20" t="str">
        <f aca="false">IF($E1723&lt;&gt;1,"",IF($G1723="","",IF(AND($D1723&gt;='Cohort Report'!$B$5,$D1723&lt;='Cohort Report'!$B$6),$G1723,"")))</f>
        <v/>
      </c>
    </row>
    <row r="1724" customFormat="false" ht="15" hidden="false" customHeight="false" outlineLevel="0" collapsed="false">
      <c r="A1724" s="9"/>
      <c r="B1724" s="22"/>
      <c r="C1724" s="23"/>
      <c r="D1724" s="19" t="str">
        <f aca="false">IF($A1724="","",_xlfn.MINIFS($B:$B,$A:$A,$A1724))</f>
        <v/>
      </c>
      <c r="E1724" s="20" t="str">
        <f aca="false">IF($A1724="","",IF(AND($B1724=$D1724,COUNTIFS($A$2:$A1724,$A1724,$B$2:$B1724,$B1724)=1),1,0))</f>
        <v/>
      </c>
      <c r="F1724" s="19" t="str">
        <f aca="false">IF($E1724&lt;&gt;1,"",IF(COUNTIFS($A:$A,$A1724,$B:$B,"&gt;"&amp;$D1724)=0,"",_xlfn.MINIFS($B:$B,$A:$A,$A1724,$B:$B,"&gt;"&amp;$D1724)))</f>
        <v/>
      </c>
      <c r="G1724" s="20" t="str">
        <f aca="false">IF($F1724="","",$F1724-$D1724)</f>
        <v/>
      </c>
      <c r="H1724" s="20" t="str">
        <f aca="false">IF($E1724&lt;&gt;1,"",IF($F1724="",0,IF($G1724&lt;='Cohort Report'!$B$7,1,0)))</f>
        <v/>
      </c>
      <c r="I1724" s="20" t="str">
        <f aca="false">IF($E1724&lt;&gt;1,"",IF($F1724="",0,IF($G1724&lt;='Cohort Report'!$B$8,1,0)))</f>
        <v/>
      </c>
      <c r="J1724" s="21" t="str">
        <f aca="false">IF($E1724&lt;&gt;1,"",DATE(YEAR($D1724),MONTH($D1724),1))</f>
        <v/>
      </c>
      <c r="K1724" s="20" t="str">
        <f aca="false">IF($E1724&lt;&gt;1,"",IF($G1724="","",IF(AND($D1724&gt;='Cohort Report'!$B$5,$D1724&lt;='Cohort Report'!$B$6),$G1724,"")))</f>
        <v/>
      </c>
    </row>
    <row r="1725" customFormat="false" ht="15" hidden="false" customHeight="false" outlineLevel="0" collapsed="false">
      <c r="A1725" s="9"/>
      <c r="B1725" s="22"/>
      <c r="C1725" s="23"/>
      <c r="D1725" s="19" t="str">
        <f aca="false">IF($A1725="","",_xlfn.MINIFS($B:$B,$A:$A,$A1725))</f>
        <v/>
      </c>
      <c r="E1725" s="20" t="str">
        <f aca="false">IF($A1725="","",IF(AND($B1725=$D1725,COUNTIFS($A$2:$A1725,$A1725,$B$2:$B1725,$B1725)=1),1,0))</f>
        <v/>
      </c>
      <c r="F1725" s="19" t="str">
        <f aca="false">IF($E1725&lt;&gt;1,"",IF(COUNTIFS($A:$A,$A1725,$B:$B,"&gt;"&amp;$D1725)=0,"",_xlfn.MINIFS($B:$B,$A:$A,$A1725,$B:$B,"&gt;"&amp;$D1725)))</f>
        <v/>
      </c>
      <c r="G1725" s="20" t="str">
        <f aca="false">IF($F1725="","",$F1725-$D1725)</f>
        <v/>
      </c>
      <c r="H1725" s="20" t="str">
        <f aca="false">IF($E1725&lt;&gt;1,"",IF($F1725="",0,IF($G1725&lt;='Cohort Report'!$B$7,1,0)))</f>
        <v/>
      </c>
      <c r="I1725" s="20" t="str">
        <f aca="false">IF($E1725&lt;&gt;1,"",IF($F1725="",0,IF($G1725&lt;='Cohort Report'!$B$8,1,0)))</f>
        <v/>
      </c>
      <c r="J1725" s="21" t="str">
        <f aca="false">IF($E1725&lt;&gt;1,"",DATE(YEAR($D1725),MONTH($D1725),1))</f>
        <v/>
      </c>
      <c r="K1725" s="20" t="str">
        <f aca="false">IF($E1725&lt;&gt;1,"",IF($G1725="","",IF(AND($D1725&gt;='Cohort Report'!$B$5,$D1725&lt;='Cohort Report'!$B$6),$G1725,"")))</f>
        <v/>
      </c>
    </row>
    <row r="1726" customFormat="false" ht="15" hidden="false" customHeight="false" outlineLevel="0" collapsed="false">
      <c r="A1726" s="9"/>
      <c r="B1726" s="22"/>
      <c r="C1726" s="23"/>
      <c r="D1726" s="19" t="str">
        <f aca="false">IF($A1726="","",_xlfn.MINIFS($B:$B,$A:$A,$A1726))</f>
        <v/>
      </c>
      <c r="E1726" s="20" t="str">
        <f aca="false">IF($A1726="","",IF(AND($B1726=$D1726,COUNTIFS($A$2:$A1726,$A1726,$B$2:$B1726,$B1726)=1),1,0))</f>
        <v/>
      </c>
      <c r="F1726" s="19" t="str">
        <f aca="false">IF($E1726&lt;&gt;1,"",IF(COUNTIFS($A:$A,$A1726,$B:$B,"&gt;"&amp;$D1726)=0,"",_xlfn.MINIFS($B:$B,$A:$A,$A1726,$B:$B,"&gt;"&amp;$D1726)))</f>
        <v/>
      </c>
      <c r="G1726" s="20" t="str">
        <f aca="false">IF($F1726="","",$F1726-$D1726)</f>
        <v/>
      </c>
      <c r="H1726" s="20" t="str">
        <f aca="false">IF($E1726&lt;&gt;1,"",IF($F1726="",0,IF($G1726&lt;='Cohort Report'!$B$7,1,0)))</f>
        <v/>
      </c>
      <c r="I1726" s="20" t="str">
        <f aca="false">IF($E1726&lt;&gt;1,"",IF($F1726="",0,IF($G1726&lt;='Cohort Report'!$B$8,1,0)))</f>
        <v/>
      </c>
      <c r="J1726" s="21" t="str">
        <f aca="false">IF($E1726&lt;&gt;1,"",DATE(YEAR($D1726),MONTH($D1726),1))</f>
        <v/>
      </c>
      <c r="K1726" s="20" t="str">
        <f aca="false">IF($E1726&lt;&gt;1,"",IF($G1726="","",IF(AND($D1726&gt;='Cohort Report'!$B$5,$D1726&lt;='Cohort Report'!$B$6),$G1726,"")))</f>
        <v/>
      </c>
    </row>
    <row r="1727" customFormat="false" ht="15" hidden="false" customHeight="false" outlineLevel="0" collapsed="false">
      <c r="A1727" s="9"/>
      <c r="B1727" s="22"/>
      <c r="C1727" s="23"/>
      <c r="D1727" s="19" t="str">
        <f aca="false">IF($A1727="","",_xlfn.MINIFS($B:$B,$A:$A,$A1727))</f>
        <v/>
      </c>
      <c r="E1727" s="20" t="str">
        <f aca="false">IF($A1727="","",IF(AND($B1727=$D1727,COUNTIFS($A$2:$A1727,$A1727,$B$2:$B1727,$B1727)=1),1,0))</f>
        <v/>
      </c>
      <c r="F1727" s="19" t="str">
        <f aca="false">IF($E1727&lt;&gt;1,"",IF(COUNTIFS($A:$A,$A1727,$B:$B,"&gt;"&amp;$D1727)=0,"",_xlfn.MINIFS($B:$B,$A:$A,$A1727,$B:$B,"&gt;"&amp;$D1727)))</f>
        <v/>
      </c>
      <c r="G1727" s="20" t="str">
        <f aca="false">IF($F1727="","",$F1727-$D1727)</f>
        <v/>
      </c>
      <c r="H1727" s="20" t="str">
        <f aca="false">IF($E1727&lt;&gt;1,"",IF($F1727="",0,IF($G1727&lt;='Cohort Report'!$B$7,1,0)))</f>
        <v/>
      </c>
      <c r="I1727" s="20" t="str">
        <f aca="false">IF($E1727&lt;&gt;1,"",IF($F1727="",0,IF($G1727&lt;='Cohort Report'!$B$8,1,0)))</f>
        <v/>
      </c>
      <c r="J1727" s="21" t="str">
        <f aca="false">IF($E1727&lt;&gt;1,"",DATE(YEAR($D1727),MONTH($D1727),1))</f>
        <v/>
      </c>
      <c r="K1727" s="20" t="str">
        <f aca="false">IF($E1727&lt;&gt;1,"",IF($G1727="","",IF(AND($D1727&gt;='Cohort Report'!$B$5,$D1727&lt;='Cohort Report'!$B$6),$G1727,"")))</f>
        <v/>
      </c>
    </row>
    <row r="1728" customFormat="false" ht="15" hidden="false" customHeight="false" outlineLevel="0" collapsed="false">
      <c r="A1728" s="9"/>
      <c r="B1728" s="22"/>
      <c r="C1728" s="23"/>
      <c r="D1728" s="19" t="str">
        <f aca="false">IF($A1728="","",_xlfn.MINIFS($B:$B,$A:$A,$A1728))</f>
        <v/>
      </c>
      <c r="E1728" s="20" t="str">
        <f aca="false">IF($A1728="","",IF(AND($B1728=$D1728,COUNTIFS($A$2:$A1728,$A1728,$B$2:$B1728,$B1728)=1),1,0))</f>
        <v/>
      </c>
      <c r="F1728" s="19" t="str">
        <f aca="false">IF($E1728&lt;&gt;1,"",IF(COUNTIFS($A:$A,$A1728,$B:$B,"&gt;"&amp;$D1728)=0,"",_xlfn.MINIFS($B:$B,$A:$A,$A1728,$B:$B,"&gt;"&amp;$D1728)))</f>
        <v/>
      </c>
      <c r="G1728" s="20" t="str">
        <f aca="false">IF($F1728="","",$F1728-$D1728)</f>
        <v/>
      </c>
      <c r="H1728" s="20" t="str">
        <f aca="false">IF($E1728&lt;&gt;1,"",IF($F1728="",0,IF($G1728&lt;='Cohort Report'!$B$7,1,0)))</f>
        <v/>
      </c>
      <c r="I1728" s="20" t="str">
        <f aca="false">IF($E1728&lt;&gt;1,"",IF($F1728="",0,IF($G1728&lt;='Cohort Report'!$B$8,1,0)))</f>
        <v/>
      </c>
      <c r="J1728" s="21" t="str">
        <f aca="false">IF($E1728&lt;&gt;1,"",DATE(YEAR($D1728),MONTH($D1728),1))</f>
        <v/>
      </c>
      <c r="K1728" s="20" t="str">
        <f aca="false">IF($E1728&lt;&gt;1,"",IF($G1728="","",IF(AND($D1728&gt;='Cohort Report'!$B$5,$D1728&lt;='Cohort Report'!$B$6),$G1728,"")))</f>
        <v/>
      </c>
    </row>
    <row r="1729" customFormat="false" ht="15" hidden="false" customHeight="false" outlineLevel="0" collapsed="false">
      <c r="A1729" s="9"/>
      <c r="B1729" s="22"/>
      <c r="C1729" s="23"/>
      <c r="D1729" s="19" t="str">
        <f aca="false">IF($A1729="","",_xlfn.MINIFS($B:$B,$A:$A,$A1729))</f>
        <v/>
      </c>
      <c r="E1729" s="20" t="str">
        <f aca="false">IF($A1729="","",IF(AND($B1729=$D1729,COUNTIFS($A$2:$A1729,$A1729,$B$2:$B1729,$B1729)=1),1,0))</f>
        <v/>
      </c>
      <c r="F1729" s="19" t="str">
        <f aca="false">IF($E1729&lt;&gt;1,"",IF(COUNTIFS($A:$A,$A1729,$B:$B,"&gt;"&amp;$D1729)=0,"",_xlfn.MINIFS($B:$B,$A:$A,$A1729,$B:$B,"&gt;"&amp;$D1729)))</f>
        <v/>
      </c>
      <c r="G1729" s="20" t="str">
        <f aca="false">IF($F1729="","",$F1729-$D1729)</f>
        <v/>
      </c>
      <c r="H1729" s="20" t="str">
        <f aca="false">IF($E1729&lt;&gt;1,"",IF($F1729="",0,IF($G1729&lt;='Cohort Report'!$B$7,1,0)))</f>
        <v/>
      </c>
      <c r="I1729" s="20" t="str">
        <f aca="false">IF($E1729&lt;&gt;1,"",IF($F1729="",0,IF($G1729&lt;='Cohort Report'!$B$8,1,0)))</f>
        <v/>
      </c>
      <c r="J1729" s="21" t="str">
        <f aca="false">IF($E1729&lt;&gt;1,"",DATE(YEAR($D1729),MONTH($D1729),1))</f>
        <v/>
      </c>
      <c r="K1729" s="20" t="str">
        <f aca="false">IF($E1729&lt;&gt;1,"",IF($G1729="","",IF(AND($D1729&gt;='Cohort Report'!$B$5,$D1729&lt;='Cohort Report'!$B$6),$G1729,"")))</f>
        <v/>
      </c>
    </row>
    <row r="1730" customFormat="false" ht="15" hidden="false" customHeight="false" outlineLevel="0" collapsed="false">
      <c r="A1730" s="9"/>
      <c r="B1730" s="22"/>
      <c r="C1730" s="23"/>
      <c r="D1730" s="19" t="str">
        <f aca="false">IF($A1730="","",_xlfn.MINIFS($B:$B,$A:$A,$A1730))</f>
        <v/>
      </c>
      <c r="E1730" s="20" t="str">
        <f aca="false">IF($A1730="","",IF(AND($B1730=$D1730,COUNTIFS($A$2:$A1730,$A1730,$B$2:$B1730,$B1730)=1),1,0))</f>
        <v/>
      </c>
      <c r="F1730" s="19" t="str">
        <f aca="false">IF($E1730&lt;&gt;1,"",IF(COUNTIFS($A:$A,$A1730,$B:$B,"&gt;"&amp;$D1730)=0,"",_xlfn.MINIFS($B:$B,$A:$A,$A1730,$B:$B,"&gt;"&amp;$D1730)))</f>
        <v/>
      </c>
      <c r="G1730" s="20" t="str">
        <f aca="false">IF($F1730="","",$F1730-$D1730)</f>
        <v/>
      </c>
      <c r="H1730" s="20" t="str">
        <f aca="false">IF($E1730&lt;&gt;1,"",IF($F1730="",0,IF($G1730&lt;='Cohort Report'!$B$7,1,0)))</f>
        <v/>
      </c>
      <c r="I1730" s="20" t="str">
        <f aca="false">IF($E1730&lt;&gt;1,"",IF($F1730="",0,IF($G1730&lt;='Cohort Report'!$B$8,1,0)))</f>
        <v/>
      </c>
      <c r="J1730" s="21" t="str">
        <f aca="false">IF($E1730&lt;&gt;1,"",DATE(YEAR($D1730),MONTH($D1730),1))</f>
        <v/>
      </c>
      <c r="K1730" s="20" t="str">
        <f aca="false">IF($E1730&lt;&gt;1,"",IF($G1730="","",IF(AND($D1730&gt;='Cohort Report'!$B$5,$D1730&lt;='Cohort Report'!$B$6),$G1730,"")))</f>
        <v/>
      </c>
    </row>
    <row r="1731" customFormat="false" ht="15" hidden="false" customHeight="false" outlineLevel="0" collapsed="false">
      <c r="A1731" s="9"/>
      <c r="B1731" s="22"/>
      <c r="C1731" s="23"/>
      <c r="D1731" s="19" t="str">
        <f aca="false">IF($A1731="","",_xlfn.MINIFS($B:$B,$A:$A,$A1731))</f>
        <v/>
      </c>
      <c r="E1731" s="20" t="str">
        <f aca="false">IF($A1731="","",IF(AND($B1731=$D1731,COUNTIFS($A$2:$A1731,$A1731,$B$2:$B1731,$B1731)=1),1,0))</f>
        <v/>
      </c>
      <c r="F1731" s="19" t="str">
        <f aca="false">IF($E1731&lt;&gt;1,"",IF(COUNTIFS($A:$A,$A1731,$B:$B,"&gt;"&amp;$D1731)=0,"",_xlfn.MINIFS($B:$B,$A:$A,$A1731,$B:$B,"&gt;"&amp;$D1731)))</f>
        <v/>
      </c>
      <c r="G1731" s="20" t="str">
        <f aca="false">IF($F1731="","",$F1731-$D1731)</f>
        <v/>
      </c>
      <c r="H1731" s="20" t="str">
        <f aca="false">IF($E1731&lt;&gt;1,"",IF($F1731="",0,IF($G1731&lt;='Cohort Report'!$B$7,1,0)))</f>
        <v/>
      </c>
      <c r="I1731" s="20" t="str">
        <f aca="false">IF($E1731&lt;&gt;1,"",IF($F1731="",0,IF($G1731&lt;='Cohort Report'!$B$8,1,0)))</f>
        <v/>
      </c>
      <c r="J1731" s="21" t="str">
        <f aca="false">IF($E1731&lt;&gt;1,"",DATE(YEAR($D1731),MONTH($D1731),1))</f>
        <v/>
      </c>
      <c r="K1731" s="20" t="str">
        <f aca="false">IF($E1731&lt;&gt;1,"",IF($G1731="","",IF(AND($D1731&gt;='Cohort Report'!$B$5,$D1731&lt;='Cohort Report'!$B$6),$G1731,"")))</f>
        <v/>
      </c>
    </row>
    <row r="1732" customFormat="false" ht="15" hidden="false" customHeight="false" outlineLevel="0" collapsed="false">
      <c r="A1732" s="9"/>
      <c r="B1732" s="22"/>
      <c r="C1732" s="23"/>
      <c r="D1732" s="19" t="str">
        <f aca="false">IF($A1732="","",_xlfn.MINIFS($B:$B,$A:$A,$A1732))</f>
        <v/>
      </c>
      <c r="E1732" s="20" t="str">
        <f aca="false">IF($A1732="","",IF(AND($B1732=$D1732,COUNTIFS($A$2:$A1732,$A1732,$B$2:$B1732,$B1732)=1),1,0))</f>
        <v/>
      </c>
      <c r="F1732" s="19" t="str">
        <f aca="false">IF($E1732&lt;&gt;1,"",IF(COUNTIFS($A:$A,$A1732,$B:$B,"&gt;"&amp;$D1732)=0,"",_xlfn.MINIFS($B:$B,$A:$A,$A1732,$B:$B,"&gt;"&amp;$D1732)))</f>
        <v/>
      </c>
      <c r="G1732" s="20" t="str">
        <f aca="false">IF($F1732="","",$F1732-$D1732)</f>
        <v/>
      </c>
      <c r="H1732" s="20" t="str">
        <f aca="false">IF($E1732&lt;&gt;1,"",IF($F1732="",0,IF($G1732&lt;='Cohort Report'!$B$7,1,0)))</f>
        <v/>
      </c>
      <c r="I1732" s="20" t="str">
        <f aca="false">IF($E1732&lt;&gt;1,"",IF($F1732="",0,IF($G1732&lt;='Cohort Report'!$B$8,1,0)))</f>
        <v/>
      </c>
      <c r="J1732" s="21" t="str">
        <f aca="false">IF($E1732&lt;&gt;1,"",DATE(YEAR($D1732),MONTH($D1732),1))</f>
        <v/>
      </c>
      <c r="K1732" s="20" t="str">
        <f aca="false">IF($E1732&lt;&gt;1,"",IF($G1732="","",IF(AND($D1732&gt;='Cohort Report'!$B$5,$D1732&lt;='Cohort Report'!$B$6),$G1732,"")))</f>
        <v/>
      </c>
    </row>
    <row r="1733" customFormat="false" ht="15" hidden="false" customHeight="false" outlineLevel="0" collapsed="false">
      <c r="A1733" s="9"/>
      <c r="B1733" s="22"/>
      <c r="C1733" s="23"/>
      <c r="D1733" s="19" t="str">
        <f aca="false">IF($A1733="","",_xlfn.MINIFS($B:$B,$A:$A,$A1733))</f>
        <v/>
      </c>
      <c r="E1733" s="20" t="str">
        <f aca="false">IF($A1733="","",IF(AND($B1733=$D1733,COUNTIFS($A$2:$A1733,$A1733,$B$2:$B1733,$B1733)=1),1,0))</f>
        <v/>
      </c>
      <c r="F1733" s="19" t="str">
        <f aca="false">IF($E1733&lt;&gt;1,"",IF(COUNTIFS($A:$A,$A1733,$B:$B,"&gt;"&amp;$D1733)=0,"",_xlfn.MINIFS($B:$B,$A:$A,$A1733,$B:$B,"&gt;"&amp;$D1733)))</f>
        <v/>
      </c>
      <c r="G1733" s="20" t="str">
        <f aca="false">IF($F1733="","",$F1733-$D1733)</f>
        <v/>
      </c>
      <c r="H1733" s="20" t="str">
        <f aca="false">IF($E1733&lt;&gt;1,"",IF($F1733="",0,IF($G1733&lt;='Cohort Report'!$B$7,1,0)))</f>
        <v/>
      </c>
      <c r="I1733" s="20" t="str">
        <f aca="false">IF($E1733&lt;&gt;1,"",IF($F1733="",0,IF($G1733&lt;='Cohort Report'!$B$8,1,0)))</f>
        <v/>
      </c>
      <c r="J1733" s="21" t="str">
        <f aca="false">IF($E1733&lt;&gt;1,"",DATE(YEAR($D1733),MONTH($D1733),1))</f>
        <v/>
      </c>
      <c r="K1733" s="20" t="str">
        <f aca="false">IF($E1733&lt;&gt;1,"",IF($G1733="","",IF(AND($D1733&gt;='Cohort Report'!$B$5,$D1733&lt;='Cohort Report'!$B$6),$G1733,"")))</f>
        <v/>
      </c>
    </row>
    <row r="1734" customFormat="false" ht="15" hidden="false" customHeight="false" outlineLevel="0" collapsed="false">
      <c r="A1734" s="9"/>
      <c r="B1734" s="22"/>
      <c r="C1734" s="23"/>
      <c r="D1734" s="19" t="str">
        <f aca="false">IF($A1734="","",_xlfn.MINIFS($B:$B,$A:$A,$A1734))</f>
        <v/>
      </c>
      <c r="E1734" s="20" t="str">
        <f aca="false">IF($A1734="","",IF(AND($B1734=$D1734,COUNTIFS($A$2:$A1734,$A1734,$B$2:$B1734,$B1734)=1),1,0))</f>
        <v/>
      </c>
      <c r="F1734" s="19" t="str">
        <f aca="false">IF($E1734&lt;&gt;1,"",IF(COUNTIFS($A:$A,$A1734,$B:$B,"&gt;"&amp;$D1734)=0,"",_xlfn.MINIFS($B:$B,$A:$A,$A1734,$B:$B,"&gt;"&amp;$D1734)))</f>
        <v/>
      </c>
      <c r="G1734" s="20" t="str">
        <f aca="false">IF($F1734="","",$F1734-$D1734)</f>
        <v/>
      </c>
      <c r="H1734" s="20" t="str">
        <f aca="false">IF($E1734&lt;&gt;1,"",IF($F1734="",0,IF($G1734&lt;='Cohort Report'!$B$7,1,0)))</f>
        <v/>
      </c>
      <c r="I1734" s="20" t="str">
        <f aca="false">IF($E1734&lt;&gt;1,"",IF($F1734="",0,IF($G1734&lt;='Cohort Report'!$B$8,1,0)))</f>
        <v/>
      </c>
      <c r="J1734" s="21" t="str">
        <f aca="false">IF($E1734&lt;&gt;1,"",DATE(YEAR($D1734),MONTH($D1734),1))</f>
        <v/>
      </c>
      <c r="K1734" s="20" t="str">
        <f aca="false">IF($E1734&lt;&gt;1,"",IF($G1734="","",IF(AND($D1734&gt;='Cohort Report'!$B$5,$D1734&lt;='Cohort Report'!$B$6),$G1734,"")))</f>
        <v/>
      </c>
    </row>
    <row r="1735" customFormat="false" ht="15" hidden="false" customHeight="false" outlineLevel="0" collapsed="false">
      <c r="A1735" s="9"/>
      <c r="B1735" s="22"/>
      <c r="C1735" s="23"/>
      <c r="D1735" s="19" t="str">
        <f aca="false">IF($A1735="","",_xlfn.MINIFS($B:$B,$A:$A,$A1735))</f>
        <v/>
      </c>
      <c r="E1735" s="20" t="str">
        <f aca="false">IF($A1735="","",IF(AND($B1735=$D1735,COUNTIFS($A$2:$A1735,$A1735,$B$2:$B1735,$B1735)=1),1,0))</f>
        <v/>
      </c>
      <c r="F1735" s="19" t="str">
        <f aca="false">IF($E1735&lt;&gt;1,"",IF(COUNTIFS($A:$A,$A1735,$B:$B,"&gt;"&amp;$D1735)=0,"",_xlfn.MINIFS($B:$B,$A:$A,$A1735,$B:$B,"&gt;"&amp;$D1735)))</f>
        <v/>
      </c>
      <c r="G1735" s="20" t="str">
        <f aca="false">IF($F1735="","",$F1735-$D1735)</f>
        <v/>
      </c>
      <c r="H1735" s="20" t="str">
        <f aca="false">IF($E1735&lt;&gt;1,"",IF($F1735="",0,IF($G1735&lt;='Cohort Report'!$B$7,1,0)))</f>
        <v/>
      </c>
      <c r="I1735" s="20" t="str">
        <f aca="false">IF($E1735&lt;&gt;1,"",IF($F1735="",0,IF($G1735&lt;='Cohort Report'!$B$8,1,0)))</f>
        <v/>
      </c>
      <c r="J1735" s="21" t="str">
        <f aca="false">IF($E1735&lt;&gt;1,"",DATE(YEAR($D1735),MONTH($D1735),1))</f>
        <v/>
      </c>
      <c r="K1735" s="20" t="str">
        <f aca="false">IF($E1735&lt;&gt;1,"",IF($G1735="","",IF(AND($D1735&gt;='Cohort Report'!$B$5,$D1735&lt;='Cohort Report'!$B$6),$G1735,"")))</f>
        <v/>
      </c>
    </row>
    <row r="1736" customFormat="false" ht="15" hidden="false" customHeight="false" outlineLevel="0" collapsed="false">
      <c r="A1736" s="9"/>
      <c r="B1736" s="22"/>
      <c r="C1736" s="23"/>
      <c r="D1736" s="19" t="str">
        <f aca="false">IF($A1736="","",_xlfn.MINIFS($B:$B,$A:$A,$A1736))</f>
        <v/>
      </c>
      <c r="E1736" s="20" t="str">
        <f aca="false">IF($A1736="","",IF(AND($B1736=$D1736,COUNTIFS($A$2:$A1736,$A1736,$B$2:$B1736,$B1736)=1),1,0))</f>
        <v/>
      </c>
      <c r="F1736" s="19" t="str">
        <f aca="false">IF($E1736&lt;&gt;1,"",IF(COUNTIFS($A:$A,$A1736,$B:$B,"&gt;"&amp;$D1736)=0,"",_xlfn.MINIFS($B:$B,$A:$A,$A1736,$B:$B,"&gt;"&amp;$D1736)))</f>
        <v/>
      </c>
      <c r="G1736" s="20" t="str">
        <f aca="false">IF($F1736="","",$F1736-$D1736)</f>
        <v/>
      </c>
      <c r="H1736" s="20" t="str">
        <f aca="false">IF($E1736&lt;&gt;1,"",IF($F1736="",0,IF($G1736&lt;='Cohort Report'!$B$7,1,0)))</f>
        <v/>
      </c>
      <c r="I1736" s="20" t="str">
        <f aca="false">IF($E1736&lt;&gt;1,"",IF($F1736="",0,IF($G1736&lt;='Cohort Report'!$B$8,1,0)))</f>
        <v/>
      </c>
      <c r="J1736" s="21" t="str">
        <f aca="false">IF($E1736&lt;&gt;1,"",DATE(YEAR($D1736),MONTH($D1736),1))</f>
        <v/>
      </c>
      <c r="K1736" s="20" t="str">
        <f aca="false">IF($E1736&lt;&gt;1,"",IF($G1736="","",IF(AND($D1736&gt;='Cohort Report'!$B$5,$D1736&lt;='Cohort Report'!$B$6),$G1736,"")))</f>
        <v/>
      </c>
    </row>
    <row r="1737" customFormat="false" ht="15" hidden="false" customHeight="false" outlineLevel="0" collapsed="false">
      <c r="A1737" s="9"/>
      <c r="B1737" s="22"/>
      <c r="C1737" s="23"/>
      <c r="D1737" s="19" t="str">
        <f aca="false">IF($A1737="","",_xlfn.MINIFS($B:$B,$A:$A,$A1737))</f>
        <v/>
      </c>
      <c r="E1737" s="20" t="str">
        <f aca="false">IF($A1737="","",IF(AND($B1737=$D1737,COUNTIFS($A$2:$A1737,$A1737,$B$2:$B1737,$B1737)=1),1,0))</f>
        <v/>
      </c>
      <c r="F1737" s="19" t="str">
        <f aca="false">IF($E1737&lt;&gt;1,"",IF(COUNTIFS($A:$A,$A1737,$B:$B,"&gt;"&amp;$D1737)=0,"",_xlfn.MINIFS($B:$B,$A:$A,$A1737,$B:$B,"&gt;"&amp;$D1737)))</f>
        <v/>
      </c>
      <c r="G1737" s="20" t="str">
        <f aca="false">IF($F1737="","",$F1737-$D1737)</f>
        <v/>
      </c>
      <c r="H1737" s="20" t="str">
        <f aca="false">IF($E1737&lt;&gt;1,"",IF($F1737="",0,IF($G1737&lt;='Cohort Report'!$B$7,1,0)))</f>
        <v/>
      </c>
      <c r="I1737" s="20" t="str">
        <f aca="false">IF($E1737&lt;&gt;1,"",IF($F1737="",0,IF($G1737&lt;='Cohort Report'!$B$8,1,0)))</f>
        <v/>
      </c>
      <c r="J1737" s="21" t="str">
        <f aca="false">IF($E1737&lt;&gt;1,"",DATE(YEAR($D1737),MONTH($D1737),1))</f>
        <v/>
      </c>
      <c r="K1737" s="20" t="str">
        <f aca="false">IF($E1737&lt;&gt;1,"",IF($G1737="","",IF(AND($D1737&gt;='Cohort Report'!$B$5,$D1737&lt;='Cohort Report'!$B$6),$G1737,"")))</f>
        <v/>
      </c>
    </row>
    <row r="1738" customFormat="false" ht="15" hidden="false" customHeight="false" outlineLevel="0" collapsed="false">
      <c r="A1738" s="9"/>
      <c r="B1738" s="22"/>
      <c r="C1738" s="23"/>
      <c r="D1738" s="19" t="str">
        <f aca="false">IF($A1738="","",_xlfn.MINIFS($B:$B,$A:$A,$A1738))</f>
        <v/>
      </c>
      <c r="E1738" s="20" t="str">
        <f aca="false">IF($A1738="","",IF(AND($B1738=$D1738,COUNTIFS($A$2:$A1738,$A1738,$B$2:$B1738,$B1738)=1),1,0))</f>
        <v/>
      </c>
      <c r="F1738" s="19" t="str">
        <f aca="false">IF($E1738&lt;&gt;1,"",IF(COUNTIFS($A:$A,$A1738,$B:$B,"&gt;"&amp;$D1738)=0,"",_xlfn.MINIFS($B:$B,$A:$A,$A1738,$B:$B,"&gt;"&amp;$D1738)))</f>
        <v/>
      </c>
      <c r="G1738" s="20" t="str">
        <f aca="false">IF($F1738="","",$F1738-$D1738)</f>
        <v/>
      </c>
      <c r="H1738" s="20" t="str">
        <f aca="false">IF($E1738&lt;&gt;1,"",IF($F1738="",0,IF($G1738&lt;='Cohort Report'!$B$7,1,0)))</f>
        <v/>
      </c>
      <c r="I1738" s="20" t="str">
        <f aca="false">IF($E1738&lt;&gt;1,"",IF($F1738="",0,IF($G1738&lt;='Cohort Report'!$B$8,1,0)))</f>
        <v/>
      </c>
      <c r="J1738" s="21" t="str">
        <f aca="false">IF($E1738&lt;&gt;1,"",DATE(YEAR($D1738),MONTH($D1738),1))</f>
        <v/>
      </c>
      <c r="K1738" s="20" t="str">
        <f aca="false">IF($E1738&lt;&gt;1,"",IF($G1738="","",IF(AND($D1738&gt;='Cohort Report'!$B$5,$D1738&lt;='Cohort Report'!$B$6),$G1738,"")))</f>
        <v/>
      </c>
    </row>
    <row r="1739" customFormat="false" ht="15" hidden="false" customHeight="false" outlineLevel="0" collapsed="false">
      <c r="A1739" s="9"/>
      <c r="B1739" s="22"/>
      <c r="C1739" s="23"/>
      <c r="D1739" s="19" t="str">
        <f aca="false">IF($A1739="","",_xlfn.MINIFS($B:$B,$A:$A,$A1739))</f>
        <v/>
      </c>
      <c r="E1739" s="20" t="str">
        <f aca="false">IF($A1739="","",IF(AND($B1739=$D1739,COUNTIFS($A$2:$A1739,$A1739,$B$2:$B1739,$B1739)=1),1,0))</f>
        <v/>
      </c>
      <c r="F1739" s="19" t="str">
        <f aca="false">IF($E1739&lt;&gt;1,"",IF(COUNTIFS($A:$A,$A1739,$B:$B,"&gt;"&amp;$D1739)=0,"",_xlfn.MINIFS($B:$B,$A:$A,$A1739,$B:$B,"&gt;"&amp;$D1739)))</f>
        <v/>
      </c>
      <c r="G1739" s="20" t="str">
        <f aca="false">IF($F1739="","",$F1739-$D1739)</f>
        <v/>
      </c>
      <c r="H1739" s="20" t="str">
        <f aca="false">IF($E1739&lt;&gt;1,"",IF($F1739="",0,IF($G1739&lt;='Cohort Report'!$B$7,1,0)))</f>
        <v/>
      </c>
      <c r="I1739" s="20" t="str">
        <f aca="false">IF($E1739&lt;&gt;1,"",IF($F1739="",0,IF($G1739&lt;='Cohort Report'!$B$8,1,0)))</f>
        <v/>
      </c>
      <c r="J1739" s="21" t="str">
        <f aca="false">IF($E1739&lt;&gt;1,"",DATE(YEAR($D1739),MONTH($D1739),1))</f>
        <v/>
      </c>
      <c r="K1739" s="20" t="str">
        <f aca="false">IF($E1739&lt;&gt;1,"",IF($G1739="","",IF(AND($D1739&gt;='Cohort Report'!$B$5,$D1739&lt;='Cohort Report'!$B$6),$G1739,"")))</f>
        <v/>
      </c>
    </row>
    <row r="1740" customFormat="false" ht="15" hidden="false" customHeight="false" outlineLevel="0" collapsed="false">
      <c r="A1740" s="9"/>
      <c r="B1740" s="22"/>
      <c r="C1740" s="23"/>
      <c r="D1740" s="19" t="str">
        <f aca="false">IF($A1740="","",_xlfn.MINIFS($B:$B,$A:$A,$A1740))</f>
        <v/>
      </c>
      <c r="E1740" s="20" t="str">
        <f aca="false">IF($A1740="","",IF(AND($B1740=$D1740,COUNTIFS($A$2:$A1740,$A1740,$B$2:$B1740,$B1740)=1),1,0))</f>
        <v/>
      </c>
      <c r="F1740" s="19" t="str">
        <f aca="false">IF($E1740&lt;&gt;1,"",IF(COUNTIFS($A:$A,$A1740,$B:$B,"&gt;"&amp;$D1740)=0,"",_xlfn.MINIFS($B:$B,$A:$A,$A1740,$B:$B,"&gt;"&amp;$D1740)))</f>
        <v/>
      </c>
      <c r="G1740" s="20" t="str">
        <f aca="false">IF($F1740="","",$F1740-$D1740)</f>
        <v/>
      </c>
      <c r="H1740" s="20" t="str">
        <f aca="false">IF($E1740&lt;&gt;1,"",IF($F1740="",0,IF($G1740&lt;='Cohort Report'!$B$7,1,0)))</f>
        <v/>
      </c>
      <c r="I1740" s="20" t="str">
        <f aca="false">IF($E1740&lt;&gt;1,"",IF($F1740="",0,IF($G1740&lt;='Cohort Report'!$B$8,1,0)))</f>
        <v/>
      </c>
      <c r="J1740" s="21" t="str">
        <f aca="false">IF($E1740&lt;&gt;1,"",DATE(YEAR($D1740),MONTH($D1740),1))</f>
        <v/>
      </c>
      <c r="K1740" s="20" t="str">
        <f aca="false">IF($E1740&lt;&gt;1,"",IF($G1740="","",IF(AND($D1740&gt;='Cohort Report'!$B$5,$D1740&lt;='Cohort Report'!$B$6),$G1740,"")))</f>
        <v/>
      </c>
    </row>
    <row r="1741" customFormat="false" ht="15" hidden="false" customHeight="false" outlineLevel="0" collapsed="false">
      <c r="A1741" s="9"/>
      <c r="B1741" s="22"/>
      <c r="C1741" s="23"/>
      <c r="D1741" s="19" t="str">
        <f aca="false">IF($A1741="","",_xlfn.MINIFS($B:$B,$A:$A,$A1741))</f>
        <v/>
      </c>
      <c r="E1741" s="20" t="str">
        <f aca="false">IF($A1741="","",IF(AND($B1741=$D1741,COUNTIFS($A$2:$A1741,$A1741,$B$2:$B1741,$B1741)=1),1,0))</f>
        <v/>
      </c>
      <c r="F1741" s="19" t="str">
        <f aca="false">IF($E1741&lt;&gt;1,"",IF(COUNTIFS($A:$A,$A1741,$B:$B,"&gt;"&amp;$D1741)=0,"",_xlfn.MINIFS($B:$B,$A:$A,$A1741,$B:$B,"&gt;"&amp;$D1741)))</f>
        <v/>
      </c>
      <c r="G1741" s="20" t="str">
        <f aca="false">IF($F1741="","",$F1741-$D1741)</f>
        <v/>
      </c>
      <c r="H1741" s="20" t="str">
        <f aca="false">IF($E1741&lt;&gt;1,"",IF($F1741="",0,IF($G1741&lt;='Cohort Report'!$B$7,1,0)))</f>
        <v/>
      </c>
      <c r="I1741" s="20" t="str">
        <f aca="false">IF($E1741&lt;&gt;1,"",IF($F1741="",0,IF($G1741&lt;='Cohort Report'!$B$8,1,0)))</f>
        <v/>
      </c>
      <c r="J1741" s="21" t="str">
        <f aca="false">IF($E1741&lt;&gt;1,"",DATE(YEAR($D1741),MONTH($D1741),1))</f>
        <v/>
      </c>
      <c r="K1741" s="20" t="str">
        <f aca="false">IF($E1741&lt;&gt;1,"",IF($G1741="","",IF(AND($D1741&gt;='Cohort Report'!$B$5,$D1741&lt;='Cohort Report'!$B$6),$G1741,"")))</f>
        <v/>
      </c>
    </row>
    <row r="1742" customFormat="false" ht="15" hidden="false" customHeight="false" outlineLevel="0" collapsed="false">
      <c r="A1742" s="9"/>
      <c r="B1742" s="22"/>
      <c r="C1742" s="23"/>
      <c r="D1742" s="19" t="str">
        <f aca="false">IF($A1742="","",_xlfn.MINIFS($B:$B,$A:$A,$A1742))</f>
        <v/>
      </c>
      <c r="E1742" s="20" t="str">
        <f aca="false">IF($A1742="","",IF(AND($B1742=$D1742,COUNTIFS($A$2:$A1742,$A1742,$B$2:$B1742,$B1742)=1),1,0))</f>
        <v/>
      </c>
      <c r="F1742" s="19" t="str">
        <f aca="false">IF($E1742&lt;&gt;1,"",IF(COUNTIFS($A:$A,$A1742,$B:$B,"&gt;"&amp;$D1742)=0,"",_xlfn.MINIFS($B:$B,$A:$A,$A1742,$B:$B,"&gt;"&amp;$D1742)))</f>
        <v/>
      </c>
      <c r="G1742" s="20" t="str">
        <f aca="false">IF($F1742="","",$F1742-$D1742)</f>
        <v/>
      </c>
      <c r="H1742" s="20" t="str">
        <f aca="false">IF($E1742&lt;&gt;1,"",IF($F1742="",0,IF($G1742&lt;='Cohort Report'!$B$7,1,0)))</f>
        <v/>
      </c>
      <c r="I1742" s="20" t="str">
        <f aca="false">IF($E1742&lt;&gt;1,"",IF($F1742="",0,IF($G1742&lt;='Cohort Report'!$B$8,1,0)))</f>
        <v/>
      </c>
      <c r="J1742" s="21" t="str">
        <f aca="false">IF($E1742&lt;&gt;1,"",DATE(YEAR($D1742),MONTH($D1742),1))</f>
        <v/>
      </c>
      <c r="K1742" s="20" t="str">
        <f aca="false">IF($E1742&lt;&gt;1,"",IF($G1742="","",IF(AND($D1742&gt;='Cohort Report'!$B$5,$D1742&lt;='Cohort Report'!$B$6),$G1742,"")))</f>
        <v/>
      </c>
    </row>
    <row r="1743" customFormat="false" ht="15" hidden="false" customHeight="false" outlineLevel="0" collapsed="false">
      <c r="A1743" s="9"/>
      <c r="B1743" s="22"/>
      <c r="C1743" s="23"/>
      <c r="D1743" s="19" t="str">
        <f aca="false">IF($A1743="","",_xlfn.MINIFS($B:$B,$A:$A,$A1743))</f>
        <v/>
      </c>
      <c r="E1743" s="20" t="str">
        <f aca="false">IF($A1743="","",IF(AND($B1743=$D1743,COUNTIFS($A$2:$A1743,$A1743,$B$2:$B1743,$B1743)=1),1,0))</f>
        <v/>
      </c>
      <c r="F1743" s="19" t="str">
        <f aca="false">IF($E1743&lt;&gt;1,"",IF(COUNTIFS($A:$A,$A1743,$B:$B,"&gt;"&amp;$D1743)=0,"",_xlfn.MINIFS($B:$B,$A:$A,$A1743,$B:$B,"&gt;"&amp;$D1743)))</f>
        <v/>
      </c>
      <c r="G1743" s="20" t="str">
        <f aca="false">IF($F1743="","",$F1743-$D1743)</f>
        <v/>
      </c>
      <c r="H1743" s="20" t="str">
        <f aca="false">IF($E1743&lt;&gt;1,"",IF($F1743="",0,IF($G1743&lt;='Cohort Report'!$B$7,1,0)))</f>
        <v/>
      </c>
      <c r="I1743" s="20" t="str">
        <f aca="false">IF($E1743&lt;&gt;1,"",IF($F1743="",0,IF($G1743&lt;='Cohort Report'!$B$8,1,0)))</f>
        <v/>
      </c>
      <c r="J1743" s="21" t="str">
        <f aca="false">IF($E1743&lt;&gt;1,"",DATE(YEAR($D1743),MONTH($D1743),1))</f>
        <v/>
      </c>
      <c r="K1743" s="20" t="str">
        <f aca="false">IF($E1743&lt;&gt;1,"",IF($G1743="","",IF(AND($D1743&gt;='Cohort Report'!$B$5,$D1743&lt;='Cohort Report'!$B$6),$G1743,"")))</f>
        <v/>
      </c>
    </row>
    <row r="1744" customFormat="false" ht="15" hidden="false" customHeight="false" outlineLevel="0" collapsed="false">
      <c r="A1744" s="9"/>
      <c r="B1744" s="22"/>
      <c r="C1744" s="23"/>
      <c r="D1744" s="19" t="str">
        <f aca="false">IF($A1744="","",_xlfn.MINIFS($B:$B,$A:$A,$A1744))</f>
        <v/>
      </c>
      <c r="E1744" s="20" t="str">
        <f aca="false">IF($A1744="","",IF(AND($B1744=$D1744,COUNTIFS($A$2:$A1744,$A1744,$B$2:$B1744,$B1744)=1),1,0))</f>
        <v/>
      </c>
      <c r="F1744" s="19" t="str">
        <f aca="false">IF($E1744&lt;&gt;1,"",IF(COUNTIFS($A:$A,$A1744,$B:$B,"&gt;"&amp;$D1744)=0,"",_xlfn.MINIFS($B:$B,$A:$A,$A1744,$B:$B,"&gt;"&amp;$D1744)))</f>
        <v/>
      </c>
      <c r="G1744" s="20" t="str">
        <f aca="false">IF($F1744="","",$F1744-$D1744)</f>
        <v/>
      </c>
      <c r="H1744" s="20" t="str">
        <f aca="false">IF($E1744&lt;&gt;1,"",IF($F1744="",0,IF($G1744&lt;='Cohort Report'!$B$7,1,0)))</f>
        <v/>
      </c>
      <c r="I1744" s="20" t="str">
        <f aca="false">IF($E1744&lt;&gt;1,"",IF($F1744="",0,IF($G1744&lt;='Cohort Report'!$B$8,1,0)))</f>
        <v/>
      </c>
      <c r="J1744" s="21" t="str">
        <f aca="false">IF($E1744&lt;&gt;1,"",DATE(YEAR($D1744),MONTH($D1744),1))</f>
        <v/>
      </c>
      <c r="K1744" s="20" t="str">
        <f aca="false">IF($E1744&lt;&gt;1,"",IF($G1744="","",IF(AND($D1744&gt;='Cohort Report'!$B$5,$D1744&lt;='Cohort Report'!$B$6),$G1744,"")))</f>
        <v/>
      </c>
    </row>
    <row r="1745" customFormat="false" ht="15" hidden="false" customHeight="false" outlineLevel="0" collapsed="false">
      <c r="A1745" s="9"/>
      <c r="B1745" s="22"/>
      <c r="C1745" s="23"/>
      <c r="D1745" s="19" t="str">
        <f aca="false">IF($A1745="","",_xlfn.MINIFS($B:$B,$A:$A,$A1745))</f>
        <v/>
      </c>
      <c r="E1745" s="20" t="str">
        <f aca="false">IF($A1745="","",IF(AND($B1745=$D1745,COUNTIFS($A$2:$A1745,$A1745,$B$2:$B1745,$B1745)=1),1,0))</f>
        <v/>
      </c>
      <c r="F1745" s="19" t="str">
        <f aca="false">IF($E1745&lt;&gt;1,"",IF(COUNTIFS($A:$A,$A1745,$B:$B,"&gt;"&amp;$D1745)=0,"",_xlfn.MINIFS($B:$B,$A:$A,$A1745,$B:$B,"&gt;"&amp;$D1745)))</f>
        <v/>
      </c>
      <c r="G1745" s="20" t="str">
        <f aca="false">IF($F1745="","",$F1745-$D1745)</f>
        <v/>
      </c>
      <c r="H1745" s="20" t="str">
        <f aca="false">IF($E1745&lt;&gt;1,"",IF($F1745="",0,IF($G1745&lt;='Cohort Report'!$B$7,1,0)))</f>
        <v/>
      </c>
      <c r="I1745" s="20" t="str">
        <f aca="false">IF($E1745&lt;&gt;1,"",IF($F1745="",0,IF($G1745&lt;='Cohort Report'!$B$8,1,0)))</f>
        <v/>
      </c>
      <c r="J1745" s="21" t="str">
        <f aca="false">IF($E1745&lt;&gt;1,"",DATE(YEAR($D1745),MONTH($D1745),1))</f>
        <v/>
      </c>
      <c r="K1745" s="20" t="str">
        <f aca="false">IF($E1745&lt;&gt;1,"",IF($G1745="","",IF(AND($D1745&gt;='Cohort Report'!$B$5,$D1745&lt;='Cohort Report'!$B$6),$G1745,"")))</f>
        <v/>
      </c>
    </row>
    <row r="1746" customFormat="false" ht="15" hidden="false" customHeight="false" outlineLevel="0" collapsed="false">
      <c r="A1746" s="9"/>
      <c r="B1746" s="22"/>
      <c r="C1746" s="23"/>
      <c r="D1746" s="19" t="str">
        <f aca="false">IF($A1746="","",_xlfn.MINIFS($B:$B,$A:$A,$A1746))</f>
        <v/>
      </c>
      <c r="E1746" s="20" t="str">
        <f aca="false">IF($A1746="","",IF(AND($B1746=$D1746,COUNTIFS($A$2:$A1746,$A1746,$B$2:$B1746,$B1746)=1),1,0))</f>
        <v/>
      </c>
      <c r="F1746" s="19" t="str">
        <f aca="false">IF($E1746&lt;&gt;1,"",IF(COUNTIFS($A:$A,$A1746,$B:$B,"&gt;"&amp;$D1746)=0,"",_xlfn.MINIFS($B:$B,$A:$A,$A1746,$B:$B,"&gt;"&amp;$D1746)))</f>
        <v/>
      </c>
      <c r="G1746" s="20" t="str">
        <f aca="false">IF($F1746="","",$F1746-$D1746)</f>
        <v/>
      </c>
      <c r="H1746" s="20" t="str">
        <f aca="false">IF($E1746&lt;&gt;1,"",IF($F1746="",0,IF($G1746&lt;='Cohort Report'!$B$7,1,0)))</f>
        <v/>
      </c>
      <c r="I1746" s="20" t="str">
        <f aca="false">IF($E1746&lt;&gt;1,"",IF($F1746="",0,IF($G1746&lt;='Cohort Report'!$B$8,1,0)))</f>
        <v/>
      </c>
      <c r="J1746" s="21" t="str">
        <f aca="false">IF($E1746&lt;&gt;1,"",DATE(YEAR($D1746),MONTH($D1746),1))</f>
        <v/>
      </c>
      <c r="K1746" s="20" t="str">
        <f aca="false">IF($E1746&lt;&gt;1,"",IF($G1746="","",IF(AND($D1746&gt;='Cohort Report'!$B$5,$D1746&lt;='Cohort Report'!$B$6),$G1746,"")))</f>
        <v/>
      </c>
    </row>
    <row r="1747" customFormat="false" ht="15" hidden="false" customHeight="false" outlineLevel="0" collapsed="false">
      <c r="A1747" s="9"/>
      <c r="B1747" s="22"/>
      <c r="C1747" s="23"/>
      <c r="D1747" s="19" t="str">
        <f aca="false">IF($A1747="","",_xlfn.MINIFS($B:$B,$A:$A,$A1747))</f>
        <v/>
      </c>
      <c r="E1747" s="20" t="str">
        <f aca="false">IF($A1747="","",IF(AND($B1747=$D1747,COUNTIFS($A$2:$A1747,$A1747,$B$2:$B1747,$B1747)=1),1,0))</f>
        <v/>
      </c>
      <c r="F1747" s="19" t="str">
        <f aca="false">IF($E1747&lt;&gt;1,"",IF(COUNTIFS($A:$A,$A1747,$B:$B,"&gt;"&amp;$D1747)=0,"",_xlfn.MINIFS($B:$B,$A:$A,$A1747,$B:$B,"&gt;"&amp;$D1747)))</f>
        <v/>
      </c>
      <c r="G1747" s="20" t="str">
        <f aca="false">IF($F1747="","",$F1747-$D1747)</f>
        <v/>
      </c>
      <c r="H1747" s="20" t="str">
        <f aca="false">IF($E1747&lt;&gt;1,"",IF($F1747="",0,IF($G1747&lt;='Cohort Report'!$B$7,1,0)))</f>
        <v/>
      </c>
      <c r="I1747" s="20" t="str">
        <f aca="false">IF($E1747&lt;&gt;1,"",IF($F1747="",0,IF($G1747&lt;='Cohort Report'!$B$8,1,0)))</f>
        <v/>
      </c>
      <c r="J1747" s="21" t="str">
        <f aca="false">IF($E1747&lt;&gt;1,"",DATE(YEAR($D1747),MONTH($D1747),1))</f>
        <v/>
      </c>
      <c r="K1747" s="20" t="str">
        <f aca="false">IF($E1747&lt;&gt;1,"",IF($G1747="","",IF(AND($D1747&gt;='Cohort Report'!$B$5,$D1747&lt;='Cohort Report'!$B$6),$G1747,"")))</f>
        <v/>
      </c>
    </row>
    <row r="1748" customFormat="false" ht="15" hidden="false" customHeight="false" outlineLevel="0" collapsed="false">
      <c r="A1748" s="9"/>
      <c r="B1748" s="22"/>
      <c r="C1748" s="23"/>
      <c r="D1748" s="19" t="str">
        <f aca="false">IF($A1748="","",_xlfn.MINIFS($B:$B,$A:$A,$A1748))</f>
        <v/>
      </c>
      <c r="E1748" s="20" t="str">
        <f aca="false">IF($A1748="","",IF(AND($B1748=$D1748,COUNTIFS($A$2:$A1748,$A1748,$B$2:$B1748,$B1748)=1),1,0))</f>
        <v/>
      </c>
      <c r="F1748" s="19" t="str">
        <f aca="false">IF($E1748&lt;&gt;1,"",IF(COUNTIFS($A:$A,$A1748,$B:$B,"&gt;"&amp;$D1748)=0,"",_xlfn.MINIFS($B:$B,$A:$A,$A1748,$B:$B,"&gt;"&amp;$D1748)))</f>
        <v/>
      </c>
      <c r="G1748" s="20" t="str">
        <f aca="false">IF($F1748="","",$F1748-$D1748)</f>
        <v/>
      </c>
      <c r="H1748" s="20" t="str">
        <f aca="false">IF($E1748&lt;&gt;1,"",IF($F1748="",0,IF($G1748&lt;='Cohort Report'!$B$7,1,0)))</f>
        <v/>
      </c>
      <c r="I1748" s="20" t="str">
        <f aca="false">IF($E1748&lt;&gt;1,"",IF($F1748="",0,IF($G1748&lt;='Cohort Report'!$B$8,1,0)))</f>
        <v/>
      </c>
      <c r="J1748" s="21" t="str">
        <f aca="false">IF($E1748&lt;&gt;1,"",DATE(YEAR($D1748),MONTH($D1748),1))</f>
        <v/>
      </c>
      <c r="K1748" s="20" t="str">
        <f aca="false">IF($E1748&lt;&gt;1,"",IF($G1748="","",IF(AND($D1748&gt;='Cohort Report'!$B$5,$D1748&lt;='Cohort Report'!$B$6),$G1748,"")))</f>
        <v/>
      </c>
    </row>
    <row r="1749" customFormat="false" ht="15" hidden="false" customHeight="false" outlineLevel="0" collapsed="false">
      <c r="A1749" s="9"/>
      <c r="B1749" s="22"/>
      <c r="C1749" s="23"/>
      <c r="D1749" s="19" t="str">
        <f aca="false">IF($A1749="","",_xlfn.MINIFS($B:$B,$A:$A,$A1749))</f>
        <v/>
      </c>
      <c r="E1749" s="20" t="str">
        <f aca="false">IF($A1749="","",IF(AND($B1749=$D1749,COUNTIFS($A$2:$A1749,$A1749,$B$2:$B1749,$B1749)=1),1,0))</f>
        <v/>
      </c>
      <c r="F1749" s="19" t="str">
        <f aca="false">IF($E1749&lt;&gt;1,"",IF(COUNTIFS($A:$A,$A1749,$B:$B,"&gt;"&amp;$D1749)=0,"",_xlfn.MINIFS($B:$B,$A:$A,$A1749,$B:$B,"&gt;"&amp;$D1749)))</f>
        <v/>
      </c>
      <c r="G1749" s="20" t="str">
        <f aca="false">IF($F1749="","",$F1749-$D1749)</f>
        <v/>
      </c>
      <c r="H1749" s="20" t="str">
        <f aca="false">IF($E1749&lt;&gt;1,"",IF($F1749="",0,IF($G1749&lt;='Cohort Report'!$B$7,1,0)))</f>
        <v/>
      </c>
      <c r="I1749" s="20" t="str">
        <f aca="false">IF($E1749&lt;&gt;1,"",IF($F1749="",0,IF($G1749&lt;='Cohort Report'!$B$8,1,0)))</f>
        <v/>
      </c>
      <c r="J1749" s="21" t="str">
        <f aca="false">IF($E1749&lt;&gt;1,"",DATE(YEAR($D1749),MONTH($D1749),1))</f>
        <v/>
      </c>
      <c r="K1749" s="20" t="str">
        <f aca="false">IF($E1749&lt;&gt;1,"",IF($G1749="","",IF(AND($D1749&gt;='Cohort Report'!$B$5,$D1749&lt;='Cohort Report'!$B$6),$G1749,"")))</f>
        <v/>
      </c>
    </row>
    <row r="1750" customFormat="false" ht="15" hidden="false" customHeight="false" outlineLevel="0" collapsed="false">
      <c r="A1750" s="9"/>
      <c r="B1750" s="22"/>
      <c r="C1750" s="23"/>
      <c r="D1750" s="19" t="str">
        <f aca="false">IF($A1750="","",_xlfn.MINIFS($B:$B,$A:$A,$A1750))</f>
        <v/>
      </c>
      <c r="E1750" s="20" t="str">
        <f aca="false">IF($A1750="","",IF(AND($B1750=$D1750,COUNTIFS($A$2:$A1750,$A1750,$B$2:$B1750,$B1750)=1),1,0))</f>
        <v/>
      </c>
      <c r="F1750" s="19" t="str">
        <f aca="false">IF($E1750&lt;&gt;1,"",IF(COUNTIFS($A:$A,$A1750,$B:$B,"&gt;"&amp;$D1750)=0,"",_xlfn.MINIFS($B:$B,$A:$A,$A1750,$B:$B,"&gt;"&amp;$D1750)))</f>
        <v/>
      </c>
      <c r="G1750" s="20" t="str">
        <f aca="false">IF($F1750="","",$F1750-$D1750)</f>
        <v/>
      </c>
      <c r="H1750" s="20" t="str">
        <f aca="false">IF($E1750&lt;&gt;1,"",IF($F1750="",0,IF($G1750&lt;='Cohort Report'!$B$7,1,0)))</f>
        <v/>
      </c>
      <c r="I1750" s="20" t="str">
        <f aca="false">IF($E1750&lt;&gt;1,"",IF($F1750="",0,IF($G1750&lt;='Cohort Report'!$B$8,1,0)))</f>
        <v/>
      </c>
      <c r="J1750" s="21" t="str">
        <f aca="false">IF($E1750&lt;&gt;1,"",DATE(YEAR($D1750),MONTH($D1750),1))</f>
        <v/>
      </c>
      <c r="K1750" s="20" t="str">
        <f aca="false">IF($E1750&lt;&gt;1,"",IF($G1750="","",IF(AND($D1750&gt;='Cohort Report'!$B$5,$D1750&lt;='Cohort Report'!$B$6),$G1750,"")))</f>
        <v/>
      </c>
    </row>
    <row r="1751" customFormat="false" ht="15" hidden="false" customHeight="false" outlineLevel="0" collapsed="false">
      <c r="A1751" s="9"/>
      <c r="B1751" s="22"/>
      <c r="C1751" s="23"/>
      <c r="D1751" s="19" t="str">
        <f aca="false">IF($A1751="","",_xlfn.MINIFS($B:$B,$A:$A,$A1751))</f>
        <v/>
      </c>
      <c r="E1751" s="20" t="str">
        <f aca="false">IF($A1751="","",IF(AND($B1751=$D1751,COUNTIFS($A$2:$A1751,$A1751,$B$2:$B1751,$B1751)=1),1,0))</f>
        <v/>
      </c>
      <c r="F1751" s="19" t="str">
        <f aca="false">IF($E1751&lt;&gt;1,"",IF(COUNTIFS($A:$A,$A1751,$B:$B,"&gt;"&amp;$D1751)=0,"",_xlfn.MINIFS($B:$B,$A:$A,$A1751,$B:$B,"&gt;"&amp;$D1751)))</f>
        <v/>
      </c>
      <c r="G1751" s="20" t="str">
        <f aca="false">IF($F1751="","",$F1751-$D1751)</f>
        <v/>
      </c>
      <c r="H1751" s="20" t="str">
        <f aca="false">IF($E1751&lt;&gt;1,"",IF($F1751="",0,IF($G1751&lt;='Cohort Report'!$B$7,1,0)))</f>
        <v/>
      </c>
      <c r="I1751" s="20" t="str">
        <f aca="false">IF($E1751&lt;&gt;1,"",IF($F1751="",0,IF($G1751&lt;='Cohort Report'!$B$8,1,0)))</f>
        <v/>
      </c>
      <c r="J1751" s="21" t="str">
        <f aca="false">IF($E1751&lt;&gt;1,"",DATE(YEAR($D1751),MONTH($D1751),1))</f>
        <v/>
      </c>
      <c r="K1751" s="20" t="str">
        <f aca="false">IF($E1751&lt;&gt;1,"",IF($G1751="","",IF(AND($D1751&gt;='Cohort Report'!$B$5,$D1751&lt;='Cohort Report'!$B$6),$G1751,"")))</f>
        <v/>
      </c>
    </row>
    <row r="1752" customFormat="false" ht="15" hidden="false" customHeight="false" outlineLevel="0" collapsed="false">
      <c r="A1752" s="9"/>
      <c r="B1752" s="22"/>
      <c r="C1752" s="23"/>
      <c r="D1752" s="19" t="str">
        <f aca="false">IF($A1752="","",_xlfn.MINIFS($B:$B,$A:$A,$A1752))</f>
        <v/>
      </c>
      <c r="E1752" s="20" t="str">
        <f aca="false">IF($A1752="","",IF(AND($B1752=$D1752,COUNTIFS($A$2:$A1752,$A1752,$B$2:$B1752,$B1752)=1),1,0))</f>
        <v/>
      </c>
      <c r="F1752" s="19" t="str">
        <f aca="false">IF($E1752&lt;&gt;1,"",IF(COUNTIFS($A:$A,$A1752,$B:$B,"&gt;"&amp;$D1752)=0,"",_xlfn.MINIFS($B:$B,$A:$A,$A1752,$B:$B,"&gt;"&amp;$D1752)))</f>
        <v/>
      </c>
      <c r="G1752" s="20" t="str">
        <f aca="false">IF($F1752="","",$F1752-$D1752)</f>
        <v/>
      </c>
      <c r="H1752" s="20" t="str">
        <f aca="false">IF($E1752&lt;&gt;1,"",IF($F1752="",0,IF($G1752&lt;='Cohort Report'!$B$7,1,0)))</f>
        <v/>
      </c>
      <c r="I1752" s="20" t="str">
        <f aca="false">IF($E1752&lt;&gt;1,"",IF($F1752="",0,IF($G1752&lt;='Cohort Report'!$B$8,1,0)))</f>
        <v/>
      </c>
      <c r="J1752" s="21" t="str">
        <f aca="false">IF($E1752&lt;&gt;1,"",DATE(YEAR($D1752),MONTH($D1752),1))</f>
        <v/>
      </c>
      <c r="K1752" s="20" t="str">
        <f aca="false">IF($E1752&lt;&gt;1,"",IF($G1752="","",IF(AND($D1752&gt;='Cohort Report'!$B$5,$D1752&lt;='Cohort Report'!$B$6),$G1752,"")))</f>
        <v/>
      </c>
    </row>
    <row r="1753" customFormat="false" ht="15" hidden="false" customHeight="false" outlineLevel="0" collapsed="false">
      <c r="A1753" s="9"/>
      <c r="B1753" s="22"/>
      <c r="C1753" s="23"/>
      <c r="D1753" s="19" t="str">
        <f aca="false">IF($A1753="","",_xlfn.MINIFS($B:$B,$A:$A,$A1753))</f>
        <v/>
      </c>
      <c r="E1753" s="20" t="str">
        <f aca="false">IF($A1753="","",IF(AND($B1753=$D1753,COUNTIFS($A$2:$A1753,$A1753,$B$2:$B1753,$B1753)=1),1,0))</f>
        <v/>
      </c>
      <c r="F1753" s="19" t="str">
        <f aca="false">IF($E1753&lt;&gt;1,"",IF(COUNTIFS($A:$A,$A1753,$B:$B,"&gt;"&amp;$D1753)=0,"",_xlfn.MINIFS($B:$B,$A:$A,$A1753,$B:$B,"&gt;"&amp;$D1753)))</f>
        <v/>
      </c>
      <c r="G1753" s="20" t="str">
        <f aca="false">IF($F1753="","",$F1753-$D1753)</f>
        <v/>
      </c>
      <c r="H1753" s="20" t="str">
        <f aca="false">IF($E1753&lt;&gt;1,"",IF($F1753="",0,IF($G1753&lt;='Cohort Report'!$B$7,1,0)))</f>
        <v/>
      </c>
      <c r="I1753" s="20" t="str">
        <f aca="false">IF($E1753&lt;&gt;1,"",IF($F1753="",0,IF($G1753&lt;='Cohort Report'!$B$8,1,0)))</f>
        <v/>
      </c>
      <c r="J1753" s="21" t="str">
        <f aca="false">IF($E1753&lt;&gt;1,"",DATE(YEAR($D1753),MONTH($D1753),1))</f>
        <v/>
      </c>
      <c r="K1753" s="20" t="str">
        <f aca="false">IF($E1753&lt;&gt;1,"",IF($G1753="","",IF(AND($D1753&gt;='Cohort Report'!$B$5,$D1753&lt;='Cohort Report'!$B$6),$G1753,"")))</f>
        <v/>
      </c>
    </row>
    <row r="1754" customFormat="false" ht="15" hidden="false" customHeight="false" outlineLevel="0" collapsed="false">
      <c r="A1754" s="9"/>
      <c r="B1754" s="22"/>
      <c r="C1754" s="23"/>
      <c r="D1754" s="19" t="str">
        <f aca="false">IF($A1754="","",_xlfn.MINIFS($B:$B,$A:$A,$A1754))</f>
        <v/>
      </c>
      <c r="E1754" s="20" t="str">
        <f aca="false">IF($A1754="","",IF(AND($B1754=$D1754,COUNTIFS($A$2:$A1754,$A1754,$B$2:$B1754,$B1754)=1),1,0))</f>
        <v/>
      </c>
      <c r="F1754" s="19" t="str">
        <f aca="false">IF($E1754&lt;&gt;1,"",IF(COUNTIFS($A:$A,$A1754,$B:$B,"&gt;"&amp;$D1754)=0,"",_xlfn.MINIFS($B:$B,$A:$A,$A1754,$B:$B,"&gt;"&amp;$D1754)))</f>
        <v/>
      </c>
      <c r="G1754" s="20" t="str">
        <f aca="false">IF($F1754="","",$F1754-$D1754)</f>
        <v/>
      </c>
      <c r="H1754" s="20" t="str">
        <f aca="false">IF($E1754&lt;&gt;1,"",IF($F1754="",0,IF($G1754&lt;='Cohort Report'!$B$7,1,0)))</f>
        <v/>
      </c>
      <c r="I1754" s="20" t="str">
        <f aca="false">IF($E1754&lt;&gt;1,"",IF($F1754="",0,IF($G1754&lt;='Cohort Report'!$B$8,1,0)))</f>
        <v/>
      </c>
      <c r="J1754" s="21" t="str">
        <f aca="false">IF($E1754&lt;&gt;1,"",DATE(YEAR($D1754),MONTH($D1754),1))</f>
        <v/>
      </c>
      <c r="K1754" s="20" t="str">
        <f aca="false">IF($E1754&lt;&gt;1,"",IF($G1754="","",IF(AND($D1754&gt;='Cohort Report'!$B$5,$D1754&lt;='Cohort Report'!$B$6),$G1754,"")))</f>
        <v/>
      </c>
    </row>
    <row r="1755" customFormat="false" ht="15" hidden="false" customHeight="false" outlineLevel="0" collapsed="false">
      <c r="A1755" s="9"/>
      <c r="B1755" s="22"/>
      <c r="C1755" s="23"/>
      <c r="D1755" s="19" t="str">
        <f aca="false">IF($A1755="","",_xlfn.MINIFS($B:$B,$A:$A,$A1755))</f>
        <v/>
      </c>
      <c r="E1755" s="20" t="str">
        <f aca="false">IF($A1755="","",IF(AND($B1755=$D1755,COUNTIFS($A$2:$A1755,$A1755,$B$2:$B1755,$B1755)=1),1,0))</f>
        <v/>
      </c>
      <c r="F1755" s="19" t="str">
        <f aca="false">IF($E1755&lt;&gt;1,"",IF(COUNTIFS($A:$A,$A1755,$B:$B,"&gt;"&amp;$D1755)=0,"",_xlfn.MINIFS($B:$B,$A:$A,$A1755,$B:$B,"&gt;"&amp;$D1755)))</f>
        <v/>
      </c>
      <c r="G1755" s="20" t="str">
        <f aca="false">IF($F1755="","",$F1755-$D1755)</f>
        <v/>
      </c>
      <c r="H1755" s="20" t="str">
        <f aca="false">IF($E1755&lt;&gt;1,"",IF($F1755="",0,IF($G1755&lt;='Cohort Report'!$B$7,1,0)))</f>
        <v/>
      </c>
      <c r="I1755" s="20" t="str">
        <f aca="false">IF($E1755&lt;&gt;1,"",IF($F1755="",0,IF($G1755&lt;='Cohort Report'!$B$8,1,0)))</f>
        <v/>
      </c>
      <c r="J1755" s="21" t="str">
        <f aca="false">IF($E1755&lt;&gt;1,"",DATE(YEAR($D1755),MONTH($D1755),1))</f>
        <v/>
      </c>
      <c r="K1755" s="20" t="str">
        <f aca="false">IF($E1755&lt;&gt;1,"",IF($G1755="","",IF(AND($D1755&gt;='Cohort Report'!$B$5,$D1755&lt;='Cohort Report'!$B$6),$G1755,"")))</f>
        <v/>
      </c>
    </row>
    <row r="1756" customFormat="false" ht="15" hidden="false" customHeight="false" outlineLevel="0" collapsed="false">
      <c r="A1756" s="9"/>
      <c r="B1756" s="22"/>
      <c r="C1756" s="23"/>
      <c r="D1756" s="19" t="str">
        <f aca="false">IF($A1756="","",_xlfn.MINIFS($B:$B,$A:$A,$A1756))</f>
        <v/>
      </c>
      <c r="E1756" s="20" t="str">
        <f aca="false">IF($A1756="","",IF(AND($B1756=$D1756,COUNTIFS($A$2:$A1756,$A1756,$B$2:$B1756,$B1756)=1),1,0))</f>
        <v/>
      </c>
      <c r="F1756" s="19" t="str">
        <f aca="false">IF($E1756&lt;&gt;1,"",IF(COUNTIFS($A:$A,$A1756,$B:$B,"&gt;"&amp;$D1756)=0,"",_xlfn.MINIFS($B:$B,$A:$A,$A1756,$B:$B,"&gt;"&amp;$D1756)))</f>
        <v/>
      </c>
      <c r="G1756" s="20" t="str">
        <f aca="false">IF($F1756="","",$F1756-$D1756)</f>
        <v/>
      </c>
      <c r="H1756" s="20" t="str">
        <f aca="false">IF($E1756&lt;&gt;1,"",IF($F1756="",0,IF($G1756&lt;='Cohort Report'!$B$7,1,0)))</f>
        <v/>
      </c>
      <c r="I1756" s="20" t="str">
        <f aca="false">IF($E1756&lt;&gt;1,"",IF($F1756="",0,IF($G1756&lt;='Cohort Report'!$B$8,1,0)))</f>
        <v/>
      </c>
      <c r="J1756" s="21" t="str">
        <f aca="false">IF($E1756&lt;&gt;1,"",DATE(YEAR($D1756),MONTH($D1756),1))</f>
        <v/>
      </c>
      <c r="K1756" s="20" t="str">
        <f aca="false">IF($E1756&lt;&gt;1,"",IF($G1756="","",IF(AND($D1756&gt;='Cohort Report'!$B$5,$D1756&lt;='Cohort Report'!$B$6),$G1756,"")))</f>
        <v/>
      </c>
    </row>
    <row r="1757" customFormat="false" ht="15" hidden="false" customHeight="false" outlineLevel="0" collapsed="false">
      <c r="A1757" s="9"/>
      <c r="B1757" s="22"/>
      <c r="C1757" s="23"/>
      <c r="D1757" s="19" t="str">
        <f aca="false">IF($A1757="","",_xlfn.MINIFS($B:$B,$A:$A,$A1757))</f>
        <v/>
      </c>
      <c r="E1757" s="20" t="str">
        <f aca="false">IF($A1757="","",IF(AND($B1757=$D1757,COUNTIFS($A$2:$A1757,$A1757,$B$2:$B1757,$B1757)=1),1,0))</f>
        <v/>
      </c>
      <c r="F1757" s="19" t="str">
        <f aca="false">IF($E1757&lt;&gt;1,"",IF(COUNTIFS($A:$A,$A1757,$B:$B,"&gt;"&amp;$D1757)=0,"",_xlfn.MINIFS($B:$B,$A:$A,$A1757,$B:$B,"&gt;"&amp;$D1757)))</f>
        <v/>
      </c>
      <c r="G1757" s="20" t="str">
        <f aca="false">IF($F1757="","",$F1757-$D1757)</f>
        <v/>
      </c>
      <c r="H1757" s="20" t="str">
        <f aca="false">IF($E1757&lt;&gt;1,"",IF($F1757="",0,IF($G1757&lt;='Cohort Report'!$B$7,1,0)))</f>
        <v/>
      </c>
      <c r="I1757" s="20" t="str">
        <f aca="false">IF($E1757&lt;&gt;1,"",IF($F1757="",0,IF($G1757&lt;='Cohort Report'!$B$8,1,0)))</f>
        <v/>
      </c>
      <c r="J1757" s="21" t="str">
        <f aca="false">IF($E1757&lt;&gt;1,"",DATE(YEAR($D1757),MONTH($D1757),1))</f>
        <v/>
      </c>
      <c r="K1757" s="20" t="str">
        <f aca="false">IF($E1757&lt;&gt;1,"",IF($G1757="","",IF(AND($D1757&gt;='Cohort Report'!$B$5,$D1757&lt;='Cohort Report'!$B$6),$G1757,"")))</f>
        <v/>
      </c>
    </row>
    <row r="1758" customFormat="false" ht="15" hidden="false" customHeight="false" outlineLevel="0" collapsed="false">
      <c r="A1758" s="9"/>
      <c r="B1758" s="22"/>
      <c r="C1758" s="23"/>
      <c r="D1758" s="19" t="str">
        <f aca="false">IF($A1758="","",_xlfn.MINIFS($B:$B,$A:$A,$A1758))</f>
        <v/>
      </c>
      <c r="E1758" s="20" t="str">
        <f aca="false">IF($A1758="","",IF(AND($B1758=$D1758,COUNTIFS($A$2:$A1758,$A1758,$B$2:$B1758,$B1758)=1),1,0))</f>
        <v/>
      </c>
      <c r="F1758" s="19" t="str">
        <f aca="false">IF($E1758&lt;&gt;1,"",IF(COUNTIFS($A:$A,$A1758,$B:$B,"&gt;"&amp;$D1758)=0,"",_xlfn.MINIFS($B:$B,$A:$A,$A1758,$B:$B,"&gt;"&amp;$D1758)))</f>
        <v/>
      </c>
      <c r="G1758" s="20" t="str">
        <f aca="false">IF($F1758="","",$F1758-$D1758)</f>
        <v/>
      </c>
      <c r="H1758" s="20" t="str">
        <f aca="false">IF($E1758&lt;&gt;1,"",IF($F1758="",0,IF($G1758&lt;='Cohort Report'!$B$7,1,0)))</f>
        <v/>
      </c>
      <c r="I1758" s="20" t="str">
        <f aca="false">IF($E1758&lt;&gt;1,"",IF($F1758="",0,IF($G1758&lt;='Cohort Report'!$B$8,1,0)))</f>
        <v/>
      </c>
      <c r="J1758" s="21" t="str">
        <f aca="false">IF($E1758&lt;&gt;1,"",DATE(YEAR($D1758),MONTH($D1758),1))</f>
        <v/>
      </c>
      <c r="K1758" s="20" t="str">
        <f aca="false">IF($E1758&lt;&gt;1,"",IF($G1758="","",IF(AND($D1758&gt;='Cohort Report'!$B$5,$D1758&lt;='Cohort Report'!$B$6),$G1758,"")))</f>
        <v/>
      </c>
    </row>
    <row r="1759" customFormat="false" ht="15" hidden="false" customHeight="false" outlineLevel="0" collapsed="false">
      <c r="A1759" s="9"/>
      <c r="B1759" s="22"/>
      <c r="C1759" s="23"/>
      <c r="D1759" s="19" t="str">
        <f aca="false">IF($A1759="","",_xlfn.MINIFS($B:$B,$A:$A,$A1759))</f>
        <v/>
      </c>
      <c r="E1759" s="20" t="str">
        <f aca="false">IF($A1759="","",IF(AND($B1759=$D1759,COUNTIFS($A$2:$A1759,$A1759,$B$2:$B1759,$B1759)=1),1,0))</f>
        <v/>
      </c>
      <c r="F1759" s="19" t="str">
        <f aca="false">IF($E1759&lt;&gt;1,"",IF(COUNTIFS($A:$A,$A1759,$B:$B,"&gt;"&amp;$D1759)=0,"",_xlfn.MINIFS($B:$B,$A:$A,$A1759,$B:$B,"&gt;"&amp;$D1759)))</f>
        <v/>
      </c>
      <c r="G1759" s="20" t="str">
        <f aca="false">IF($F1759="","",$F1759-$D1759)</f>
        <v/>
      </c>
      <c r="H1759" s="20" t="str">
        <f aca="false">IF($E1759&lt;&gt;1,"",IF($F1759="",0,IF($G1759&lt;='Cohort Report'!$B$7,1,0)))</f>
        <v/>
      </c>
      <c r="I1759" s="20" t="str">
        <f aca="false">IF($E1759&lt;&gt;1,"",IF($F1759="",0,IF($G1759&lt;='Cohort Report'!$B$8,1,0)))</f>
        <v/>
      </c>
      <c r="J1759" s="21" t="str">
        <f aca="false">IF($E1759&lt;&gt;1,"",DATE(YEAR($D1759),MONTH($D1759),1))</f>
        <v/>
      </c>
      <c r="K1759" s="20" t="str">
        <f aca="false">IF($E1759&lt;&gt;1,"",IF($G1759="","",IF(AND($D1759&gt;='Cohort Report'!$B$5,$D1759&lt;='Cohort Report'!$B$6),$G1759,"")))</f>
        <v/>
      </c>
    </row>
    <row r="1760" customFormat="false" ht="15" hidden="false" customHeight="false" outlineLevel="0" collapsed="false">
      <c r="A1760" s="9"/>
      <c r="B1760" s="22"/>
      <c r="C1760" s="23"/>
      <c r="D1760" s="19" t="str">
        <f aca="false">IF($A1760="","",_xlfn.MINIFS($B:$B,$A:$A,$A1760))</f>
        <v/>
      </c>
      <c r="E1760" s="20" t="str">
        <f aca="false">IF($A1760="","",IF(AND($B1760=$D1760,COUNTIFS($A$2:$A1760,$A1760,$B$2:$B1760,$B1760)=1),1,0))</f>
        <v/>
      </c>
      <c r="F1760" s="19" t="str">
        <f aca="false">IF($E1760&lt;&gt;1,"",IF(COUNTIFS($A:$A,$A1760,$B:$B,"&gt;"&amp;$D1760)=0,"",_xlfn.MINIFS($B:$B,$A:$A,$A1760,$B:$B,"&gt;"&amp;$D1760)))</f>
        <v/>
      </c>
      <c r="G1760" s="20" t="str">
        <f aca="false">IF($F1760="","",$F1760-$D1760)</f>
        <v/>
      </c>
      <c r="H1760" s="20" t="str">
        <f aca="false">IF($E1760&lt;&gt;1,"",IF($F1760="",0,IF($G1760&lt;='Cohort Report'!$B$7,1,0)))</f>
        <v/>
      </c>
      <c r="I1760" s="20" t="str">
        <f aca="false">IF($E1760&lt;&gt;1,"",IF($F1760="",0,IF($G1760&lt;='Cohort Report'!$B$8,1,0)))</f>
        <v/>
      </c>
      <c r="J1760" s="21" t="str">
        <f aca="false">IF($E1760&lt;&gt;1,"",DATE(YEAR($D1760),MONTH($D1760),1))</f>
        <v/>
      </c>
      <c r="K1760" s="20" t="str">
        <f aca="false">IF($E1760&lt;&gt;1,"",IF($G1760="","",IF(AND($D1760&gt;='Cohort Report'!$B$5,$D1760&lt;='Cohort Report'!$B$6),$G1760,"")))</f>
        <v/>
      </c>
    </row>
    <row r="1761" customFormat="false" ht="15" hidden="false" customHeight="false" outlineLevel="0" collapsed="false">
      <c r="A1761" s="9"/>
      <c r="B1761" s="22"/>
      <c r="C1761" s="23"/>
      <c r="D1761" s="19" t="str">
        <f aca="false">IF($A1761="","",_xlfn.MINIFS($B:$B,$A:$A,$A1761))</f>
        <v/>
      </c>
      <c r="E1761" s="20" t="str">
        <f aca="false">IF($A1761="","",IF(AND($B1761=$D1761,COUNTIFS($A$2:$A1761,$A1761,$B$2:$B1761,$B1761)=1),1,0))</f>
        <v/>
      </c>
      <c r="F1761" s="19" t="str">
        <f aca="false">IF($E1761&lt;&gt;1,"",IF(COUNTIFS($A:$A,$A1761,$B:$B,"&gt;"&amp;$D1761)=0,"",_xlfn.MINIFS($B:$B,$A:$A,$A1761,$B:$B,"&gt;"&amp;$D1761)))</f>
        <v/>
      </c>
      <c r="G1761" s="20" t="str">
        <f aca="false">IF($F1761="","",$F1761-$D1761)</f>
        <v/>
      </c>
      <c r="H1761" s="20" t="str">
        <f aca="false">IF($E1761&lt;&gt;1,"",IF($F1761="",0,IF($G1761&lt;='Cohort Report'!$B$7,1,0)))</f>
        <v/>
      </c>
      <c r="I1761" s="20" t="str">
        <f aca="false">IF($E1761&lt;&gt;1,"",IF($F1761="",0,IF($G1761&lt;='Cohort Report'!$B$8,1,0)))</f>
        <v/>
      </c>
      <c r="J1761" s="21" t="str">
        <f aca="false">IF($E1761&lt;&gt;1,"",DATE(YEAR($D1761),MONTH($D1761),1))</f>
        <v/>
      </c>
      <c r="K1761" s="20" t="str">
        <f aca="false">IF($E1761&lt;&gt;1,"",IF($G1761="","",IF(AND($D1761&gt;='Cohort Report'!$B$5,$D1761&lt;='Cohort Report'!$B$6),$G1761,"")))</f>
        <v/>
      </c>
    </row>
    <row r="1762" customFormat="false" ht="15" hidden="false" customHeight="false" outlineLevel="0" collapsed="false">
      <c r="A1762" s="9"/>
      <c r="B1762" s="22"/>
      <c r="C1762" s="23"/>
      <c r="D1762" s="19" t="str">
        <f aca="false">IF($A1762="","",_xlfn.MINIFS($B:$B,$A:$A,$A1762))</f>
        <v/>
      </c>
      <c r="E1762" s="20" t="str">
        <f aca="false">IF($A1762="","",IF(AND($B1762=$D1762,COUNTIFS($A$2:$A1762,$A1762,$B$2:$B1762,$B1762)=1),1,0))</f>
        <v/>
      </c>
      <c r="F1762" s="19" t="str">
        <f aca="false">IF($E1762&lt;&gt;1,"",IF(COUNTIFS($A:$A,$A1762,$B:$B,"&gt;"&amp;$D1762)=0,"",_xlfn.MINIFS($B:$B,$A:$A,$A1762,$B:$B,"&gt;"&amp;$D1762)))</f>
        <v/>
      </c>
      <c r="G1762" s="20" t="str">
        <f aca="false">IF($F1762="","",$F1762-$D1762)</f>
        <v/>
      </c>
      <c r="H1762" s="20" t="str">
        <f aca="false">IF($E1762&lt;&gt;1,"",IF($F1762="",0,IF($G1762&lt;='Cohort Report'!$B$7,1,0)))</f>
        <v/>
      </c>
      <c r="I1762" s="20" t="str">
        <f aca="false">IF($E1762&lt;&gt;1,"",IF($F1762="",0,IF($G1762&lt;='Cohort Report'!$B$8,1,0)))</f>
        <v/>
      </c>
      <c r="J1762" s="21" t="str">
        <f aca="false">IF($E1762&lt;&gt;1,"",DATE(YEAR($D1762),MONTH($D1762),1))</f>
        <v/>
      </c>
      <c r="K1762" s="20" t="str">
        <f aca="false">IF($E1762&lt;&gt;1,"",IF($G1762="","",IF(AND($D1762&gt;='Cohort Report'!$B$5,$D1762&lt;='Cohort Report'!$B$6),$G1762,"")))</f>
        <v/>
      </c>
    </row>
    <row r="1763" customFormat="false" ht="15" hidden="false" customHeight="false" outlineLevel="0" collapsed="false">
      <c r="A1763" s="9"/>
      <c r="B1763" s="22"/>
      <c r="C1763" s="23"/>
      <c r="D1763" s="19" t="str">
        <f aca="false">IF($A1763="","",_xlfn.MINIFS($B:$B,$A:$A,$A1763))</f>
        <v/>
      </c>
      <c r="E1763" s="20" t="str">
        <f aca="false">IF($A1763="","",IF(AND($B1763=$D1763,COUNTIFS($A$2:$A1763,$A1763,$B$2:$B1763,$B1763)=1),1,0))</f>
        <v/>
      </c>
      <c r="F1763" s="19" t="str">
        <f aca="false">IF($E1763&lt;&gt;1,"",IF(COUNTIFS($A:$A,$A1763,$B:$B,"&gt;"&amp;$D1763)=0,"",_xlfn.MINIFS($B:$B,$A:$A,$A1763,$B:$B,"&gt;"&amp;$D1763)))</f>
        <v/>
      </c>
      <c r="G1763" s="20" t="str">
        <f aca="false">IF($F1763="","",$F1763-$D1763)</f>
        <v/>
      </c>
      <c r="H1763" s="20" t="str">
        <f aca="false">IF($E1763&lt;&gt;1,"",IF($F1763="",0,IF($G1763&lt;='Cohort Report'!$B$7,1,0)))</f>
        <v/>
      </c>
      <c r="I1763" s="20" t="str">
        <f aca="false">IF($E1763&lt;&gt;1,"",IF($F1763="",0,IF($G1763&lt;='Cohort Report'!$B$8,1,0)))</f>
        <v/>
      </c>
      <c r="J1763" s="21" t="str">
        <f aca="false">IF($E1763&lt;&gt;1,"",DATE(YEAR($D1763),MONTH($D1763),1))</f>
        <v/>
      </c>
      <c r="K1763" s="20" t="str">
        <f aca="false">IF($E1763&lt;&gt;1,"",IF($G1763="","",IF(AND($D1763&gt;='Cohort Report'!$B$5,$D1763&lt;='Cohort Report'!$B$6),$G1763,"")))</f>
        <v/>
      </c>
    </row>
    <row r="1764" customFormat="false" ht="15" hidden="false" customHeight="false" outlineLevel="0" collapsed="false">
      <c r="A1764" s="9"/>
      <c r="B1764" s="22"/>
      <c r="C1764" s="23"/>
      <c r="D1764" s="19" t="str">
        <f aca="false">IF($A1764="","",_xlfn.MINIFS($B:$B,$A:$A,$A1764))</f>
        <v/>
      </c>
      <c r="E1764" s="20" t="str">
        <f aca="false">IF($A1764="","",IF(AND($B1764=$D1764,COUNTIFS($A$2:$A1764,$A1764,$B$2:$B1764,$B1764)=1),1,0))</f>
        <v/>
      </c>
      <c r="F1764" s="19" t="str">
        <f aca="false">IF($E1764&lt;&gt;1,"",IF(COUNTIFS($A:$A,$A1764,$B:$B,"&gt;"&amp;$D1764)=0,"",_xlfn.MINIFS($B:$B,$A:$A,$A1764,$B:$B,"&gt;"&amp;$D1764)))</f>
        <v/>
      </c>
      <c r="G1764" s="20" t="str">
        <f aca="false">IF($F1764="","",$F1764-$D1764)</f>
        <v/>
      </c>
      <c r="H1764" s="20" t="str">
        <f aca="false">IF($E1764&lt;&gt;1,"",IF($F1764="",0,IF($G1764&lt;='Cohort Report'!$B$7,1,0)))</f>
        <v/>
      </c>
      <c r="I1764" s="20" t="str">
        <f aca="false">IF($E1764&lt;&gt;1,"",IF($F1764="",0,IF($G1764&lt;='Cohort Report'!$B$8,1,0)))</f>
        <v/>
      </c>
      <c r="J1764" s="21" t="str">
        <f aca="false">IF($E1764&lt;&gt;1,"",DATE(YEAR($D1764),MONTH($D1764),1))</f>
        <v/>
      </c>
      <c r="K1764" s="20" t="str">
        <f aca="false">IF($E1764&lt;&gt;1,"",IF($G1764="","",IF(AND($D1764&gt;='Cohort Report'!$B$5,$D1764&lt;='Cohort Report'!$B$6),$G1764,"")))</f>
        <v/>
      </c>
    </row>
    <row r="1765" customFormat="false" ht="15" hidden="false" customHeight="false" outlineLevel="0" collapsed="false">
      <c r="A1765" s="9"/>
      <c r="B1765" s="22"/>
      <c r="C1765" s="23"/>
      <c r="D1765" s="19" t="str">
        <f aca="false">IF($A1765="","",_xlfn.MINIFS($B:$B,$A:$A,$A1765))</f>
        <v/>
      </c>
      <c r="E1765" s="20" t="str">
        <f aca="false">IF($A1765="","",IF(AND($B1765=$D1765,COUNTIFS($A$2:$A1765,$A1765,$B$2:$B1765,$B1765)=1),1,0))</f>
        <v/>
      </c>
      <c r="F1765" s="19" t="str">
        <f aca="false">IF($E1765&lt;&gt;1,"",IF(COUNTIFS($A:$A,$A1765,$B:$B,"&gt;"&amp;$D1765)=0,"",_xlfn.MINIFS($B:$B,$A:$A,$A1765,$B:$B,"&gt;"&amp;$D1765)))</f>
        <v/>
      </c>
      <c r="G1765" s="20" t="str">
        <f aca="false">IF($F1765="","",$F1765-$D1765)</f>
        <v/>
      </c>
      <c r="H1765" s="20" t="str">
        <f aca="false">IF($E1765&lt;&gt;1,"",IF($F1765="",0,IF($G1765&lt;='Cohort Report'!$B$7,1,0)))</f>
        <v/>
      </c>
      <c r="I1765" s="20" t="str">
        <f aca="false">IF($E1765&lt;&gt;1,"",IF($F1765="",0,IF($G1765&lt;='Cohort Report'!$B$8,1,0)))</f>
        <v/>
      </c>
      <c r="J1765" s="21" t="str">
        <f aca="false">IF($E1765&lt;&gt;1,"",DATE(YEAR($D1765),MONTH($D1765),1))</f>
        <v/>
      </c>
      <c r="K1765" s="20" t="str">
        <f aca="false">IF($E1765&lt;&gt;1,"",IF($G1765="","",IF(AND($D1765&gt;='Cohort Report'!$B$5,$D1765&lt;='Cohort Report'!$B$6),$G1765,"")))</f>
        <v/>
      </c>
    </row>
    <row r="1766" customFormat="false" ht="15" hidden="false" customHeight="false" outlineLevel="0" collapsed="false">
      <c r="A1766" s="9"/>
      <c r="B1766" s="22"/>
      <c r="C1766" s="23"/>
      <c r="D1766" s="19" t="str">
        <f aca="false">IF($A1766="","",_xlfn.MINIFS($B:$B,$A:$A,$A1766))</f>
        <v/>
      </c>
      <c r="E1766" s="20" t="str">
        <f aca="false">IF($A1766="","",IF(AND($B1766=$D1766,COUNTIFS($A$2:$A1766,$A1766,$B$2:$B1766,$B1766)=1),1,0))</f>
        <v/>
      </c>
      <c r="F1766" s="19" t="str">
        <f aca="false">IF($E1766&lt;&gt;1,"",IF(COUNTIFS($A:$A,$A1766,$B:$B,"&gt;"&amp;$D1766)=0,"",_xlfn.MINIFS($B:$B,$A:$A,$A1766,$B:$B,"&gt;"&amp;$D1766)))</f>
        <v/>
      </c>
      <c r="G1766" s="20" t="str">
        <f aca="false">IF($F1766="","",$F1766-$D1766)</f>
        <v/>
      </c>
      <c r="H1766" s="20" t="str">
        <f aca="false">IF($E1766&lt;&gt;1,"",IF($F1766="",0,IF($G1766&lt;='Cohort Report'!$B$7,1,0)))</f>
        <v/>
      </c>
      <c r="I1766" s="20" t="str">
        <f aca="false">IF($E1766&lt;&gt;1,"",IF($F1766="",0,IF($G1766&lt;='Cohort Report'!$B$8,1,0)))</f>
        <v/>
      </c>
      <c r="J1766" s="21" t="str">
        <f aca="false">IF($E1766&lt;&gt;1,"",DATE(YEAR($D1766),MONTH($D1766),1))</f>
        <v/>
      </c>
      <c r="K1766" s="20" t="str">
        <f aca="false">IF($E1766&lt;&gt;1,"",IF($G1766="","",IF(AND($D1766&gt;='Cohort Report'!$B$5,$D1766&lt;='Cohort Report'!$B$6),$G1766,"")))</f>
        <v/>
      </c>
    </row>
    <row r="1767" customFormat="false" ht="15" hidden="false" customHeight="false" outlineLevel="0" collapsed="false">
      <c r="A1767" s="9"/>
      <c r="B1767" s="22"/>
      <c r="C1767" s="23"/>
      <c r="D1767" s="19" t="str">
        <f aca="false">IF($A1767="","",_xlfn.MINIFS($B:$B,$A:$A,$A1767))</f>
        <v/>
      </c>
      <c r="E1767" s="20" t="str">
        <f aca="false">IF($A1767="","",IF(AND($B1767=$D1767,COUNTIFS($A$2:$A1767,$A1767,$B$2:$B1767,$B1767)=1),1,0))</f>
        <v/>
      </c>
      <c r="F1767" s="19" t="str">
        <f aca="false">IF($E1767&lt;&gt;1,"",IF(COUNTIFS($A:$A,$A1767,$B:$B,"&gt;"&amp;$D1767)=0,"",_xlfn.MINIFS($B:$B,$A:$A,$A1767,$B:$B,"&gt;"&amp;$D1767)))</f>
        <v/>
      </c>
      <c r="G1767" s="20" t="str">
        <f aca="false">IF($F1767="","",$F1767-$D1767)</f>
        <v/>
      </c>
      <c r="H1767" s="20" t="str">
        <f aca="false">IF($E1767&lt;&gt;1,"",IF($F1767="",0,IF($G1767&lt;='Cohort Report'!$B$7,1,0)))</f>
        <v/>
      </c>
      <c r="I1767" s="20" t="str">
        <f aca="false">IF($E1767&lt;&gt;1,"",IF($F1767="",0,IF($G1767&lt;='Cohort Report'!$B$8,1,0)))</f>
        <v/>
      </c>
      <c r="J1767" s="21" t="str">
        <f aca="false">IF($E1767&lt;&gt;1,"",DATE(YEAR($D1767),MONTH($D1767),1))</f>
        <v/>
      </c>
      <c r="K1767" s="20" t="str">
        <f aca="false">IF($E1767&lt;&gt;1,"",IF($G1767="","",IF(AND($D1767&gt;='Cohort Report'!$B$5,$D1767&lt;='Cohort Report'!$B$6),$G1767,"")))</f>
        <v/>
      </c>
    </row>
    <row r="1768" customFormat="false" ht="15" hidden="false" customHeight="false" outlineLevel="0" collapsed="false">
      <c r="A1768" s="9"/>
      <c r="B1768" s="22"/>
      <c r="C1768" s="23"/>
      <c r="D1768" s="19" t="str">
        <f aca="false">IF($A1768="","",_xlfn.MINIFS($B:$B,$A:$A,$A1768))</f>
        <v/>
      </c>
      <c r="E1768" s="20" t="str">
        <f aca="false">IF($A1768="","",IF(AND($B1768=$D1768,COUNTIFS($A$2:$A1768,$A1768,$B$2:$B1768,$B1768)=1),1,0))</f>
        <v/>
      </c>
      <c r="F1768" s="19" t="str">
        <f aca="false">IF($E1768&lt;&gt;1,"",IF(COUNTIFS($A:$A,$A1768,$B:$B,"&gt;"&amp;$D1768)=0,"",_xlfn.MINIFS($B:$B,$A:$A,$A1768,$B:$B,"&gt;"&amp;$D1768)))</f>
        <v/>
      </c>
      <c r="G1768" s="20" t="str">
        <f aca="false">IF($F1768="","",$F1768-$D1768)</f>
        <v/>
      </c>
      <c r="H1768" s="20" t="str">
        <f aca="false">IF($E1768&lt;&gt;1,"",IF($F1768="",0,IF($G1768&lt;='Cohort Report'!$B$7,1,0)))</f>
        <v/>
      </c>
      <c r="I1768" s="20" t="str">
        <f aca="false">IF($E1768&lt;&gt;1,"",IF($F1768="",0,IF($G1768&lt;='Cohort Report'!$B$8,1,0)))</f>
        <v/>
      </c>
      <c r="J1768" s="21" t="str">
        <f aca="false">IF($E1768&lt;&gt;1,"",DATE(YEAR($D1768),MONTH($D1768),1))</f>
        <v/>
      </c>
      <c r="K1768" s="20" t="str">
        <f aca="false">IF($E1768&lt;&gt;1,"",IF($G1768="","",IF(AND($D1768&gt;='Cohort Report'!$B$5,$D1768&lt;='Cohort Report'!$B$6),$G1768,"")))</f>
        <v/>
      </c>
    </row>
    <row r="1769" customFormat="false" ht="15" hidden="false" customHeight="false" outlineLevel="0" collapsed="false">
      <c r="A1769" s="9"/>
      <c r="B1769" s="22"/>
      <c r="C1769" s="23"/>
      <c r="D1769" s="19" t="str">
        <f aca="false">IF($A1769="","",_xlfn.MINIFS($B:$B,$A:$A,$A1769))</f>
        <v/>
      </c>
      <c r="E1769" s="20" t="str">
        <f aca="false">IF($A1769="","",IF(AND($B1769=$D1769,COUNTIFS($A$2:$A1769,$A1769,$B$2:$B1769,$B1769)=1),1,0))</f>
        <v/>
      </c>
      <c r="F1769" s="19" t="str">
        <f aca="false">IF($E1769&lt;&gt;1,"",IF(COUNTIFS($A:$A,$A1769,$B:$B,"&gt;"&amp;$D1769)=0,"",_xlfn.MINIFS($B:$B,$A:$A,$A1769,$B:$B,"&gt;"&amp;$D1769)))</f>
        <v/>
      </c>
      <c r="G1769" s="20" t="str">
        <f aca="false">IF($F1769="","",$F1769-$D1769)</f>
        <v/>
      </c>
      <c r="H1769" s="20" t="str">
        <f aca="false">IF($E1769&lt;&gt;1,"",IF($F1769="",0,IF($G1769&lt;='Cohort Report'!$B$7,1,0)))</f>
        <v/>
      </c>
      <c r="I1769" s="20" t="str">
        <f aca="false">IF($E1769&lt;&gt;1,"",IF($F1769="",0,IF($G1769&lt;='Cohort Report'!$B$8,1,0)))</f>
        <v/>
      </c>
      <c r="J1769" s="21" t="str">
        <f aca="false">IF($E1769&lt;&gt;1,"",DATE(YEAR($D1769),MONTH($D1769),1))</f>
        <v/>
      </c>
      <c r="K1769" s="20" t="str">
        <f aca="false">IF($E1769&lt;&gt;1,"",IF($G1769="","",IF(AND($D1769&gt;='Cohort Report'!$B$5,$D1769&lt;='Cohort Report'!$B$6),$G1769,"")))</f>
        <v/>
      </c>
    </row>
    <row r="1770" customFormat="false" ht="15" hidden="false" customHeight="false" outlineLevel="0" collapsed="false">
      <c r="A1770" s="9"/>
      <c r="B1770" s="22"/>
      <c r="C1770" s="23"/>
      <c r="D1770" s="19" t="str">
        <f aca="false">IF($A1770="","",_xlfn.MINIFS($B:$B,$A:$A,$A1770))</f>
        <v/>
      </c>
      <c r="E1770" s="20" t="str">
        <f aca="false">IF($A1770="","",IF(AND($B1770=$D1770,COUNTIFS($A$2:$A1770,$A1770,$B$2:$B1770,$B1770)=1),1,0))</f>
        <v/>
      </c>
      <c r="F1770" s="19" t="str">
        <f aca="false">IF($E1770&lt;&gt;1,"",IF(COUNTIFS($A:$A,$A1770,$B:$B,"&gt;"&amp;$D1770)=0,"",_xlfn.MINIFS($B:$B,$A:$A,$A1770,$B:$B,"&gt;"&amp;$D1770)))</f>
        <v/>
      </c>
      <c r="G1770" s="20" t="str">
        <f aca="false">IF($F1770="","",$F1770-$D1770)</f>
        <v/>
      </c>
      <c r="H1770" s="20" t="str">
        <f aca="false">IF($E1770&lt;&gt;1,"",IF($F1770="",0,IF($G1770&lt;='Cohort Report'!$B$7,1,0)))</f>
        <v/>
      </c>
      <c r="I1770" s="20" t="str">
        <f aca="false">IF($E1770&lt;&gt;1,"",IF($F1770="",0,IF($G1770&lt;='Cohort Report'!$B$8,1,0)))</f>
        <v/>
      </c>
      <c r="J1770" s="21" t="str">
        <f aca="false">IF($E1770&lt;&gt;1,"",DATE(YEAR($D1770),MONTH($D1770),1))</f>
        <v/>
      </c>
      <c r="K1770" s="20" t="str">
        <f aca="false">IF($E1770&lt;&gt;1,"",IF($G1770="","",IF(AND($D1770&gt;='Cohort Report'!$B$5,$D1770&lt;='Cohort Report'!$B$6),$G1770,"")))</f>
        <v/>
      </c>
    </row>
    <row r="1771" customFormat="false" ht="15" hidden="false" customHeight="false" outlineLevel="0" collapsed="false">
      <c r="A1771" s="9"/>
      <c r="B1771" s="22"/>
      <c r="C1771" s="23"/>
      <c r="D1771" s="19" t="str">
        <f aca="false">IF($A1771="","",_xlfn.MINIFS($B:$B,$A:$A,$A1771))</f>
        <v/>
      </c>
      <c r="E1771" s="20" t="str">
        <f aca="false">IF($A1771="","",IF(AND($B1771=$D1771,COUNTIFS($A$2:$A1771,$A1771,$B$2:$B1771,$B1771)=1),1,0))</f>
        <v/>
      </c>
      <c r="F1771" s="19" t="str">
        <f aca="false">IF($E1771&lt;&gt;1,"",IF(COUNTIFS($A:$A,$A1771,$B:$B,"&gt;"&amp;$D1771)=0,"",_xlfn.MINIFS($B:$B,$A:$A,$A1771,$B:$B,"&gt;"&amp;$D1771)))</f>
        <v/>
      </c>
      <c r="G1771" s="20" t="str">
        <f aca="false">IF($F1771="","",$F1771-$D1771)</f>
        <v/>
      </c>
      <c r="H1771" s="20" t="str">
        <f aca="false">IF($E1771&lt;&gt;1,"",IF($F1771="",0,IF($G1771&lt;='Cohort Report'!$B$7,1,0)))</f>
        <v/>
      </c>
      <c r="I1771" s="20" t="str">
        <f aca="false">IF($E1771&lt;&gt;1,"",IF($F1771="",0,IF($G1771&lt;='Cohort Report'!$B$8,1,0)))</f>
        <v/>
      </c>
      <c r="J1771" s="21" t="str">
        <f aca="false">IF($E1771&lt;&gt;1,"",DATE(YEAR($D1771),MONTH($D1771),1))</f>
        <v/>
      </c>
      <c r="K1771" s="20" t="str">
        <f aca="false">IF($E1771&lt;&gt;1,"",IF($G1771="","",IF(AND($D1771&gt;='Cohort Report'!$B$5,$D1771&lt;='Cohort Report'!$B$6),$G1771,"")))</f>
        <v/>
      </c>
    </row>
    <row r="1772" customFormat="false" ht="15" hidden="false" customHeight="false" outlineLevel="0" collapsed="false">
      <c r="A1772" s="9"/>
      <c r="B1772" s="22"/>
      <c r="C1772" s="23"/>
      <c r="D1772" s="19" t="str">
        <f aca="false">IF($A1772="","",_xlfn.MINIFS($B:$B,$A:$A,$A1772))</f>
        <v/>
      </c>
      <c r="E1772" s="20" t="str">
        <f aca="false">IF($A1772="","",IF(AND($B1772=$D1772,COUNTIFS($A$2:$A1772,$A1772,$B$2:$B1772,$B1772)=1),1,0))</f>
        <v/>
      </c>
      <c r="F1772" s="19" t="str">
        <f aca="false">IF($E1772&lt;&gt;1,"",IF(COUNTIFS($A:$A,$A1772,$B:$B,"&gt;"&amp;$D1772)=0,"",_xlfn.MINIFS($B:$B,$A:$A,$A1772,$B:$B,"&gt;"&amp;$D1772)))</f>
        <v/>
      </c>
      <c r="G1772" s="20" t="str">
        <f aca="false">IF($F1772="","",$F1772-$D1772)</f>
        <v/>
      </c>
      <c r="H1772" s="20" t="str">
        <f aca="false">IF($E1772&lt;&gt;1,"",IF($F1772="",0,IF($G1772&lt;='Cohort Report'!$B$7,1,0)))</f>
        <v/>
      </c>
      <c r="I1772" s="20" t="str">
        <f aca="false">IF($E1772&lt;&gt;1,"",IF($F1772="",0,IF($G1772&lt;='Cohort Report'!$B$8,1,0)))</f>
        <v/>
      </c>
      <c r="J1772" s="21" t="str">
        <f aca="false">IF($E1772&lt;&gt;1,"",DATE(YEAR($D1772),MONTH($D1772),1))</f>
        <v/>
      </c>
      <c r="K1772" s="20" t="str">
        <f aca="false">IF($E1772&lt;&gt;1,"",IF($G1772="","",IF(AND($D1772&gt;='Cohort Report'!$B$5,$D1772&lt;='Cohort Report'!$B$6),$G1772,"")))</f>
        <v/>
      </c>
    </row>
    <row r="1773" customFormat="false" ht="15" hidden="false" customHeight="false" outlineLevel="0" collapsed="false">
      <c r="A1773" s="9"/>
      <c r="B1773" s="22"/>
      <c r="C1773" s="23"/>
      <c r="D1773" s="19" t="str">
        <f aca="false">IF($A1773="","",_xlfn.MINIFS($B:$B,$A:$A,$A1773))</f>
        <v/>
      </c>
      <c r="E1773" s="20" t="str">
        <f aca="false">IF($A1773="","",IF(AND($B1773=$D1773,COUNTIFS($A$2:$A1773,$A1773,$B$2:$B1773,$B1773)=1),1,0))</f>
        <v/>
      </c>
      <c r="F1773" s="19" t="str">
        <f aca="false">IF($E1773&lt;&gt;1,"",IF(COUNTIFS($A:$A,$A1773,$B:$B,"&gt;"&amp;$D1773)=0,"",_xlfn.MINIFS($B:$B,$A:$A,$A1773,$B:$B,"&gt;"&amp;$D1773)))</f>
        <v/>
      </c>
      <c r="G1773" s="20" t="str">
        <f aca="false">IF($F1773="","",$F1773-$D1773)</f>
        <v/>
      </c>
      <c r="H1773" s="20" t="str">
        <f aca="false">IF($E1773&lt;&gt;1,"",IF($F1773="",0,IF($G1773&lt;='Cohort Report'!$B$7,1,0)))</f>
        <v/>
      </c>
      <c r="I1773" s="20" t="str">
        <f aca="false">IF($E1773&lt;&gt;1,"",IF($F1773="",0,IF($G1773&lt;='Cohort Report'!$B$8,1,0)))</f>
        <v/>
      </c>
      <c r="J1773" s="21" t="str">
        <f aca="false">IF($E1773&lt;&gt;1,"",DATE(YEAR($D1773),MONTH($D1773),1))</f>
        <v/>
      </c>
      <c r="K1773" s="20" t="str">
        <f aca="false">IF($E1773&lt;&gt;1,"",IF($G1773="","",IF(AND($D1773&gt;='Cohort Report'!$B$5,$D1773&lt;='Cohort Report'!$B$6),$G1773,"")))</f>
        <v/>
      </c>
    </row>
    <row r="1774" customFormat="false" ht="15" hidden="false" customHeight="false" outlineLevel="0" collapsed="false">
      <c r="A1774" s="9"/>
      <c r="B1774" s="22"/>
      <c r="C1774" s="23"/>
      <c r="D1774" s="19" t="str">
        <f aca="false">IF($A1774="","",_xlfn.MINIFS($B:$B,$A:$A,$A1774))</f>
        <v/>
      </c>
      <c r="E1774" s="20" t="str">
        <f aca="false">IF($A1774="","",IF(AND($B1774=$D1774,COUNTIFS($A$2:$A1774,$A1774,$B$2:$B1774,$B1774)=1),1,0))</f>
        <v/>
      </c>
      <c r="F1774" s="19" t="str">
        <f aca="false">IF($E1774&lt;&gt;1,"",IF(COUNTIFS($A:$A,$A1774,$B:$B,"&gt;"&amp;$D1774)=0,"",_xlfn.MINIFS($B:$B,$A:$A,$A1774,$B:$B,"&gt;"&amp;$D1774)))</f>
        <v/>
      </c>
      <c r="G1774" s="20" t="str">
        <f aca="false">IF($F1774="","",$F1774-$D1774)</f>
        <v/>
      </c>
      <c r="H1774" s="20" t="str">
        <f aca="false">IF($E1774&lt;&gt;1,"",IF($F1774="",0,IF($G1774&lt;='Cohort Report'!$B$7,1,0)))</f>
        <v/>
      </c>
      <c r="I1774" s="20" t="str">
        <f aca="false">IF($E1774&lt;&gt;1,"",IF($F1774="",0,IF($G1774&lt;='Cohort Report'!$B$8,1,0)))</f>
        <v/>
      </c>
      <c r="J1774" s="21" t="str">
        <f aca="false">IF($E1774&lt;&gt;1,"",DATE(YEAR($D1774),MONTH($D1774),1))</f>
        <v/>
      </c>
      <c r="K1774" s="20" t="str">
        <f aca="false">IF($E1774&lt;&gt;1,"",IF($G1774="","",IF(AND($D1774&gt;='Cohort Report'!$B$5,$D1774&lt;='Cohort Report'!$B$6),$G1774,"")))</f>
        <v/>
      </c>
    </row>
    <row r="1775" customFormat="false" ht="15" hidden="false" customHeight="false" outlineLevel="0" collapsed="false">
      <c r="A1775" s="9"/>
      <c r="B1775" s="22"/>
      <c r="C1775" s="23"/>
      <c r="D1775" s="19" t="str">
        <f aca="false">IF($A1775="","",_xlfn.MINIFS($B:$B,$A:$A,$A1775))</f>
        <v/>
      </c>
      <c r="E1775" s="20" t="str">
        <f aca="false">IF($A1775="","",IF(AND($B1775=$D1775,COUNTIFS($A$2:$A1775,$A1775,$B$2:$B1775,$B1775)=1),1,0))</f>
        <v/>
      </c>
      <c r="F1775" s="19" t="str">
        <f aca="false">IF($E1775&lt;&gt;1,"",IF(COUNTIFS($A:$A,$A1775,$B:$B,"&gt;"&amp;$D1775)=0,"",_xlfn.MINIFS($B:$B,$A:$A,$A1775,$B:$B,"&gt;"&amp;$D1775)))</f>
        <v/>
      </c>
      <c r="G1775" s="20" t="str">
        <f aca="false">IF($F1775="","",$F1775-$D1775)</f>
        <v/>
      </c>
      <c r="H1775" s="20" t="str">
        <f aca="false">IF($E1775&lt;&gt;1,"",IF($F1775="",0,IF($G1775&lt;='Cohort Report'!$B$7,1,0)))</f>
        <v/>
      </c>
      <c r="I1775" s="20" t="str">
        <f aca="false">IF($E1775&lt;&gt;1,"",IF($F1775="",0,IF($G1775&lt;='Cohort Report'!$B$8,1,0)))</f>
        <v/>
      </c>
      <c r="J1775" s="21" t="str">
        <f aca="false">IF($E1775&lt;&gt;1,"",DATE(YEAR($D1775),MONTH($D1775),1))</f>
        <v/>
      </c>
      <c r="K1775" s="20" t="str">
        <f aca="false">IF($E1775&lt;&gt;1,"",IF($G1775="","",IF(AND($D1775&gt;='Cohort Report'!$B$5,$D1775&lt;='Cohort Report'!$B$6),$G1775,"")))</f>
        <v/>
      </c>
    </row>
    <row r="1776" customFormat="false" ht="15" hidden="false" customHeight="false" outlineLevel="0" collapsed="false">
      <c r="A1776" s="9"/>
      <c r="B1776" s="22"/>
      <c r="C1776" s="23"/>
      <c r="D1776" s="19" t="str">
        <f aca="false">IF($A1776="","",_xlfn.MINIFS($B:$B,$A:$A,$A1776))</f>
        <v/>
      </c>
      <c r="E1776" s="20" t="str">
        <f aca="false">IF($A1776="","",IF(AND($B1776=$D1776,COUNTIFS($A$2:$A1776,$A1776,$B$2:$B1776,$B1776)=1),1,0))</f>
        <v/>
      </c>
      <c r="F1776" s="19" t="str">
        <f aca="false">IF($E1776&lt;&gt;1,"",IF(COUNTIFS($A:$A,$A1776,$B:$B,"&gt;"&amp;$D1776)=0,"",_xlfn.MINIFS($B:$B,$A:$A,$A1776,$B:$B,"&gt;"&amp;$D1776)))</f>
        <v/>
      </c>
      <c r="G1776" s="20" t="str">
        <f aca="false">IF($F1776="","",$F1776-$D1776)</f>
        <v/>
      </c>
      <c r="H1776" s="20" t="str">
        <f aca="false">IF($E1776&lt;&gt;1,"",IF($F1776="",0,IF($G1776&lt;='Cohort Report'!$B$7,1,0)))</f>
        <v/>
      </c>
      <c r="I1776" s="20" t="str">
        <f aca="false">IF($E1776&lt;&gt;1,"",IF($F1776="",0,IF($G1776&lt;='Cohort Report'!$B$8,1,0)))</f>
        <v/>
      </c>
      <c r="J1776" s="21" t="str">
        <f aca="false">IF($E1776&lt;&gt;1,"",DATE(YEAR($D1776),MONTH($D1776),1))</f>
        <v/>
      </c>
      <c r="K1776" s="20" t="str">
        <f aca="false">IF($E1776&lt;&gt;1,"",IF($G1776="","",IF(AND($D1776&gt;='Cohort Report'!$B$5,$D1776&lt;='Cohort Report'!$B$6),$G1776,"")))</f>
        <v/>
      </c>
    </row>
    <row r="1777" customFormat="false" ht="15" hidden="false" customHeight="false" outlineLevel="0" collapsed="false">
      <c r="A1777" s="9"/>
      <c r="B1777" s="22"/>
      <c r="C1777" s="23"/>
      <c r="D1777" s="19" t="str">
        <f aca="false">IF($A1777="","",_xlfn.MINIFS($B:$B,$A:$A,$A1777))</f>
        <v/>
      </c>
      <c r="E1777" s="20" t="str">
        <f aca="false">IF($A1777="","",IF(AND($B1777=$D1777,COUNTIFS($A$2:$A1777,$A1777,$B$2:$B1777,$B1777)=1),1,0))</f>
        <v/>
      </c>
      <c r="F1777" s="19" t="str">
        <f aca="false">IF($E1777&lt;&gt;1,"",IF(COUNTIFS($A:$A,$A1777,$B:$B,"&gt;"&amp;$D1777)=0,"",_xlfn.MINIFS($B:$B,$A:$A,$A1777,$B:$B,"&gt;"&amp;$D1777)))</f>
        <v/>
      </c>
      <c r="G1777" s="20" t="str">
        <f aca="false">IF($F1777="","",$F1777-$D1777)</f>
        <v/>
      </c>
      <c r="H1777" s="20" t="str">
        <f aca="false">IF($E1777&lt;&gt;1,"",IF($F1777="",0,IF($G1777&lt;='Cohort Report'!$B$7,1,0)))</f>
        <v/>
      </c>
      <c r="I1777" s="20" t="str">
        <f aca="false">IF($E1777&lt;&gt;1,"",IF($F1777="",0,IF($G1777&lt;='Cohort Report'!$B$8,1,0)))</f>
        <v/>
      </c>
      <c r="J1777" s="21" t="str">
        <f aca="false">IF($E1777&lt;&gt;1,"",DATE(YEAR($D1777),MONTH($D1777),1))</f>
        <v/>
      </c>
      <c r="K1777" s="20" t="str">
        <f aca="false">IF($E1777&lt;&gt;1,"",IF($G1777="","",IF(AND($D1777&gt;='Cohort Report'!$B$5,$D1777&lt;='Cohort Report'!$B$6),$G1777,"")))</f>
        <v/>
      </c>
    </row>
    <row r="1778" customFormat="false" ht="15" hidden="false" customHeight="false" outlineLevel="0" collapsed="false">
      <c r="A1778" s="9"/>
      <c r="B1778" s="22"/>
      <c r="C1778" s="23"/>
      <c r="D1778" s="19" t="str">
        <f aca="false">IF($A1778="","",_xlfn.MINIFS($B:$B,$A:$A,$A1778))</f>
        <v/>
      </c>
      <c r="E1778" s="20" t="str">
        <f aca="false">IF($A1778="","",IF(AND($B1778=$D1778,COUNTIFS($A$2:$A1778,$A1778,$B$2:$B1778,$B1778)=1),1,0))</f>
        <v/>
      </c>
      <c r="F1778" s="19" t="str">
        <f aca="false">IF($E1778&lt;&gt;1,"",IF(COUNTIFS($A:$A,$A1778,$B:$B,"&gt;"&amp;$D1778)=0,"",_xlfn.MINIFS($B:$B,$A:$A,$A1778,$B:$B,"&gt;"&amp;$D1778)))</f>
        <v/>
      </c>
      <c r="G1778" s="20" t="str">
        <f aca="false">IF($F1778="","",$F1778-$D1778)</f>
        <v/>
      </c>
      <c r="H1778" s="20" t="str">
        <f aca="false">IF($E1778&lt;&gt;1,"",IF($F1778="",0,IF($G1778&lt;='Cohort Report'!$B$7,1,0)))</f>
        <v/>
      </c>
      <c r="I1778" s="20" t="str">
        <f aca="false">IF($E1778&lt;&gt;1,"",IF($F1778="",0,IF($G1778&lt;='Cohort Report'!$B$8,1,0)))</f>
        <v/>
      </c>
      <c r="J1778" s="21" t="str">
        <f aca="false">IF($E1778&lt;&gt;1,"",DATE(YEAR($D1778),MONTH($D1778),1))</f>
        <v/>
      </c>
      <c r="K1778" s="20" t="str">
        <f aca="false">IF($E1778&lt;&gt;1,"",IF($G1778="","",IF(AND($D1778&gt;='Cohort Report'!$B$5,$D1778&lt;='Cohort Report'!$B$6),$G1778,"")))</f>
        <v/>
      </c>
    </row>
    <row r="1779" customFormat="false" ht="15" hidden="false" customHeight="false" outlineLevel="0" collapsed="false">
      <c r="A1779" s="9"/>
      <c r="B1779" s="22"/>
      <c r="C1779" s="23"/>
      <c r="D1779" s="19" t="str">
        <f aca="false">IF($A1779="","",_xlfn.MINIFS($B:$B,$A:$A,$A1779))</f>
        <v/>
      </c>
      <c r="E1779" s="20" t="str">
        <f aca="false">IF($A1779="","",IF(AND($B1779=$D1779,COUNTIFS($A$2:$A1779,$A1779,$B$2:$B1779,$B1779)=1),1,0))</f>
        <v/>
      </c>
      <c r="F1779" s="19" t="str">
        <f aca="false">IF($E1779&lt;&gt;1,"",IF(COUNTIFS($A:$A,$A1779,$B:$B,"&gt;"&amp;$D1779)=0,"",_xlfn.MINIFS($B:$B,$A:$A,$A1779,$B:$B,"&gt;"&amp;$D1779)))</f>
        <v/>
      </c>
      <c r="G1779" s="20" t="str">
        <f aca="false">IF($F1779="","",$F1779-$D1779)</f>
        <v/>
      </c>
      <c r="H1779" s="20" t="str">
        <f aca="false">IF($E1779&lt;&gt;1,"",IF($F1779="",0,IF($G1779&lt;='Cohort Report'!$B$7,1,0)))</f>
        <v/>
      </c>
      <c r="I1779" s="20" t="str">
        <f aca="false">IF($E1779&lt;&gt;1,"",IF($F1779="",0,IF($G1779&lt;='Cohort Report'!$B$8,1,0)))</f>
        <v/>
      </c>
      <c r="J1779" s="21" t="str">
        <f aca="false">IF($E1779&lt;&gt;1,"",DATE(YEAR($D1779),MONTH($D1779),1))</f>
        <v/>
      </c>
      <c r="K1779" s="20" t="str">
        <f aca="false">IF($E1779&lt;&gt;1,"",IF($G1779="","",IF(AND($D1779&gt;='Cohort Report'!$B$5,$D1779&lt;='Cohort Report'!$B$6),$G1779,"")))</f>
        <v/>
      </c>
    </row>
    <row r="1780" customFormat="false" ht="15" hidden="false" customHeight="false" outlineLevel="0" collapsed="false">
      <c r="A1780" s="9"/>
      <c r="B1780" s="22"/>
      <c r="C1780" s="23"/>
      <c r="D1780" s="19" t="str">
        <f aca="false">IF($A1780="","",_xlfn.MINIFS($B:$B,$A:$A,$A1780))</f>
        <v/>
      </c>
      <c r="E1780" s="20" t="str">
        <f aca="false">IF($A1780="","",IF(AND($B1780=$D1780,COUNTIFS($A$2:$A1780,$A1780,$B$2:$B1780,$B1780)=1),1,0))</f>
        <v/>
      </c>
      <c r="F1780" s="19" t="str">
        <f aca="false">IF($E1780&lt;&gt;1,"",IF(COUNTIFS($A:$A,$A1780,$B:$B,"&gt;"&amp;$D1780)=0,"",_xlfn.MINIFS($B:$B,$A:$A,$A1780,$B:$B,"&gt;"&amp;$D1780)))</f>
        <v/>
      </c>
      <c r="G1780" s="20" t="str">
        <f aca="false">IF($F1780="","",$F1780-$D1780)</f>
        <v/>
      </c>
      <c r="H1780" s="20" t="str">
        <f aca="false">IF($E1780&lt;&gt;1,"",IF($F1780="",0,IF($G1780&lt;='Cohort Report'!$B$7,1,0)))</f>
        <v/>
      </c>
      <c r="I1780" s="20" t="str">
        <f aca="false">IF($E1780&lt;&gt;1,"",IF($F1780="",0,IF($G1780&lt;='Cohort Report'!$B$8,1,0)))</f>
        <v/>
      </c>
      <c r="J1780" s="21" t="str">
        <f aca="false">IF($E1780&lt;&gt;1,"",DATE(YEAR($D1780),MONTH($D1780),1))</f>
        <v/>
      </c>
      <c r="K1780" s="20" t="str">
        <f aca="false">IF($E1780&lt;&gt;1,"",IF($G1780="","",IF(AND($D1780&gt;='Cohort Report'!$B$5,$D1780&lt;='Cohort Report'!$B$6),$G1780,"")))</f>
        <v/>
      </c>
    </row>
    <row r="1781" customFormat="false" ht="15" hidden="false" customHeight="false" outlineLevel="0" collapsed="false">
      <c r="A1781" s="9"/>
      <c r="B1781" s="22"/>
      <c r="C1781" s="23"/>
      <c r="D1781" s="19" t="str">
        <f aca="false">IF($A1781="","",_xlfn.MINIFS($B:$B,$A:$A,$A1781))</f>
        <v/>
      </c>
      <c r="E1781" s="20" t="str">
        <f aca="false">IF($A1781="","",IF(AND($B1781=$D1781,COUNTIFS($A$2:$A1781,$A1781,$B$2:$B1781,$B1781)=1),1,0))</f>
        <v/>
      </c>
      <c r="F1781" s="19" t="str">
        <f aca="false">IF($E1781&lt;&gt;1,"",IF(COUNTIFS($A:$A,$A1781,$B:$B,"&gt;"&amp;$D1781)=0,"",_xlfn.MINIFS($B:$B,$A:$A,$A1781,$B:$B,"&gt;"&amp;$D1781)))</f>
        <v/>
      </c>
      <c r="G1781" s="20" t="str">
        <f aca="false">IF($F1781="","",$F1781-$D1781)</f>
        <v/>
      </c>
      <c r="H1781" s="20" t="str">
        <f aca="false">IF($E1781&lt;&gt;1,"",IF($F1781="",0,IF($G1781&lt;='Cohort Report'!$B$7,1,0)))</f>
        <v/>
      </c>
      <c r="I1781" s="20" t="str">
        <f aca="false">IF($E1781&lt;&gt;1,"",IF($F1781="",0,IF($G1781&lt;='Cohort Report'!$B$8,1,0)))</f>
        <v/>
      </c>
      <c r="J1781" s="21" t="str">
        <f aca="false">IF($E1781&lt;&gt;1,"",DATE(YEAR($D1781),MONTH($D1781),1))</f>
        <v/>
      </c>
      <c r="K1781" s="20" t="str">
        <f aca="false">IF($E1781&lt;&gt;1,"",IF($G1781="","",IF(AND($D1781&gt;='Cohort Report'!$B$5,$D1781&lt;='Cohort Report'!$B$6),$G1781,"")))</f>
        <v/>
      </c>
    </row>
    <row r="1782" customFormat="false" ht="15" hidden="false" customHeight="false" outlineLevel="0" collapsed="false">
      <c r="A1782" s="9"/>
      <c r="B1782" s="22"/>
      <c r="C1782" s="23"/>
      <c r="D1782" s="19" t="str">
        <f aca="false">IF($A1782="","",_xlfn.MINIFS($B:$B,$A:$A,$A1782))</f>
        <v/>
      </c>
      <c r="E1782" s="20" t="str">
        <f aca="false">IF($A1782="","",IF(AND($B1782=$D1782,COUNTIFS($A$2:$A1782,$A1782,$B$2:$B1782,$B1782)=1),1,0))</f>
        <v/>
      </c>
      <c r="F1782" s="19" t="str">
        <f aca="false">IF($E1782&lt;&gt;1,"",IF(COUNTIFS($A:$A,$A1782,$B:$B,"&gt;"&amp;$D1782)=0,"",_xlfn.MINIFS($B:$B,$A:$A,$A1782,$B:$B,"&gt;"&amp;$D1782)))</f>
        <v/>
      </c>
      <c r="G1782" s="20" t="str">
        <f aca="false">IF($F1782="","",$F1782-$D1782)</f>
        <v/>
      </c>
      <c r="H1782" s="20" t="str">
        <f aca="false">IF($E1782&lt;&gt;1,"",IF($F1782="",0,IF($G1782&lt;='Cohort Report'!$B$7,1,0)))</f>
        <v/>
      </c>
      <c r="I1782" s="20" t="str">
        <f aca="false">IF($E1782&lt;&gt;1,"",IF($F1782="",0,IF($G1782&lt;='Cohort Report'!$B$8,1,0)))</f>
        <v/>
      </c>
      <c r="J1782" s="21" t="str">
        <f aca="false">IF($E1782&lt;&gt;1,"",DATE(YEAR($D1782),MONTH($D1782),1))</f>
        <v/>
      </c>
      <c r="K1782" s="20" t="str">
        <f aca="false">IF($E1782&lt;&gt;1,"",IF($G1782="","",IF(AND($D1782&gt;='Cohort Report'!$B$5,$D1782&lt;='Cohort Report'!$B$6),$G1782,"")))</f>
        <v/>
      </c>
    </row>
    <row r="1783" customFormat="false" ht="15" hidden="false" customHeight="false" outlineLevel="0" collapsed="false">
      <c r="A1783" s="9"/>
      <c r="B1783" s="22"/>
      <c r="C1783" s="23"/>
      <c r="D1783" s="19" t="str">
        <f aca="false">IF($A1783="","",_xlfn.MINIFS($B:$B,$A:$A,$A1783))</f>
        <v/>
      </c>
      <c r="E1783" s="20" t="str">
        <f aca="false">IF($A1783="","",IF(AND($B1783=$D1783,COUNTIFS($A$2:$A1783,$A1783,$B$2:$B1783,$B1783)=1),1,0))</f>
        <v/>
      </c>
      <c r="F1783" s="19" t="str">
        <f aca="false">IF($E1783&lt;&gt;1,"",IF(COUNTIFS($A:$A,$A1783,$B:$B,"&gt;"&amp;$D1783)=0,"",_xlfn.MINIFS($B:$B,$A:$A,$A1783,$B:$B,"&gt;"&amp;$D1783)))</f>
        <v/>
      </c>
      <c r="G1783" s="20" t="str">
        <f aca="false">IF($F1783="","",$F1783-$D1783)</f>
        <v/>
      </c>
      <c r="H1783" s="20" t="str">
        <f aca="false">IF($E1783&lt;&gt;1,"",IF($F1783="",0,IF($G1783&lt;='Cohort Report'!$B$7,1,0)))</f>
        <v/>
      </c>
      <c r="I1783" s="20" t="str">
        <f aca="false">IF($E1783&lt;&gt;1,"",IF($F1783="",0,IF($G1783&lt;='Cohort Report'!$B$8,1,0)))</f>
        <v/>
      </c>
      <c r="J1783" s="21" t="str">
        <f aca="false">IF($E1783&lt;&gt;1,"",DATE(YEAR($D1783),MONTH($D1783),1))</f>
        <v/>
      </c>
      <c r="K1783" s="20" t="str">
        <f aca="false">IF($E1783&lt;&gt;1,"",IF($G1783="","",IF(AND($D1783&gt;='Cohort Report'!$B$5,$D1783&lt;='Cohort Report'!$B$6),$G1783,"")))</f>
        <v/>
      </c>
    </row>
    <row r="1784" customFormat="false" ht="15" hidden="false" customHeight="false" outlineLevel="0" collapsed="false">
      <c r="A1784" s="9"/>
      <c r="B1784" s="22"/>
      <c r="C1784" s="23"/>
      <c r="D1784" s="19" t="str">
        <f aca="false">IF($A1784="","",_xlfn.MINIFS($B:$B,$A:$A,$A1784))</f>
        <v/>
      </c>
      <c r="E1784" s="20" t="str">
        <f aca="false">IF($A1784="","",IF(AND($B1784=$D1784,COUNTIFS($A$2:$A1784,$A1784,$B$2:$B1784,$B1784)=1),1,0))</f>
        <v/>
      </c>
      <c r="F1784" s="19" t="str">
        <f aca="false">IF($E1784&lt;&gt;1,"",IF(COUNTIFS($A:$A,$A1784,$B:$B,"&gt;"&amp;$D1784)=0,"",_xlfn.MINIFS($B:$B,$A:$A,$A1784,$B:$B,"&gt;"&amp;$D1784)))</f>
        <v/>
      </c>
      <c r="G1784" s="20" t="str">
        <f aca="false">IF($F1784="","",$F1784-$D1784)</f>
        <v/>
      </c>
      <c r="H1784" s="20" t="str">
        <f aca="false">IF($E1784&lt;&gt;1,"",IF($F1784="",0,IF($G1784&lt;='Cohort Report'!$B$7,1,0)))</f>
        <v/>
      </c>
      <c r="I1784" s="20" t="str">
        <f aca="false">IF($E1784&lt;&gt;1,"",IF($F1784="",0,IF($G1784&lt;='Cohort Report'!$B$8,1,0)))</f>
        <v/>
      </c>
      <c r="J1784" s="21" t="str">
        <f aca="false">IF($E1784&lt;&gt;1,"",DATE(YEAR($D1784),MONTH($D1784),1))</f>
        <v/>
      </c>
      <c r="K1784" s="20" t="str">
        <f aca="false">IF($E1784&lt;&gt;1,"",IF($G1784="","",IF(AND($D1784&gt;='Cohort Report'!$B$5,$D1784&lt;='Cohort Report'!$B$6),$G1784,"")))</f>
        <v/>
      </c>
    </row>
    <row r="1785" customFormat="false" ht="15" hidden="false" customHeight="false" outlineLevel="0" collapsed="false">
      <c r="A1785" s="9"/>
      <c r="B1785" s="22"/>
      <c r="C1785" s="23"/>
      <c r="D1785" s="19" t="str">
        <f aca="false">IF($A1785="","",_xlfn.MINIFS($B:$B,$A:$A,$A1785))</f>
        <v/>
      </c>
      <c r="E1785" s="20" t="str">
        <f aca="false">IF($A1785="","",IF(AND($B1785=$D1785,COUNTIFS($A$2:$A1785,$A1785,$B$2:$B1785,$B1785)=1),1,0))</f>
        <v/>
      </c>
      <c r="F1785" s="19" t="str">
        <f aca="false">IF($E1785&lt;&gt;1,"",IF(COUNTIFS($A:$A,$A1785,$B:$B,"&gt;"&amp;$D1785)=0,"",_xlfn.MINIFS($B:$B,$A:$A,$A1785,$B:$B,"&gt;"&amp;$D1785)))</f>
        <v/>
      </c>
      <c r="G1785" s="20" t="str">
        <f aca="false">IF($F1785="","",$F1785-$D1785)</f>
        <v/>
      </c>
      <c r="H1785" s="20" t="str">
        <f aca="false">IF($E1785&lt;&gt;1,"",IF($F1785="",0,IF($G1785&lt;='Cohort Report'!$B$7,1,0)))</f>
        <v/>
      </c>
      <c r="I1785" s="20" t="str">
        <f aca="false">IF($E1785&lt;&gt;1,"",IF($F1785="",0,IF($G1785&lt;='Cohort Report'!$B$8,1,0)))</f>
        <v/>
      </c>
      <c r="J1785" s="21" t="str">
        <f aca="false">IF($E1785&lt;&gt;1,"",DATE(YEAR($D1785),MONTH($D1785),1))</f>
        <v/>
      </c>
      <c r="K1785" s="20" t="str">
        <f aca="false">IF($E1785&lt;&gt;1,"",IF($G1785="","",IF(AND($D1785&gt;='Cohort Report'!$B$5,$D1785&lt;='Cohort Report'!$B$6),$G1785,"")))</f>
        <v/>
      </c>
    </row>
    <row r="1786" customFormat="false" ht="15" hidden="false" customHeight="false" outlineLevel="0" collapsed="false">
      <c r="A1786" s="9"/>
      <c r="B1786" s="22"/>
      <c r="C1786" s="23"/>
      <c r="D1786" s="19" t="str">
        <f aca="false">IF($A1786="","",_xlfn.MINIFS($B:$B,$A:$A,$A1786))</f>
        <v/>
      </c>
      <c r="E1786" s="20" t="str">
        <f aca="false">IF($A1786="","",IF(AND($B1786=$D1786,COUNTIFS($A$2:$A1786,$A1786,$B$2:$B1786,$B1786)=1),1,0))</f>
        <v/>
      </c>
      <c r="F1786" s="19" t="str">
        <f aca="false">IF($E1786&lt;&gt;1,"",IF(COUNTIFS($A:$A,$A1786,$B:$B,"&gt;"&amp;$D1786)=0,"",_xlfn.MINIFS($B:$B,$A:$A,$A1786,$B:$B,"&gt;"&amp;$D1786)))</f>
        <v/>
      </c>
      <c r="G1786" s="20" t="str">
        <f aca="false">IF($F1786="","",$F1786-$D1786)</f>
        <v/>
      </c>
      <c r="H1786" s="20" t="str">
        <f aca="false">IF($E1786&lt;&gt;1,"",IF($F1786="",0,IF($G1786&lt;='Cohort Report'!$B$7,1,0)))</f>
        <v/>
      </c>
      <c r="I1786" s="20" t="str">
        <f aca="false">IF($E1786&lt;&gt;1,"",IF($F1786="",0,IF($G1786&lt;='Cohort Report'!$B$8,1,0)))</f>
        <v/>
      </c>
      <c r="J1786" s="21" t="str">
        <f aca="false">IF($E1786&lt;&gt;1,"",DATE(YEAR($D1786),MONTH($D1786),1))</f>
        <v/>
      </c>
      <c r="K1786" s="20" t="str">
        <f aca="false">IF($E1786&lt;&gt;1,"",IF($G1786="","",IF(AND($D1786&gt;='Cohort Report'!$B$5,$D1786&lt;='Cohort Report'!$B$6),$G1786,"")))</f>
        <v/>
      </c>
    </row>
    <row r="1787" customFormat="false" ht="15" hidden="false" customHeight="false" outlineLevel="0" collapsed="false">
      <c r="A1787" s="9"/>
      <c r="B1787" s="22"/>
      <c r="C1787" s="23"/>
      <c r="D1787" s="19" t="str">
        <f aca="false">IF($A1787="","",_xlfn.MINIFS($B:$B,$A:$A,$A1787))</f>
        <v/>
      </c>
      <c r="E1787" s="20" t="str">
        <f aca="false">IF($A1787="","",IF(AND($B1787=$D1787,COUNTIFS($A$2:$A1787,$A1787,$B$2:$B1787,$B1787)=1),1,0))</f>
        <v/>
      </c>
      <c r="F1787" s="19" t="str">
        <f aca="false">IF($E1787&lt;&gt;1,"",IF(COUNTIFS($A:$A,$A1787,$B:$B,"&gt;"&amp;$D1787)=0,"",_xlfn.MINIFS($B:$B,$A:$A,$A1787,$B:$B,"&gt;"&amp;$D1787)))</f>
        <v/>
      </c>
      <c r="G1787" s="20" t="str">
        <f aca="false">IF($F1787="","",$F1787-$D1787)</f>
        <v/>
      </c>
      <c r="H1787" s="20" t="str">
        <f aca="false">IF($E1787&lt;&gt;1,"",IF($F1787="",0,IF($G1787&lt;='Cohort Report'!$B$7,1,0)))</f>
        <v/>
      </c>
      <c r="I1787" s="20" t="str">
        <f aca="false">IF($E1787&lt;&gt;1,"",IF($F1787="",0,IF($G1787&lt;='Cohort Report'!$B$8,1,0)))</f>
        <v/>
      </c>
      <c r="J1787" s="21" t="str">
        <f aca="false">IF($E1787&lt;&gt;1,"",DATE(YEAR($D1787),MONTH($D1787),1))</f>
        <v/>
      </c>
      <c r="K1787" s="20" t="str">
        <f aca="false">IF($E1787&lt;&gt;1,"",IF($G1787="","",IF(AND($D1787&gt;='Cohort Report'!$B$5,$D1787&lt;='Cohort Report'!$B$6),$G1787,"")))</f>
        <v/>
      </c>
    </row>
    <row r="1788" customFormat="false" ht="15" hidden="false" customHeight="false" outlineLevel="0" collapsed="false">
      <c r="A1788" s="9"/>
      <c r="B1788" s="22"/>
      <c r="C1788" s="23"/>
      <c r="D1788" s="19" t="str">
        <f aca="false">IF($A1788="","",_xlfn.MINIFS($B:$B,$A:$A,$A1788))</f>
        <v/>
      </c>
      <c r="E1788" s="20" t="str">
        <f aca="false">IF($A1788="","",IF(AND($B1788=$D1788,COUNTIFS($A$2:$A1788,$A1788,$B$2:$B1788,$B1788)=1),1,0))</f>
        <v/>
      </c>
      <c r="F1788" s="19" t="str">
        <f aca="false">IF($E1788&lt;&gt;1,"",IF(COUNTIFS($A:$A,$A1788,$B:$B,"&gt;"&amp;$D1788)=0,"",_xlfn.MINIFS($B:$B,$A:$A,$A1788,$B:$B,"&gt;"&amp;$D1788)))</f>
        <v/>
      </c>
      <c r="G1788" s="20" t="str">
        <f aca="false">IF($F1788="","",$F1788-$D1788)</f>
        <v/>
      </c>
      <c r="H1788" s="20" t="str">
        <f aca="false">IF($E1788&lt;&gt;1,"",IF($F1788="",0,IF($G1788&lt;='Cohort Report'!$B$7,1,0)))</f>
        <v/>
      </c>
      <c r="I1788" s="20" t="str">
        <f aca="false">IF($E1788&lt;&gt;1,"",IF($F1788="",0,IF($G1788&lt;='Cohort Report'!$B$8,1,0)))</f>
        <v/>
      </c>
      <c r="J1788" s="21" t="str">
        <f aca="false">IF($E1788&lt;&gt;1,"",DATE(YEAR($D1788),MONTH($D1788),1))</f>
        <v/>
      </c>
      <c r="K1788" s="20" t="str">
        <f aca="false">IF($E1788&lt;&gt;1,"",IF($G1788="","",IF(AND($D1788&gt;='Cohort Report'!$B$5,$D1788&lt;='Cohort Report'!$B$6),$G1788,"")))</f>
        <v/>
      </c>
    </row>
    <row r="1789" customFormat="false" ht="15" hidden="false" customHeight="false" outlineLevel="0" collapsed="false">
      <c r="A1789" s="9"/>
      <c r="B1789" s="22"/>
      <c r="C1789" s="23"/>
      <c r="D1789" s="19" t="str">
        <f aca="false">IF($A1789="","",_xlfn.MINIFS($B:$B,$A:$A,$A1789))</f>
        <v/>
      </c>
      <c r="E1789" s="20" t="str">
        <f aca="false">IF($A1789="","",IF(AND($B1789=$D1789,COUNTIFS($A$2:$A1789,$A1789,$B$2:$B1789,$B1789)=1),1,0))</f>
        <v/>
      </c>
      <c r="F1789" s="19" t="str">
        <f aca="false">IF($E1789&lt;&gt;1,"",IF(COUNTIFS($A:$A,$A1789,$B:$B,"&gt;"&amp;$D1789)=0,"",_xlfn.MINIFS($B:$B,$A:$A,$A1789,$B:$B,"&gt;"&amp;$D1789)))</f>
        <v/>
      </c>
      <c r="G1789" s="20" t="str">
        <f aca="false">IF($F1789="","",$F1789-$D1789)</f>
        <v/>
      </c>
      <c r="H1789" s="20" t="str">
        <f aca="false">IF($E1789&lt;&gt;1,"",IF($F1789="",0,IF($G1789&lt;='Cohort Report'!$B$7,1,0)))</f>
        <v/>
      </c>
      <c r="I1789" s="20" t="str">
        <f aca="false">IF($E1789&lt;&gt;1,"",IF($F1789="",0,IF($G1789&lt;='Cohort Report'!$B$8,1,0)))</f>
        <v/>
      </c>
      <c r="J1789" s="21" t="str">
        <f aca="false">IF($E1789&lt;&gt;1,"",DATE(YEAR($D1789),MONTH($D1789),1))</f>
        <v/>
      </c>
      <c r="K1789" s="20" t="str">
        <f aca="false">IF($E1789&lt;&gt;1,"",IF($G1789="","",IF(AND($D1789&gt;='Cohort Report'!$B$5,$D1789&lt;='Cohort Report'!$B$6),$G1789,"")))</f>
        <v/>
      </c>
    </row>
    <row r="1790" customFormat="false" ht="15" hidden="false" customHeight="false" outlineLevel="0" collapsed="false">
      <c r="A1790" s="9"/>
      <c r="B1790" s="22"/>
      <c r="C1790" s="23"/>
      <c r="D1790" s="19" t="str">
        <f aca="false">IF($A1790="","",_xlfn.MINIFS($B:$B,$A:$A,$A1790))</f>
        <v/>
      </c>
      <c r="E1790" s="20" t="str">
        <f aca="false">IF($A1790="","",IF(AND($B1790=$D1790,COUNTIFS($A$2:$A1790,$A1790,$B$2:$B1790,$B1790)=1),1,0))</f>
        <v/>
      </c>
      <c r="F1790" s="19" t="str">
        <f aca="false">IF($E1790&lt;&gt;1,"",IF(COUNTIFS($A:$A,$A1790,$B:$B,"&gt;"&amp;$D1790)=0,"",_xlfn.MINIFS($B:$B,$A:$A,$A1790,$B:$B,"&gt;"&amp;$D1790)))</f>
        <v/>
      </c>
      <c r="G1790" s="20" t="str">
        <f aca="false">IF($F1790="","",$F1790-$D1790)</f>
        <v/>
      </c>
      <c r="H1790" s="20" t="str">
        <f aca="false">IF($E1790&lt;&gt;1,"",IF($F1790="",0,IF($G1790&lt;='Cohort Report'!$B$7,1,0)))</f>
        <v/>
      </c>
      <c r="I1790" s="20" t="str">
        <f aca="false">IF($E1790&lt;&gt;1,"",IF($F1790="",0,IF($G1790&lt;='Cohort Report'!$B$8,1,0)))</f>
        <v/>
      </c>
      <c r="J1790" s="21" t="str">
        <f aca="false">IF($E1790&lt;&gt;1,"",DATE(YEAR($D1790),MONTH($D1790),1))</f>
        <v/>
      </c>
      <c r="K1790" s="20" t="str">
        <f aca="false">IF($E1790&lt;&gt;1,"",IF($G1790="","",IF(AND($D1790&gt;='Cohort Report'!$B$5,$D1790&lt;='Cohort Report'!$B$6),$G1790,"")))</f>
        <v/>
      </c>
    </row>
    <row r="1791" customFormat="false" ht="15" hidden="false" customHeight="false" outlineLevel="0" collapsed="false">
      <c r="A1791" s="9"/>
      <c r="B1791" s="22"/>
      <c r="C1791" s="23"/>
      <c r="D1791" s="19" t="str">
        <f aca="false">IF($A1791="","",_xlfn.MINIFS($B:$B,$A:$A,$A1791))</f>
        <v/>
      </c>
      <c r="E1791" s="20" t="str">
        <f aca="false">IF($A1791="","",IF(AND($B1791=$D1791,COUNTIFS($A$2:$A1791,$A1791,$B$2:$B1791,$B1791)=1),1,0))</f>
        <v/>
      </c>
      <c r="F1791" s="19" t="str">
        <f aca="false">IF($E1791&lt;&gt;1,"",IF(COUNTIFS($A:$A,$A1791,$B:$B,"&gt;"&amp;$D1791)=0,"",_xlfn.MINIFS($B:$B,$A:$A,$A1791,$B:$B,"&gt;"&amp;$D1791)))</f>
        <v/>
      </c>
      <c r="G1791" s="20" t="str">
        <f aca="false">IF($F1791="","",$F1791-$D1791)</f>
        <v/>
      </c>
      <c r="H1791" s="20" t="str">
        <f aca="false">IF($E1791&lt;&gt;1,"",IF($F1791="",0,IF($G1791&lt;='Cohort Report'!$B$7,1,0)))</f>
        <v/>
      </c>
      <c r="I1791" s="20" t="str">
        <f aca="false">IF($E1791&lt;&gt;1,"",IF($F1791="",0,IF($G1791&lt;='Cohort Report'!$B$8,1,0)))</f>
        <v/>
      </c>
      <c r="J1791" s="21" t="str">
        <f aca="false">IF($E1791&lt;&gt;1,"",DATE(YEAR($D1791),MONTH($D1791),1))</f>
        <v/>
      </c>
      <c r="K1791" s="20" t="str">
        <f aca="false">IF($E1791&lt;&gt;1,"",IF($G1791="","",IF(AND($D1791&gt;='Cohort Report'!$B$5,$D1791&lt;='Cohort Report'!$B$6),$G1791,"")))</f>
        <v/>
      </c>
    </row>
    <row r="1792" customFormat="false" ht="15" hidden="false" customHeight="false" outlineLevel="0" collapsed="false">
      <c r="A1792" s="9"/>
      <c r="B1792" s="22"/>
      <c r="C1792" s="23"/>
      <c r="D1792" s="19" t="str">
        <f aca="false">IF($A1792="","",_xlfn.MINIFS($B:$B,$A:$A,$A1792))</f>
        <v/>
      </c>
      <c r="E1792" s="20" t="str">
        <f aca="false">IF($A1792="","",IF(AND($B1792=$D1792,COUNTIFS($A$2:$A1792,$A1792,$B$2:$B1792,$B1792)=1),1,0))</f>
        <v/>
      </c>
      <c r="F1792" s="19" t="str">
        <f aca="false">IF($E1792&lt;&gt;1,"",IF(COUNTIFS($A:$A,$A1792,$B:$B,"&gt;"&amp;$D1792)=0,"",_xlfn.MINIFS($B:$B,$A:$A,$A1792,$B:$B,"&gt;"&amp;$D1792)))</f>
        <v/>
      </c>
      <c r="G1792" s="20" t="str">
        <f aca="false">IF($F1792="","",$F1792-$D1792)</f>
        <v/>
      </c>
      <c r="H1792" s="20" t="str">
        <f aca="false">IF($E1792&lt;&gt;1,"",IF($F1792="",0,IF($G1792&lt;='Cohort Report'!$B$7,1,0)))</f>
        <v/>
      </c>
      <c r="I1792" s="20" t="str">
        <f aca="false">IF($E1792&lt;&gt;1,"",IF($F1792="",0,IF($G1792&lt;='Cohort Report'!$B$8,1,0)))</f>
        <v/>
      </c>
      <c r="J1792" s="21" t="str">
        <f aca="false">IF($E1792&lt;&gt;1,"",DATE(YEAR($D1792),MONTH($D1792),1))</f>
        <v/>
      </c>
      <c r="K1792" s="20" t="str">
        <f aca="false">IF($E1792&lt;&gt;1,"",IF($G1792="","",IF(AND($D1792&gt;='Cohort Report'!$B$5,$D1792&lt;='Cohort Report'!$B$6),$G1792,"")))</f>
        <v/>
      </c>
    </row>
    <row r="1793" customFormat="false" ht="15" hidden="false" customHeight="false" outlineLevel="0" collapsed="false">
      <c r="A1793" s="9"/>
      <c r="B1793" s="22"/>
      <c r="C1793" s="23"/>
      <c r="D1793" s="19" t="str">
        <f aca="false">IF($A1793="","",_xlfn.MINIFS($B:$B,$A:$A,$A1793))</f>
        <v/>
      </c>
      <c r="E1793" s="20" t="str">
        <f aca="false">IF($A1793="","",IF(AND($B1793=$D1793,COUNTIFS($A$2:$A1793,$A1793,$B$2:$B1793,$B1793)=1),1,0))</f>
        <v/>
      </c>
      <c r="F1793" s="19" t="str">
        <f aca="false">IF($E1793&lt;&gt;1,"",IF(COUNTIFS($A:$A,$A1793,$B:$B,"&gt;"&amp;$D1793)=0,"",_xlfn.MINIFS($B:$B,$A:$A,$A1793,$B:$B,"&gt;"&amp;$D1793)))</f>
        <v/>
      </c>
      <c r="G1793" s="20" t="str">
        <f aca="false">IF($F1793="","",$F1793-$D1793)</f>
        <v/>
      </c>
      <c r="H1793" s="20" t="str">
        <f aca="false">IF($E1793&lt;&gt;1,"",IF($F1793="",0,IF($G1793&lt;='Cohort Report'!$B$7,1,0)))</f>
        <v/>
      </c>
      <c r="I1793" s="20" t="str">
        <f aca="false">IF($E1793&lt;&gt;1,"",IF($F1793="",0,IF($G1793&lt;='Cohort Report'!$B$8,1,0)))</f>
        <v/>
      </c>
      <c r="J1793" s="21" t="str">
        <f aca="false">IF($E1793&lt;&gt;1,"",DATE(YEAR($D1793),MONTH($D1793),1))</f>
        <v/>
      </c>
      <c r="K1793" s="20" t="str">
        <f aca="false">IF($E1793&lt;&gt;1,"",IF($G1793="","",IF(AND($D1793&gt;='Cohort Report'!$B$5,$D1793&lt;='Cohort Report'!$B$6),$G1793,"")))</f>
        <v/>
      </c>
    </row>
    <row r="1794" customFormat="false" ht="15" hidden="false" customHeight="false" outlineLevel="0" collapsed="false">
      <c r="A1794" s="9"/>
      <c r="B1794" s="22"/>
      <c r="C1794" s="23"/>
      <c r="D1794" s="19" t="str">
        <f aca="false">IF($A1794="","",_xlfn.MINIFS($B:$B,$A:$A,$A1794))</f>
        <v/>
      </c>
      <c r="E1794" s="20" t="str">
        <f aca="false">IF($A1794="","",IF(AND($B1794=$D1794,COUNTIFS($A$2:$A1794,$A1794,$B$2:$B1794,$B1794)=1),1,0))</f>
        <v/>
      </c>
      <c r="F1794" s="19" t="str">
        <f aca="false">IF($E1794&lt;&gt;1,"",IF(COUNTIFS($A:$A,$A1794,$B:$B,"&gt;"&amp;$D1794)=0,"",_xlfn.MINIFS($B:$B,$A:$A,$A1794,$B:$B,"&gt;"&amp;$D1794)))</f>
        <v/>
      </c>
      <c r="G1794" s="20" t="str">
        <f aca="false">IF($F1794="","",$F1794-$D1794)</f>
        <v/>
      </c>
      <c r="H1794" s="20" t="str">
        <f aca="false">IF($E1794&lt;&gt;1,"",IF($F1794="",0,IF($G1794&lt;='Cohort Report'!$B$7,1,0)))</f>
        <v/>
      </c>
      <c r="I1794" s="20" t="str">
        <f aca="false">IF($E1794&lt;&gt;1,"",IF($F1794="",0,IF($G1794&lt;='Cohort Report'!$B$8,1,0)))</f>
        <v/>
      </c>
      <c r="J1794" s="21" t="str">
        <f aca="false">IF($E1794&lt;&gt;1,"",DATE(YEAR($D1794),MONTH($D1794),1))</f>
        <v/>
      </c>
      <c r="K1794" s="20" t="str">
        <f aca="false">IF($E1794&lt;&gt;1,"",IF($G1794="","",IF(AND($D1794&gt;='Cohort Report'!$B$5,$D1794&lt;='Cohort Report'!$B$6),$G1794,"")))</f>
        <v/>
      </c>
    </row>
    <row r="1795" customFormat="false" ht="15" hidden="false" customHeight="false" outlineLevel="0" collapsed="false">
      <c r="A1795" s="9"/>
      <c r="B1795" s="22"/>
      <c r="C1795" s="23"/>
      <c r="D1795" s="19" t="str">
        <f aca="false">IF($A1795="","",_xlfn.MINIFS($B:$B,$A:$A,$A1795))</f>
        <v/>
      </c>
      <c r="E1795" s="20" t="str">
        <f aca="false">IF($A1795="","",IF(AND($B1795=$D1795,COUNTIFS($A$2:$A1795,$A1795,$B$2:$B1795,$B1795)=1),1,0))</f>
        <v/>
      </c>
      <c r="F1795" s="19" t="str">
        <f aca="false">IF($E1795&lt;&gt;1,"",IF(COUNTIFS($A:$A,$A1795,$B:$B,"&gt;"&amp;$D1795)=0,"",_xlfn.MINIFS($B:$B,$A:$A,$A1795,$B:$B,"&gt;"&amp;$D1795)))</f>
        <v/>
      </c>
      <c r="G1795" s="20" t="str">
        <f aca="false">IF($F1795="","",$F1795-$D1795)</f>
        <v/>
      </c>
      <c r="H1795" s="20" t="str">
        <f aca="false">IF($E1795&lt;&gt;1,"",IF($F1795="",0,IF($G1795&lt;='Cohort Report'!$B$7,1,0)))</f>
        <v/>
      </c>
      <c r="I1795" s="20" t="str">
        <f aca="false">IF($E1795&lt;&gt;1,"",IF($F1795="",0,IF($G1795&lt;='Cohort Report'!$B$8,1,0)))</f>
        <v/>
      </c>
      <c r="J1795" s="21" t="str">
        <f aca="false">IF($E1795&lt;&gt;1,"",DATE(YEAR($D1795),MONTH($D1795),1))</f>
        <v/>
      </c>
      <c r="K1795" s="20" t="str">
        <f aca="false">IF($E1795&lt;&gt;1,"",IF($G1795="","",IF(AND($D1795&gt;='Cohort Report'!$B$5,$D1795&lt;='Cohort Report'!$B$6),$G1795,"")))</f>
        <v/>
      </c>
    </row>
    <row r="1796" customFormat="false" ht="15" hidden="false" customHeight="false" outlineLevel="0" collapsed="false">
      <c r="A1796" s="9"/>
      <c r="B1796" s="22"/>
      <c r="C1796" s="23"/>
      <c r="D1796" s="19" t="str">
        <f aca="false">IF($A1796="","",_xlfn.MINIFS($B:$B,$A:$A,$A1796))</f>
        <v/>
      </c>
      <c r="E1796" s="20" t="str">
        <f aca="false">IF($A1796="","",IF(AND($B1796=$D1796,COUNTIFS($A$2:$A1796,$A1796,$B$2:$B1796,$B1796)=1),1,0))</f>
        <v/>
      </c>
      <c r="F1796" s="19" t="str">
        <f aca="false">IF($E1796&lt;&gt;1,"",IF(COUNTIFS($A:$A,$A1796,$B:$B,"&gt;"&amp;$D1796)=0,"",_xlfn.MINIFS($B:$B,$A:$A,$A1796,$B:$B,"&gt;"&amp;$D1796)))</f>
        <v/>
      </c>
      <c r="G1796" s="20" t="str">
        <f aca="false">IF($F1796="","",$F1796-$D1796)</f>
        <v/>
      </c>
      <c r="H1796" s="20" t="str">
        <f aca="false">IF($E1796&lt;&gt;1,"",IF($F1796="",0,IF($G1796&lt;='Cohort Report'!$B$7,1,0)))</f>
        <v/>
      </c>
      <c r="I1796" s="20" t="str">
        <f aca="false">IF($E1796&lt;&gt;1,"",IF($F1796="",0,IF($G1796&lt;='Cohort Report'!$B$8,1,0)))</f>
        <v/>
      </c>
      <c r="J1796" s="21" t="str">
        <f aca="false">IF($E1796&lt;&gt;1,"",DATE(YEAR($D1796),MONTH($D1796),1))</f>
        <v/>
      </c>
      <c r="K1796" s="20" t="str">
        <f aca="false">IF($E1796&lt;&gt;1,"",IF($G1796="","",IF(AND($D1796&gt;='Cohort Report'!$B$5,$D1796&lt;='Cohort Report'!$B$6),$G1796,"")))</f>
        <v/>
      </c>
    </row>
    <row r="1797" customFormat="false" ht="15" hidden="false" customHeight="false" outlineLevel="0" collapsed="false">
      <c r="A1797" s="9"/>
      <c r="B1797" s="22"/>
      <c r="C1797" s="23"/>
      <c r="D1797" s="19" t="str">
        <f aca="false">IF($A1797="","",_xlfn.MINIFS($B:$B,$A:$A,$A1797))</f>
        <v/>
      </c>
      <c r="E1797" s="20" t="str">
        <f aca="false">IF($A1797="","",IF(AND($B1797=$D1797,COUNTIFS($A$2:$A1797,$A1797,$B$2:$B1797,$B1797)=1),1,0))</f>
        <v/>
      </c>
      <c r="F1797" s="19" t="str">
        <f aca="false">IF($E1797&lt;&gt;1,"",IF(COUNTIFS($A:$A,$A1797,$B:$B,"&gt;"&amp;$D1797)=0,"",_xlfn.MINIFS($B:$B,$A:$A,$A1797,$B:$B,"&gt;"&amp;$D1797)))</f>
        <v/>
      </c>
      <c r="G1797" s="20" t="str">
        <f aca="false">IF($F1797="","",$F1797-$D1797)</f>
        <v/>
      </c>
      <c r="H1797" s="20" t="str">
        <f aca="false">IF($E1797&lt;&gt;1,"",IF($F1797="",0,IF($G1797&lt;='Cohort Report'!$B$7,1,0)))</f>
        <v/>
      </c>
      <c r="I1797" s="20" t="str">
        <f aca="false">IF($E1797&lt;&gt;1,"",IF($F1797="",0,IF($G1797&lt;='Cohort Report'!$B$8,1,0)))</f>
        <v/>
      </c>
      <c r="J1797" s="21" t="str">
        <f aca="false">IF($E1797&lt;&gt;1,"",DATE(YEAR($D1797),MONTH($D1797),1))</f>
        <v/>
      </c>
      <c r="K1797" s="20" t="str">
        <f aca="false">IF($E1797&lt;&gt;1,"",IF($G1797="","",IF(AND($D1797&gt;='Cohort Report'!$B$5,$D1797&lt;='Cohort Report'!$B$6),$G1797,"")))</f>
        <v/>
      </c>
    </row>
    <row r="1798" customFormat="false" ht="15" hidden="false" customHeight="false" outlineLevel="0" collapsed="false">
      <c r="A1798" s="9"/>
      <c r="B1798" s="22"/>
      <c r="C1798" s="23"/>
      <c r="D1798" s="19" t="str">
        <f aca="false">IF($A1798="","",_xlfn.MINIFS($B:$B,$A:$A,$A1798))</f>
        <v/>
      </c>
      <c r="E1798" s="20" t="str">
        <f aca="false">IF($A1798="","",IF(AND($B1798=$D1798,COUNTIFS($A$2:$A1798,$A1798,$B$2:$B1798,$B1798)=1),1,0))</f>
        <v/>
      </c>
      <c r="F1798" s="19" t="str">
        <f aca="false">IF($E1798&lt;&gt;1,"",IF(COUNTIFS($A:$A,$A1798,$B:$B,"&gt;"&amp;$D1798)=0,"",_xlfn.MINIFS($B:$B,$A:$A,$A1798,$B:$B,"&gt;"&amp;$D1798)))</f>
        <v/>
      </c>
      <c r="G1798" s="20" t="str">
        <f aca="false">IF($F1798="","",$F1798-$D1798)</f>
        <v/>
      </c>
      <c r="H1798" s="20" t="str">
        <f aca="false">IF($E1798&lt;&gt;1,"",IF($F1798="",0,IF($G1798&lt;='Cohort Report'!$B$7,1,0)))</f>
        <v/>
      </c>
      <c r="I1798" s="20" t="str">
        <f aca="false">IF($E1798&lt;&gt;1,"",IF($F1798="",0,IF($G1798&lt;='Cohort Report'!$B$8,1,0)))</f>
        <v/>
      </c>
      <c r="J1798" s="21" t="str">
        <f aca="false">IF($E1798&lt;&gt;1,"",DATE(YEAR($D1798),MONTH($D1798),1))</f>
        <v/>
      </c>
      <c r="K1798" s="20" t="str">
        <f aca="false">IF($E1798&lt;&gt;1,"",IF($G1798="","",IF(AND($D1798&gt;='Cohort Report'!$B$5,$D1798&lt;='Cohort Report'!$B$6),$G1798,"")))</f>
        <v/>
      </c>
    </row>
    <row r="1799" customFormat="false" ht="15" hidden="false" customHeight="false" outlineLevel="0" collapsed="false">
      <c r="A1799" s="9"/>
      <c r="B1799" s="22"/>
      <c r="C1799" s="23"/>
      <c r="D1799" s="19" t="str">
        <f aca="false">IF($A1799="","",_xlfn.MINIFS($B:$B,$A:$A,$A1799))</f>
        <v/>
      </c>
      <c r="E1799" s="20" t="str">
        <f aca="false">IF($A1799="","",IF(AND($B1799=$D1799,COUNTIFS($A$2:$A1799,$A1799,$B$2:$B1799,$B1799)=1),1,0))</f>
        <v/>
      </c>
      <c r="F1799" s="19" t="str">
        <f aca="false">IF($E1799&lt;&gt;1,"",IF(COUNTIFS($A:$A,$A1799,$B:$B,"&gt;"&amp;$D1799)=0,"",_xlfn.MINIFS($B:$B,$A:$A,$A1799,$B:$B,"&gt;"&amp;$D1799)))</f>
        <v/>
      </c>
      <c r="G1799" s="20" t="str">
        <f aca="false">IF($F1799="","",$F1799-$D1799)</f>
        <v/>
      </c>
      <c r="H1799" s="20" t="str">
        <f aca="false">IF($E1799&lt;&gt;1,"",IF($F1799="",0,IF($G1799&lt;='Cohort Report'!$B$7,1,0)))</f>
        <v/>
      </c>
      <c r="I1799" s="20" t="str">
        <f aca="false">IF($E1799&lt;&gt;1,"",IF($F1799="",0,IF($G1799&lt;='Cohort Report'!$B$8,1,0)))</f>
        <v/>
      </c>
      <c r="J1799" s="21" t="str">
        <f aca="false">IF($E1799&lt;&gt;1,"",DATE(YEAR($D1799),MONTH($D1799),1))</f>
        <v/>
      </c>
      <c r="K1799" s="20" t="str">
        <f aca="false">IF($E1799&lt;&gt;1,"",IF($G1799="","",IF(AND($D1799&gt;='Cohort Report'!$B$5,$D1799&lt;='Cohort Report'!$B$6),$G1799,"")))</f>
        <v/>
      </c>
    </row>
    <row r="1800" customFormat="false" ht="15" hidden="false" customHeight="false" outlineLevel="0" collapsed="false">
      <c r="A1800" s="9"/>
      <c r="B1800" s="22"/>
      <c r="C1800" s="23"/>
      <c r="D1800" s="19" t="str">
        <f aca="false">IF($A1800="","",_xlfn.MINIFS($B:$B,$A:$A,$A1800))</f>
        <v/>
      </c>
      <c r="E1800" s="20" t="str">
        <f aca="false">IF($A1800="","",IF(AND($B1800=$D1800,COUNTIFS($A$2:$A1800,$A1800,$B$2:$B1800,$B1800)=1),1,0))</f>
        <v/>
      </c>
      <c r="F1800" s="19" t="str">
        <f aca="false">IF($E1800&lt;&gt;1,"",IF(COUNTIFS($A:$A,$A1800,$B:$B,"&gt;"&amp;$D1800)=0,"",_xlfn.MINIFS($B:$B,$A:$A,$A1800,$B:$B,"&gt;"&amp;$D1800)))</f>
        <v/>
      </c>
      <c r="G1800" s="20" t="str">
        <f aca="false">IF($F1800="","",$F1800-$D1800)</f>
        <v/>
      </c>
      <c r="H1800" s="20" t="str">
        <f aca="false">IF($E1800&lt;&gt;1,"",IF($F1800="",0,IF($G1800&lt;='Cohort Report'!$B$7,1,0)))</f>
        <v/>
      </c>
      <c r="I1800" s="20" t="str">
        <f aca="false">IF($E1800&lt;&gt;1,"",IF($F1800="",0,IF($G1800&lt;='Cohort Report'!$B$8,1,0)))</f>
        <v/>
      </c>
      <c r="J1800" s="21" t="str">
        <f aca="false">IF($E1800&lt;&gt;1,"",DATE(YEAR($D1800),MONTH($D1800),1))</f>
        <v/>
      </c>
      <c r="K1800" s="20" t="str">
        <f aca="false">IF($E1800&lt;&gt;1,"",IF($G1800="","",IF(AND($D1800&gt;='Cohort Report'!$B$5,$D1800&lt;='Cohort Report'!$B$6),$G1800,"")))</f>
        <v/>
      </c>
    </row>
    <row r="1801" customFormat="false" ht="15" hidden="false" customHeight="false" outlineLevel="0" collapsed="false">
      <c r="A1801" s="9"/>
      <c r="B1801" s="22"/>
      <c r="C1801" s="23"/>
      <c r="D1801" s="19" t="str">
        <f aca="false">IF($A1801="","",_xlfn.MINIFS($B:$B,$A:$A,$A1801))</f>
        <v/>
      </c>
      <c r="E1801" s="20" t="str">
        <f aca="false">IF($A1801="","",IF(AND($B1801=$D1801,COUNTIFS($A$2:$A1801,$A1801,$B$2:$B1801,$B1801)=1),1,0))</f>
        <v/>
      </c>
      <c r="F1801" s="19" t="str">
        <f aca="false">IF($E1801&lt;&gt;1,"",IF(COUNTIFS($A:$A,$A1801,$B:$B,"&gt;"&amp;$D1801)=0,"",_xlfn.MINIFS($B:$B,$A:$A,$A1801,$B:$B,"&gt;"&amp;$D1801)))</f>
        <v/>
      </c>
      <c r="G1801" s="20" t="str">
        <f aca="false">IF($F1801="","",$F1801-$D1801)</f>
        <v/>
      </c>
      <c r="H1801" s="20" t="str">
        <f aca="false">IF($E1801&lt;&gt;1,"",IF($F1801="",0,IF($G1801&lt;='Cohort Report'!$B$7,1,0)))</f>
        <v/>
      </c>
      <c r="I1801" s="20" t="str">
        <f aca="false">IF($E1801&lt;&gt;1,"",IF($F1801="",0,IF($G1801&lt;='Cohort Report'!$B$8,1,0)))</f>
        <v/>
      </c>
      <c r="J1801" s="21" t="str">
        <f aca="false">IF($E1801&lt;&gt;1,"",DATE(YEAR($D1801),MONTH($D1801),1))</f>
        <v/>
      </c>
      <c r="K1801" s="20" t="str">
        <f aca="false">IF($E1801&lt;&gt;1,"",IF($G1801="","",IF(AND($D1801&gt;='Cohort Report'!$B$5,$D1801&lt;='Cohort Report'!$B$6),$G1801,"")))</f>
        <v/>
      </c>
    </row>
    <row r="1802" customFormat="false" ht="15" hidden="false" customHeight="false" outlineLevel="0" collapsed="false">
      <c r="A1802" s="9"/>
      <c r="B1802" s="22"/>
      <c r="C1802" s="23"/>
      <c r="D1802" s="19" t="str">
        <f aca="false">IF($A1802="","",_xlfn.MINIFS($B:$B,$A:$A,$A1802))</f>
        <v/>
      </c>
      <c r="E1802" s="20" t="str">
        <f aca="false">IF($A1802="","",IF(AND($B1802=$D1802,COUNTIFS($A$2:$A1802,$A1802,$B$2:$B1802,$B1802)=1),1,0))</f>
        <v/>
      </c>
      <c r="F1802" s="19" t="str">
        <f aca="false">IF($E1802&lt;&gt;1,"",IF(COUNTIFS($A:$A,$A1802,$B:$B,"&gt;"&amp;$D1802)=0,"",_xlfn.MINIFS($B:$B,$A:$A,$A1802,$B:$B,"&gt;"&amp;$D1802)))</f>
        <v/>
      </c>
      <c r="G1802" s="20" t="str">
        <f aca="false">IF($F1802="","",$F1802-$D1802)</f>
        <v/>
      </c>
      <c r="H1802" s="20" t="str">
        <f aca="false">IF($E1802&lt;&gt;1,"",IF($F1802="",0,IF($G1802&lt;='Cohort Report'!$B$7,1,0)))</f>
        <v/>
      </c>
      <c r="I1802" s="20" t="str">
        <f aca="false">IF($E1802&lt;&gt;1,"",IF($F1802="",0,IF($G1802&lt;='Cohort Report'!$B$8,1,0)))</f>
        <v/>
      </c>
      <c r="J1802" s="21" t="str">
        <f aca="false">IF($E1802&lt;&gt;1,"",DATE(YEAR($D1802),MONTH($D1802),1))</f>
        <v/>
      </c>
      <c r="K1802" s="20" t="str">
        <f aca="false">IF($E1802&lt;&gt;1,"",IF($G1802="","",IF(AND($D1802&gt;='Cohort Report'!$B$5,$D1802&lt;='Cohort Report'!$B$6),$G1802,"")))</f>
        <v/>
      </c>
    </row>
    <row r="1803" customFormat="false" ht="15" hidden="false" customHeight="false" outlineLevel="0" collapsed="false">
      <c r="A1803" s="9"/>
      <c r="B1803" s="22"/>
      <c r="C1803" s="23"/>
      <c r="D1803" s="19" t="str">
        <f aca="false">IF($A1803="","",_xlfn.MINIFS($B:$B,$A:$A,$A1803))</f>
        <v/>
      </c>
      <c r="E1803" s="20" t="str">
        <f aca="false">IF($A1803="","",IF(AND($B1803=$D1803,COUNTIFS($A$2:$A1803,$A1803,$B$2:$B1803,$B1803)=1),1,0))</f>
        <v/>
      </c>
      <c r="F1803" s="19" t="str">
        <f aca="false">IF($E1803&lt;&gt;1,"",IF(COUNTIFS($A:$A,$A1803,$B:$B,"&gt;"&amp;$D1803)=0,"",_xlfn.MINIFS($B:$B,$A:$A,$A1803,$B:$B,"&gt;"&amp;$D1803)))</f>
        <v/>
      </c>
      <c r="G1803" s="20" t="str">
        <f aca="false">IF($F1803="","",$F1803-$D1803)</f>
        <v/>
      </c>
      <c r="H1803" s="20" t="str">
        <f aca="false">IF($E1803&lt;&gt;1,"",IF($F1803="",0,IF($G1803&lt;='Cohort Report'!$B$7,1,0)))</f>
        <v/>
      </c>
      <c r="I1803" s="20" t="str">
        <f aca="false">IF($E1803&lt;&gt;1,"",IF($F1803="",0,IF($G1803&lt;='Cohort Report'!$B$8,1,0)))</f>
        <v/>
      </c>
      <c r="J1803" s="21" t="str">
        <f aca="false">IF($E1803&lt;&gt;1,"",DATE(YEAR($D1803),MONTH($D1803),1))</f>
        <v/>
      </c>
      <c r="K1803" s="20" t="str">
        <f aca="false">IF($E1803&lt;&gt;1,"",IF($G1803="","",IF(AND($D1803&gt;='Cohort Report'!$B$5,$D1803&lt;='Cohort Report'!$B$6),$G1803,"")))</f>
        <v/>
      </c>
    </row>
    <row r="1804" customFormat="false" ht="15" hidden="false" customHeight="false" outlineLevel="0" collapsed="false">
      <c r="A1804" s="9"/>
      <c r="B1804" s="22"/>
      <c r="C1804" s="23"/>
      <c r="D1804" s="19" t="str">
        <f aca="false">IF($A1804="","",_xlfn.MINIFS($B:$B,$A:$A,$A1804))</f>
        <v/>
      </c>
      <c r="E1804" s="20" t="str">
        <f aca="false">IF($A1804="","",IF(AND($B1804=$D1804,COUNTIFS($A$2:$A1804,$A1804,$B$2:$B1804,$B1804)=1),1,0))</f>
        <v/>
      </c>
      <c r="F1804" s="19" t="str">
        <f aca="false">IF($E1804&lt;&gt;1,"",IF(COUNTIFS($A:$A,$A1804,$B:$B,"&gt;"&amp;$D1804)=0,"",_xlfn.MINIFS($B:$B,$A:$A,$A1804,$B:$B,"&gt;"&amp;$D1804)))</f>
        <v/>
      </c>
      <c r="G1804" s="20" t="str">
        <f aca="false">IF($F1804="","",$F1804-$D1804)</f>
        <v/>
      </c>
      <c r="H1804" s="20" t="str">
        <f aca="false">IF($E1804&lt;&gt;1,"",IF($F1804="",0,IF($G1804&lt;='Cohort Report'!$B$7,1,0)))</f>
        <v/>
      </c>
      <c r="I1804" s="20" t="str">
        <f aca="false">IF($E1804&lt;&gt;1,"",IF($F1804="",0,IF($G1804&lt;='Cohort Report'!$B$8,1,0)))</f>
        <v/>
      </c>
      <c r="J1804" s="21" t="str">
        <f aca="false">IF($E1804&lt;&gt;1,"",DATE(YEAR($D1804),MONTH($D1804),1))</f>
        <v/>
      </c>
      <c r="K1804" s="20" t="str">
        <f aca="false">IF($E1804&lt;&gt;1,"",IF($G1804="","",IF(AND($D1804&gt;='Cohort Report'!$B$5,$D1804&lt;='Cohort Report'!$B$6),$G1804,"")))</f>
        <v/>
      </c>
    </row>
    <row r="1805" customFormat="false" ht="15" hidden="false" customHeight="false" outlineLevel="0" collapsed="false">
      <c r="A1805" s="9"/>
      <c r="B1805" s="22"/>
      <c r="C1805" s="23"/>
      <c r="D1805" s="19" t="str">
        <f aca="false">IF($A1805="","",_xlfn.MINIFS($B:$B,$A:$A,$A1805))</f>
        <v/>
      </c>
      <c r="E1805" s="20" t="str">
        <f aca="false">IF($A1805="","",IF(AND($B1805=$D1805,COUNTIFS($A$2:$A1805,$A1805,$B$2:$B1805,$B1805)=1),1,0))</f>
        <v/>
      </c>
      <c r="F1805" s="19" t="str">
        <f aca="false">IF($E1805&lt;&gt;1,"",IF(COUNTIFS($A:$A,$A1805,$B:$B,"&gt;"&amp;$D1805)=0,"",_xlfn.MINIFS($B:$B,$A:$A,$A1805,$B:$B,"&gt;"&amp;$D1805)))</f>
        <v/>
      </c>
      <c r="G1805" s="20" t="str">
        <f aca="false">IF($F1805="","",$F1805-$D1805)</f>
        <v/>
      </c>
      <c r="H1805" s="20" t="str">
        <f aca="false">IF($E1805&lt;&gt;1,"",IF($F1805="",0,IF($G1805&lt;='Cohort Report'!$B$7,1,0)))</f>
        <v/>
      </c>
      <c r="I1805" s="20" t="str">
        <f aca="false">IF($E1805&lt;&gt;1,"",IF($F1805="",0,IF($G1805&lt;='Cohort Report'!$B$8,1,0)))</f>
        <v/>
      </c>
      <c r="J1805" s="21" t="str">
        <f aca="false">IF($E1805&lt;&gt;1,"",DATE(YEAR($D1805),MONTH($D1805),1))</f>
        <v/>
      </c>
      <c r="K1805" s="20" t="str">
        <f aca="false">IF($E1805&lt;&gt;1,"",IF($G1805="","",IF(AND($D1805&gt;='Cohort Report'!$B$5,$D1805&lt;='Cohort Report'!$B$6),$G1805,"")))</f>
        <v/>
      </c>
    </row>
    <row r="1806" customFormat="false" ht="15" hidden="false" customHeight="false" outlineLevel="0" collapsed="false">
      <c r="A1806" s="9"/>
      <c r="B1806" s="22"/>
      <c r="C1806" s="23"/>
      <c r="D1806" s="19" t="str">
        <f aca="false">IF($A1806="","",_xlfn.MINIFS($B:$B,$A:$A,$A1806))</f>
        <v/>
      </c>
      <c r="E1806" s="20" t="str">
        <f aca="false">IF($A1806="","",IF(AND($B1806=$D1806,COUNTIFS($A$2:$A1806,$A1806,$B$2:$B1806,$B1806)=1),1,0))</f>
        <v/>
      </c>
      <c r="F1806" s="19" t="str">
        <f aca="false">IF($E1806&lt;&gt;1,"",IF(COUNTIFS($A:$A,$A1806,$B:$B,"&gt;"&amp;$D1806)=0,"",_xlfn.MINIFS($B:$B,$A:$A,$A1806,$B:$B,"&gt;"&amp;$D1806)))</f>
        <v/>
      </c>
      <c r="G1806" s="20" t="str">
        <f aca="false">IF($F1806="","",$F1806-$D1806)</f>
        <v/>
      </c>
      <c r="H1806" s="20" t="str">
        <f aca="false">IF($E1806&lt;&gt;1,"",IF($F1806="",0,IF($G1806&lt;='Cohort Report'!$B$7,1,0)))</f>
        <v/>
      </c>
      <c r="I1806" s="20" t="str">
        <f aca="false">IF($E1806&lt;&gt;1,"",IF($F1806="",0,IF($G1806&lt;='Cohort Report'!$B$8,1,0)))</f>
        <v/>
      </c>
      <c r="J1806" s="21" t="str">
        <f aca="false">IF($E1806&lt;&gt;1,"",DATE(YEAR($D1806),MONTH($D1806),1))</f>
        <v/>
      </c>
      <c r="K1806" s="20" t="str">
        <f aca="false">IF($E1806&lt;&gt;1,"",IF($G1806="","",IF(AND($D1806&gt;='Cohort Report'!$B$5,$D1806&lt;='Cohort Report'!$B$6),$G1806,"")))</f>
        <v/>
      </c>
    </row>
    <row r="1807" customFormat="false" ht="15" hidden="false" customHeight="false" outlineLevel="0" collapsed="false">
      <c r="A1807" s="9"/>
      <c r="B1807" s="22"/>
      <c r="C1807" s="23"/>
      <c r="D1807" s="19" t="str">
        <f aca="false">IF($A1807="","",_xlfn.MINIFS($B:$B,$A:$A,$A1807))</f>
        <v/>
      </c>
      <c r="E1807" s="20" t="str">
        <f aca="false">IF($A1807="","",IF(AND($B1807=$D1807,COUNTIFS($A$2:$A1807,$A1807,$B$2:$B1807,$B1807)=1),1,0))</f>
        <v/>
      </c>
      <c r="F1807" s="19" t="str">
        <f aca="false">IF($E1807&lt;&gt;1,"",IF(COUNTIFS($A:$A,$A1807,$B:$B,"&gt;"&amp;$D1807)=0,"",_xlfn.MINIFS($B:$B,$A:$A,$A1807,$B:$B,"&gt;"&amp;$D1807)))</f>
        <v/>
      </c>
      <c r="G1807" s="20" t="str">
        <f aca="false">IF($F1807="","",$F1807-$D1807)</f>
        <v/>
      </c>
      <c r="H1807" s="20" t="str">
        <f aca="false">IF($E1807&lt;&gt;1,"",IF($F1807="",0,IF($G1807&lt;='Cohort Report'!$B$7,1,0)))</f>
        <v/>
      </c>
      <c r="I1807" s="20" t="str">
        <f aca="false">IF($E1807&lt;&gt;1,"",IF($F1807="",0,IF($G1807&lt;='Cohort Report'!$B$8,1,0)))</f>
        <v/>
      </c>
      <c r="J1807" s="21" t="str">
        <f aca="false">IF($E1807&lt;&gt;1,"",DATE(YEAR($D1807),MONTH($D1807),1))</f>
        <v/>
      </c>
      <c r="K1807" s="20" t="str">
        <f aca="false">IF($E1807&lt;&gt;1,"",IF($G1807="","",IF(AND($D1807&gt;='Cohort Report'!$B$5,$D1807&lt;='Cohort Report'!$B$6),$G1807,"")))</f>
        <v/>
      </c>
    </row>
    <row r="1808" customFormat="false" ht="15" hidden="false" customHeight="false" outlineLevel="0" collapsed="false">
      <c r="A1808" s="9"/>
      <c r="B1808" s="22"/>
      <c r="C1808" s="23"/>
      <c r="D1808" s="19" t="str">
        <f aca="false">IF($A1808="","",_xlfn.MINIFS($B:$B,$A:$A,$A1808))</f>
        <v/>
      </c>
      <c r="E1808" s="20" t="str">
        <f aca="false">IF($A1808="","",IF(AND($B1808=$D1808,COUNTIFS($A$2:$A1808,$A1808,$B$2:$B1808,$B1808)=1),1,0))</f>
        <v/>
      </c>
      <c r="F1808" s="19" t="str">
        <f aca="false">IF($E1808&lt;&gt;1,"",IF(COUNTIFS($A:$A,$A1808,$B:$B,"&gt;"&amp;$D1808)=0,"",_xlfn.MINIFS($B:$B,$A:$A,$A1808,$B:$B,"&gt;"&amp;$D1808)))</f>
        <v/>
      </c>
      <c r="G1808" s="20" t="str">
        <f aca="false">IF($F1808="","",$F1808-$D1808)</f>
        <v/>
      </c>
      <c r="H1808" s="20" t="str">
        <f aca="false">IF($E1808&lt;&gt;1,"",IF($F1808="",0,IF($G1808&lt;='Cohort Report'!$B$7,1,0)))</f>
        <v/>
      </c>
      <c r="I1808" s="20" t="str">
        <f aca="false">IF($E1808&lt;&gt;1,"",IF($F1808="",0,IF($G1808&lt;='Cohort Report'!$B$8,1,0)))</f>
        <v/>
      </c>
      <c r="J1808" s="21" t="str">
        <f aca="false">IF($E1808&lt;&gt;1,"",DATE(YEAR($D1808),MONTH($D1808),1))</f>
        <v/>
      </c>
      <c r="K1808" s="20" t="str">
        <f aca="false">IF($E1808&lt;&gt;1,"",IF($G1808="","",IF(AND($D1808&gt;='Cohort Report'!$B$5,$D1808&lt;='Cohort Report'!$B$6),$G1808,"")))</f>
        <v/>
      </c>
    </row>
    <row r="1809" customFormat="false" ht="15" hidden="false" customHeight="false" outlineLevel="0" collapsed="false">
      <c r="A1809" s="9"/>
      <c r="B1809" s="22"/>
      <c r="C1809" s="23"/>
      <c r="D1809" s="19" t="str">
        <f aca="false">IF($A1809="","",_xlfn.MINIFS($B:$B,$A:$A,$A1809))</f>
        <v/>
      </c>
      <c r="E1809" s="20" t="str">
        <f aca="false">IF($A1809="","",IF(AND($B1809=$D1809,COUNTIFS($A$2:$A1809,$A1809,$B$2:$B1809,$B1809)=1),1,0))</f>
        <v/>
      </c>
      <c r="F1809" s="19" t="str">
        <f aca="false">IF($E1809&lt;&gt;1,"",IF(COUNTIFS($A:$A,$A1809,$B:$B,"&gt;"&amp;$D1809)=0,"",_xlfn.MINIFS($B:$B,$A:$A,$A1809,$B:$B,"&gt;"&amp;$D1809)))</f>
        <v/>
      </c>
      <c r="G1809" s="20" t="str">
        <f aca="false">IF($F1809="","",$F1809-$D1809)</f>
        <v/>
      </c>
      <c r="H1809" s="20" t="str">
        <f aca="false">IF($E1809&lt;&gt;1,"",IF($F1809="",0,IF($G1809&lt;='Cohort Report'!$B$7,1,0)))</f>
        <v/>
      </c>
      <c r="I1809" s="20" t="str">
        <f aca="false">IF($E1809&lt;&gt;1,"",IF($F1809="",0,IF($G1809&lt;='Cohort Report'!$B$8,1,0)))</f>
        <v/>
      </c>
      <c r="J1809" s="21" t="str">
        <f aca="false">IF($E1809&lt;&gt;1,"",DATE(YEAR($D1809),MONTH($D1809),1))</f>
        <v/>
      </c>
      <c r="K1809" s="20" t="str">
        <f aca="false">IF($E1809&lt;&gt;1,"",IF($G1809="","",IF(AND($D1809&gt;='Cohort Report'!$B$5,$D1809&lt;='Cohort Report'!$B$6),$G1809,"")))</f>
        <v/>
      </c>
    </row>
    <row r="1810" customFormat="false" ht="15" hidden="false" customHeight="false" outlineLevel="0" collapsed="false">
      <c r="A1810" s="9"/>
      <c r="B1810" s="22"/>
      <c r="C1810" s="23"/>
      <c r="D1810" s="19" t="str">
        <f aca="false">IF($A1810="","",_xlfn.MINIFS($B:$B,$A:$A,$A1810))</f>
        <v/>
      </c>
      <c r="E1810" s="20" t="str">
        <f aca="false">IF($A1810="","",IF(AND($B1810=$D1810,COUNTIFS($A$2:$A1810,$A1810,$B$2:$B1810,$B1810)=1),1,0))</f>
        <v/>
      </c>
      <c r="F1810" s="19" t="str">
        <f aca="false">IF($E1810&lt;&gt;1,"",IF(COUNTIFS($A:$A,$A1810,$B:$B,"&gt;"&amp;$D1810)=0,"",_xlfn.MINIFS($B:$B,$A:$A,$A1810,$B:$B,"&gt;"&amp;$D1810)))</f>
        <v/>
      </c>
      <c r="G1810" s="20" t="str">
        <f aca="false">IF($F1810="","",$F1810-$D1810)</f>
        <v/>
      </c>
      <c r="H1810" s="20" t="str">
        <f aca="false">IF($E1810&lt;&gt;1,"",IF($F1810="",0,IF($G1810&lt;='Cohort Report'!$B$7,1,0)))</f>
        <v/>
      </c>
      <c r="I1810" s="20" t="str">
        <f aca="false">IF($E1810&lt;&gt;1,"",IF($F1810="",0,IF($G1810&lt;='Cohort Report'!$B$8,1,0)))</f>
        <v/>
      </c>
      <c r="J1810" s="21" t="str">
        <f aca="false">IF($E1810&lt;&gt;1,"",DATE(YEAR($D1810),MONTH($D1810),1))</f>
        <v/>
      </c>
      <c r="K1810" s="20" t="str">
        <f aca="false">IF($E1810&lt;&gt;1,"",IF($G1810="","",IF(AND($D1810&gt;='Cohort Report'!$B$5,$D1810&lt;='Cohort Report'!$B$6),$G1810,"")))</f>
        <v/>
      </c>
    </row>
    <row r="1811" customFormat="false" ht="15" hidden="false" customHeight="false" outlineLevel="0" collapsed="false">
      <c r="A1811" s="9"/>
      <c r="B1811" s="22"/>
      <c r="C1811" s="23"/>
      <c r="D1811" s="19" t="str">
        <f aca="false">IF($A1811="","",_xlfn.MINIFS($B:$B,$A:$A,$A1811))</f>
        <v/>
      </c>
      <c r="E1811" s="20" t="str">
        <f aca="false">IF($A1811="","",IF(AND($B1811=$D1811,COUNTIFS($A$2:$A1811,$A1811,$B$2:$B1811,$B1811)=1),1,0))</f>
        <v/>
      </c>
      <c r="F1811" s="19" t="str">
        <f aca="false">IF($E1811&lt;&gt;1,"",IF(COUNTIFS($A:$A,$A1811,$B:$B,"&gt;"&amp;$D1811)=0,"",_xlfn.MINIFS($B:$B,$A:$A,$A1811,$B:$B,"&gt;"&amp;$D1811)))</f>
        <v/>
      </c>
      <c r="G1811" s="20" t="str">
        <f aca="false">IF($F1811="","",$F1811-$D1811)</f>
        <v/>
      </c>
      <c r="H1811" s="20" t="str">
        <f aca="false">IF($E1811&lt;&gt;1,"",IF($F1811="",0,IF($G1811&lt;='Cohort Report'!$B$7,1,0)))</f>
        <v/>
      </c>
      <c r="I1811" s="20" t="str">
        <f aca="false">IF($E1811&lt;&gt;1,"",IF($F1811="",0,IF($G1811&lt;='Cohort Report'!$B$8,1,0)))</f>
        <v/>
      </c>
      <c r="J1811" s="21" t="str">
        <f aca="false">IF($E1811&lt;&gt;1,"",DATE(YEAR($D1811),MONTH($D1811),1))</f>
        <v/>
      </c>
      <c r="K1811" s="20" t="str">
        <f aca="false">IF($E1811&lt;&gt;1,"",IF($G1811="","",IF(AND($D1811&gt;='Cohort Report'!$B$5,$D1811&lt;='Cohort Report'!$B$6),$G1811,"")))</f>
        <v/>
      </c>
    </row>
    <row r="1812" customFormat="false" ht="15" hidden="false" customHeight="false" outlineLevel="0" collapsed="false">
      <c r="A1812" s="9"/>
      <c r="B1812" s="22"/>
      <c r="C1812" s="23"/>
      <c r="D1812" s="19" t="str">
        <f aca="false">IF($A1812="","",_xlfn.MINIFS($B:$B,$A:$A,$A1812))</f>
        <v/>
      </c>
      <c r="E1812" s="20" t="str">
        <f aca="false">IF($A1812="","",IF(AND($B1812=$D1812,COUNTIFS($A$2:$A1812,$A1812,$B$2:$B1812,$B1812)=1),1,0))</f>
        <v/>
      </c>
      <c r="F1812" s="19" t="str">
        <f aca="false">IF($E1812&lt;&gt;1,"",IF(COUNTIFS($A:$A,$A1812,$B:$B,"&gt;"&amp;$D1812)=0,"",_xlfn.MINIFS($B:$B,$A:$A,$A1812,$B:$B,"&gt;"&amp;$D1812)))</f>
        <v/>
      </c>
      <c r="G1812" s="20" t="str">
        <f aca="false">IF($F1812="","",$F1812-$D1812)</f>
        <v/>
      </c>
      <c r="H1812" s="20" t="str">
        <f aca="false">IF($E1812&lt;&gt;1,"",IF($F1812="",0,IF($G1812&lt;='Cohort Report'!$B$7,1,0)))</f>
        <v/>
      </c>
      <c r="I1812" s="20" t="str">
        <f aca="false">IF($E1812&lt;&gt;1,"",IF($F1812="",0,IF($G1812&lt;='Cohort Report'!$B$8,1,0)))</f>
        <v/>
      </c>
      <c r="J1812" s="21" t="str">
        <f aca="false">IF($E1812&lt;&gt;1,"",DATE(YEAR($D1812),MONTH($D1812),1))</f>
        <v/>
      </c>
      <c r="K1812" s="20" t="str">
        <f aca="false">IF($E1812&lt;&gt;1,"",IF($G1812="","",IF(AND($D1812&gt;='Cohort Report'!$B$5,$D1812&lt;='Cohort Report'!$B$6),$G1812,"")))</f>
        <v/>
      </c>
    </row>
    <row r="1813" customFormat="false" ht="15" hidden="false" customHeight="false" outlineLevel="0" collapsed="false">
      <c r="A1813" s="9"/>
      <c r="B1813" s="22"/>
      <c r="C1813" s="23"/>
      <c r="D1813" s="19" t="str">
        <f aca="false">IF($A1813="","",_xlfn.MINIFS($B:$B,$A:$A,$A1813))</f>
        <v/>
      </c>
      <c r="E1813" s="20" t="str">
        <f aca="false">IF($A1813="","",IF(AND($B1813=$D1813,COUNTIFS($A$2:$A1813,$A1813,$B$2:$B1813,$B1813)=1),1,0))</f>
        <v/>
      </c>
      <c r="F1813" s="19" t="str">
        <f aca="false">IF($E1813&lt;&gt;1,"",IF(COUNTIFS($A:$A,$A1813,$B:$B,"&gt;"&amp;$D1813)=0,"",_xlfn.MINIFS($B:$B,$A:$A,$A1813,$B:$B,"&gt;"&amp;$D1813)))</f>
        <v/>
      </c>
      <c r="G1813" s="20" t="str">
        <f aca="false">IF($F1813="","",$F1813-$D1813)</f>
        <v/>
      </c>
      <c r="H1813" s="20" t="str">
        <f aca="false">IF($E1813&lt;&gt;1,"",IF($F1813="",0,IF($G1813&lt;='Cohort Report'!$B$7,1,0)))</f>
        <v/>
      </c>
      <c r="I1813" s="20" t="str">
        <f aca="false">IF($E1813&lt;&gt;1,"",IF($F1813="",0,IF($G1813&lt;='Cohort Report'!$B$8,1,0)))</f>
        <v/>
      </c>
      <c r="J1813" s="21" t="str">
        <f aca="false">IF($E1813&lt;&gt;1,"",DATE(YEAR($D1813),MONTH($D1813),1))</f>
        <v/>
      </c>
      <c r="K1813" s="20" t="str">
        <f aca="false">IF($E1813&lt;&gt;1,"",IF($G1813="","",IF(AND($D1813&gt;='Cohort Report'!$B$5,$D1813&lt;='Cohort Report'!$B$6),$G1813,"")))</f>
        <v/>
      </c>
    </row>
    <row r="1814" customFormat="false" ht="15" hidden="false" customHeight="false" outlineLevel="0" collapsed="false">
      <c r="A1814" s="9"/>
      <c r="B1814" s="22"/>
      <c r="C1814" s="23"/>
      <c r="D1814" s="19" t="str">
        <f aca="false">IF($A1814="","",_xlfn.MINIFS($B:$B,$A:$A,$A1814))</f>
        <v/>
      </c>
      <c r="E1814" s="20" t="str">
        <f aca="false">IF($A1814="","",IF(AND($B1814=$D1814,COUNTIFS($A$2:$A1814,$A1814,$B$2:$B1814,$B1814)=1),1,0))</f>
        <v/>
      </c>
      <c r="F1814" s="19" t="str">
        <f aca="false">IF($E1814&lt;&gt;1,"",IF(COUNTIFS($A:$A,$A1814,$B:$B,"&gt;"&amp;$D1814)=0,"",_xlfn.MINIFS($B:$B,$A:$A,$A1814,$B:$B,"&gt;"&amp;$D1814)))</f>
        <v/>
      </c>
      <c r="G1814" s="20" t="str">
        <f aca="false">IF($F1814="","",$F1814-$D1814)</f>
        <v/>
      </c>
      <c r="H1814" s="20" t="str">
        <f aca="false">IF($E1814&lt;&gt;1,"",IF($F1814="",0,IF($G1814&lt;='Cohort Report'!$B$7,1,0)))</f>
        <v/>
      </c>
      <c r="I1814" s="20" t="str">
        <f aca="false">IF($E1814&lt;&gt;1,"",IF($F1814="",0,IF($G1814&lt;='Cohort Report'!$B$8,1,0)))</f>
        <v/>
      </c>
      <c r="J1814" s="21" t="str">
        <f aca="false">IF($E1814&lt;&gt;1,"",DATE(YEAR($D1814),MONTH($D1814),1))</f>
        <v/>
      </c>
      <c r="K1814" s="20" t="str">
        <f aca="false">IF($E1814&lt;&gt;1,"",IF($G1814="","",IF(AND($D1814&gt;='Cohort Report'!$B$5,$D1814&lt;='Cohort Report'!$B$6),$G1814,"")))</f>
        <v/>
      </c>
    </row>
    <row r="1815" customFormat="false" ht="15" hidden="false" customHeight="false" outlineLevel="0" collapsed="false">
      <c r="A1815" s="9"/>
      <c r="B1815" s="22"/>
      <c r="C1815" s="23"/>
      <c r="D1815" s="19" t="str">
        <f aca="false">IF($A1815="","",_xlfn.MINIFS($B:$B,$A:$A,$A1815))</f>
        <v/>
      </c>
      <c r="E1815" s="20" t="str">
        <f aca="false">IF($A1815="","",IF(AND($B1815=$D1815,COUNTIFS($A$2:$A1815,$A1815,$B$2:$B1815,$B1815)=1),1,0))</f>
        <v/>
      </c>
      <c r="F1815" s="19" t="str">
        <f aca="false">IF($E1815&lt;&gt;1,"",IF(COUNTIFS($A:$A,$A1815,$B:$B,"&gt;"&amp;$D1815)=0,"",_xlfn.MINIFS($B:$B,$A:$A,$A1815,$B:$B,"&gt;"&amp;$D1815)))</f>
        <v/>
      </c>
      <c r="G1815" s="20" t="str">
        <f aca="false">IF($F1815="","",$F1815-$D1815)</f>
        <v/>
      </c>
      <c r="H1815" s="20" t="str">
        <f aca="false">IF($E1815&lt;&gt;1,"",IF($F1815="",0,IF($G1815&lt;='Cohort Report'!$B$7,1,0)))</f>
        <v/>
      </c>
      <c r="I1815" s="20" t="str">
        <f aca="false">IF($E1815&lt;&gt;1,"",IF($F1815="",0,IF($G1815&lt;='Cohort Report'!$B$8,1,0)))</f>
        <v/>
      </c>
      <c r="J1815" s="21" t="str">
        <f aca="false">IF($E1815&lt;&gt;1,"",DATE(YEAR($D1815),MONTH($D1815),1))</f>
        <v/>
      </c>
      <c r="K1815" s="20" t="str">
        <f aca="false">IF($E1815&lt;&gt;1,"",IF($G1815="","",IF(AND($D1815&gt;='Cohort Report'!$B$5,$D1815&lt;='Cohort Report'!$B$6),$G1815,"")))</f>
        <v/>
      </c>
    </row>
    <row r="1816" customFormat="false" ht="15" hidden="false" customHeight="false" outlineLevel="0" collapsed="false">
      <c r="A1816" s="9"/>
      <c r="B1816" s="22"/>
      <c r="C1816" s="23"/>
      <c r="D1816" s="19" t="str">
        <f aca="false">IF($A1816="","",_xlfn.MINIFS($B:$B,$A:$A,$A1816))</f>
        <v/>
      </c>
      <c r="E1816" s="20" t="str">
        <f aca="false">IF($A1816="","",IF(AND($B1816=$D1816,COUNTIFS($A$2:$A1816,$A1816,$B$2:$B1816,$B1816)=1),1,0))</f>
        <v/>
      </c>
      <c r="F1816" s="19" t="str">
        <f aca="false">IF($E1816&lt;&gt;1,"",IF(COUNTIFS($A:$A,$A1816,$B:$B,"&gt;"&amp;$D1816)=0,"",_xlfn.MINIFS($B:$B,$A:$A,$A1816,$B:$B,"&gt;"&amp;$D1816)))</f>
        <v/>
      </c>
      <c r="G1816" s="20" t="str">
        <f aca="false">IF($F1816="","",$F1816-$D1816)</f>
        <v/>
      </c>
      <c r="H1816" s="20" t="str">
        <f aca="false">IF($E1816&lt;&gt;1,"",IF($F1816="",0,IF($G1816&lt;='Cohort Report'!$B$7,1,0)))</f>
        <v/>
      </c>
      <c r="I1816" s="20" t="str">
        <f aca="false">IF($E1816&lt;&gt;1,"",IF($F1816="",0,IF($G1816&lt;='Cohort Report'!$B$8,1,0)))</f>
        <v/>
      </c>
      <c r="J1816" s="21" t="str">
        <f aca="false">IF($E1816&lt;&gt;1,"",DATE(YEAR($D1816),MONTH($D1816),1))</f>
        <v/>
      </c>
      <c r="K1816" s="20" t="str">
        <f aca="false">IF($E1816&lt;&gt;1,"",IF($G1816="","",IF(AND($D1816&gt;='Cohort Report'!$B$5,$D1816&lt;='Cohort Report'!$B$6),$G1816,"")))</f>
        <v/>
      </c>
    </row>
    <row r="1817" customFormat="false" ht="15" hidden="false" customHeight="false" outlineLevel="0" collapsed="false">
      <c r="A1817" s="9"/>
      <c r="B1817" s="22"/>
      <c r="C1817" s="23"/>
      <c r="D1817" s="19" t="str">
        <f aca="false">IF($A1817="","",_xlfn.MINIFS($B:$B,$A:$A,$A1817))</f>
        <v/>
      </c>
      <c r="E1817" s="20" t="str">
        <f aca="false">IF($A1817="","",IF(AND($B1817=$D1817,COUNTIFS($A$2:$A1817,$A1817,$B$2:$B1817,$B1817)=1),1,0))</f>
        <v/>
      </c>
      <c r="F1817" s="19" t="str">
        <f aca="false">IF($E1817&lt;&gt;1,"",IF(COUNTIFS($A:$A,$A1817,$B:$B,"&gt;"&amp;$D1817)=0,"",_xlfn.MINIFS($B:$B,$A:$A,$A1817,$B:$B,"&gt;"&amp;$D1817)))</f>
        <v/>
      </c>
      <c r="G1817" s="20" t="str">
        <f aca="false">IF($F1817="","",$F1817-$D1817)</f>
        <v/>
      </c>
      <c r="H1817" s="20" t="str">
        <f aca="false">IF($E1817&lt;&gt;1,"",IF($F1817="",0,IF($G1817&lt;='Cohort Report'!$B$7,1,0)))</f>
        <v/>
      </c>
      <c r="I1817" s="20" t="str">
        <f aca="false">IF($E1817&lt;&gt;1,"",IF($F1817="",0,IF($G1817&lt;='Cohort Report'!$B$8,1,0)))</f>
        <v/>
      </c>
      <c r="J1817" s="21" t="str">
        <f aca="false">IF($E1817&lt;&gt;1,"",DATE(YEAR($D1817),MONTH($D1817),1))</f>
        <v/>
      </c>
      <c r="K1817" s="20" t="str">
        <f aca="false">IF($E1817&lt;&gt;1,"",IF($G1817="","",IF(AND($D1817&gt;='Cohort Report'!$B$5,$D1817&lt;='Cohort Report'!$B$6),$G1817,"")))</f>
        <v/>
      </c>
    </row>
    <row r="1818" customFormat="false" ht="15" hidden="false" customHeight="false" outlineLevel="0" collapsed="false">
      <c r="A1818" s="9"/>
      <c r="B1818" s="22"/>
      <c r="C1818" s="23"/>
      <c r="D1818" s="19" t="str">
        <f aca="false">IF($A1818="","",_xlfn.MINIFS($B:$B,$A:$A,$A1818))</f>
        <v/>
      </c>
      <c r="E1818" s="20" t="str">
        <f aca="false">IF($A1818="","",IF(AND($B1818=$D1818,COUNTIFS($A$2:$A1818,$A1818,$B$2:$B1818,$B1818)=1),1,0))</f>
        <v/>
      </c>
      <c r="F1818" s="19" t="str">
        <f aca="false">IF($E1818&lt;&gt;1,"",IF(COUNTIFS($A:$A,$A1818,$B:$B,"&gt;"&amp;$D1818)=0,"",_xlfn.MINIFS($B:$B,$A:$A,$A1818,$B:$B,"&gt;"&amp;$D1818)))</f>
        <v/>
      </c>
      <c r="G1818" s="20" t="str">
        <f aca="false">IF($F1818="","",$F1818-$D1818)</f>
        <v/>
      </c>
      <c r="H1818" s="20" t="str">
        <f aca="false">IF($E1818&lt;&gt;1,"",IF($F1818="",0,IF($G1818&lt;='Cohort Report'!$B$7,1,0)))</f>
        <v/>
      </c>
      <c r="I1818" s="20" t="str">
        <f aca="false">IF($E1818&lt;&gt;1,"",IF($F1818="",0,IF($G1818&lt;='Cohort Report'!$B$8,1,0)))</f>
        <v/>
      </c>
      <c r="J1818" s="21" t="str">
        <f aca="false">IF($E1818&lt;&gt;1,"",DATE(YEAR($D1818),MONTH($D1818),1))</f>
        <v/>
      </c>
      <c r="K1818" s="20" t="str">
        <f aca="false">IF($E1818&lt;&gt;1,"",IF($G1818="","",IF(AND($D1818&gt;='Cohort Report'!$B$5,$D1818&lt;='Cohort Report'!$B$6),$G1818,"")))</f>
        <v/>
      </c>
    </row>
    <row r="1819" customFormat="false" ht="15" hidden="false" customHeight="false" outlineLevel="0" collapsed="false">
      <c r="A1819" s="9"/>
      <c r="B1819" s="22"/>
      <c r="C1819" s="23"/>
      <c r="D1819" s="19" t="str">
        <f aca="false">IF($A1819="","",_xlfn.MINIFS($B:$B,$A:$A,$A1819))</f>
        <v/>
      </c>
      <c r="E1819" s="20" t="str">
        <f aca="false">IF($A1819="","",IF(AND($B1819=$D1819,COUNTIFS($A$2:$A1819,$A1819,$B$2:$B1819,$B1819)=1),1,0))</f>
        <v/>
      </c>
      <c r="F1819" s="19" t="str">
        <f aca="false">IF($E1819&lt;&gt;1,"",IF(COUNTIFS($A:$A,$A1819,$B:$B,"&gt;"&amp;$D1819)=0,"",_xlfn.MINIFS($B:$B,$A:$A,$A1819,$B:$B,"&gt;"&amp;$D1819)))</f>
        <v/>
      </c>
      <c r="G1819" s="20" t="str">
        <f aca="false">IF($F1819="","",$F1819-$D1819)</f>
        <v/>
      </c>
      <c r="H1819" s="20" t="str">
        <f aca="false">IF($E1819&lt;&gt;1,"",IF($F1819="",0,IF($G1819&lt;='Cohort Report'!$B$7,1,0)))</f>
        <v/>
      </c>
      <c r="I1819" s="20" t="str">
        <f aca="false">IF($E1819&lt;&gt;1,"",IF($F1819="",0,IF($G1819&lt;='Cohort Report'!$B$8,1,0)))</f>
        <v/>
      </c>
      <c r="J1819" s="21" t="str">
        <f aca="false">IF($E1819&lt;&gt;1,"",DATE(YEAR($D1819),MONTH($D1819),1))</f>
        <v/>
      </c>
      <c r="K1819" s="20" t="str">
        <f aca="false">IF($E1819&lt;&gt;1,"",IF($G1819="","",IF(AND($D1819&gt;='Cohort Report'!$B$5,$D1819&lt;='Cohort Report'!$B$6),$G1819,"")))</f>
        <v/>
      </c>
    </row>
    <row r="1820" customFormat="false" ht="15" hidden="false" customHeight="false" outlineLevel="0" collapsed="false">
      <c r="A1820" s="9"/>
      <c r="B1820" s="22"/>
      <c r="C1820" s="23"/>
      <c r="D1820" s="19" t="str">
        <f aca="false">IF($A1820="","",_xlfn.MINIFS($B:$B,$A:$A,$A1820))</f>
        <v/>
      </c>
      <c r="E1820" s="20" t="str">
        <f aca="false">IF($A1820="","",IF(AND($B1820=$D1820,COUNTIFS($A$2:$A1820,$A1820,$B$2:$B1820,$B1820)=1),1,0))</f>
        <v/>
      </c>
      <c r="F1820" s="19" t="str">
        <f aca="false">IF($E1820&lt;&gt;1,"",IF(COUNTIFS($A:$A,$A1820,$B:$B,"&gt;"&amp;$D1820)=0,"",_xlfn.MINIFS($B:$B,$A:$A,$A1820,$B:$B,"&gt;"&amp;$D1820)))</f>
        <v/>
      </c>
      <c r="G1820" s="20" t="str">
        <f aca="false">IF($F1820="","",$F1820-$D1820)</f>
        <v/>
      </c>
      <c r="H1820" s="20" t="str">
        <f aca="false">IF($E1820&lt;&gt;1,"",IF($F1820="",0,IF($G1820&lt;='Cohort Report'!$B$7,1,0)))</f>
        <v/>
      </c>
      <c r="I1820" s="20" t="str">
        <f aca="false">IF($E1820&lt;&gt;1,"",IF($F1820="",0,IF($G1820&lt;='Cohort Report'!$B$8,1,0)))</f>
        <v/>
      </c>
      <c r="J1820" s="21" t="str">
        <f aca="false">IF($E1820&lt;&gt;1,"",DATE(YEAR($D1820),MONTH($D1820),1))</f>
        <v/>
      </c>
      <c r="K1820" s="20" t="str">
        <f aca="false">IF($E1820&lt;&gt;1,"",IF($G1820="","",IF(AND($D1820&gt;='Cohort Report'!$B$5,$D1820&lt;='Cohort Report'!$B$6),$G1820,"")))</f>
        <v/>
      </c>
    </row>
    <row r="1821" customFormat="false" ht="15" hidden="false" customHeight="false" outlineLevel="0" collapsed="false">
      <c r="A1821" s="9"/>
      <c r="B1821" s="22"/>
      <c r="C1821" s="23"/>
      <c r="D1821" s="19" t="str">
        <f aca="false">IF($A1821="","",_xlfn.MINIFS($B:$B,$A:$A,$A1821))</f>
        <v/>
      </c>
      <c r="E1821" s="20" t="str">
        <f aca="false">IF($A1821="","",IF(AND($B1821=$D1821,COUNTIFS($A$2:$A1821,$A1821,$B$2:$B1821,$B1821)=1),1,0))</f>
        <v/>
      </c>
      <c r="F1821" s="19" t="str">
        <f aca="false">IF($E1821&lt;&gt;1,"",IF(COUNTIFS($A:$A,$A1821,$B:$B,"&gt;"&amp;$D1821)=0,"",_xlfn.MINIFS($B:$B,$A:$A,$A1821,$B:$B,"&gt;"&amp;$D1821)))</f>
        <v/>
      </c>
      <c r="G1821" s="20" t="str">
        <f aca="false">IF($F1821="","",$F1821-$D1821)</f>
        <v/>
      </c>
      <c r="H1821" s="20" t="str">
        <f aca="false">IF($E1821&lt;&gt;1,"",IF($F1821="",0,IF($G1821&lt;='Cohort Report'!$B$7,1,0)))</f>
        <v/>
      </c>
      <c r="I1821" s="20" t="str">
        <f aca="false">IF($E1821&lt;&gt;1,"",IF($F1821="",0,IF($G1821&lt;='Cohort Report'!$B$8,1,0)))</f>
        <v/>
      </c>
      <c r="J1821" s="21" t="str">
        <f aca="false">IF($E1821&lt;&gt;1,"",DATE(YEAR($D1821),MONTH($D1821),1))</f>
        <v/>
      </c>
      <c r="K1821" s="20" t="str">
        <f aca="false">IF($E1821&lt;&gt;1,"",IF($G1821="","",IF(AND($D1821&gt;='Cohort Report'!$B$5,$D1821&lt;='Cohort Report'!$B$6),$G1821,"")))</f>
        <v/>
      </c>
    </row>
    <row r="1822" customFormat="false" ht="15" hidden="false" customHeight="false" outlineLevel="0" collapsed="false">
      <c r="A1822" s="9"/>
      <c r="B1822" s="22"/>
      <c r="C1822" s="23"/>
      <c r="D1822" s="19" t="str">
        <f aca="false">IF($A1822="","",_xlfn.MINIFS($B:$B,$A:$A,$A1822))</f>
        <v/>
      </c>
      <c r="E1822" s="20" t="str">
        <f aca="false">IF($A1822="","",IF(AND($B1822=$D1822,COUNTIFS($A$2:$A1822,$A1822,$B$2:$B1822,$B1822)=1),1,0))</f>
        <v/>
      </c>
      <c r="F1822" s="19" t="str">
        <f aca="false">IF($E1822&lt;&gt;1,"",IF(COUNTIFS($A:$A,$A1822,$B:$B,"&gt;"&amp;$D1822)=0,"",_xlfn.MINIFS($B:$B,$A:$A,$A1822,$B:$B,"&gt;"&amp;$D1822)))</f>
        <v/>
      </c>
      <c r="G1822" s="20" t="str">
        <f aca="false">IF($F1822="","",$F1822-$D1822)</f>
        <v/>
      </c>
      <c r="H1822" s="20" t="str">
        <f aca="false">IF($E1822&lt;&gt;1,"",IF($F1822="",0,IF($G1822&lt;='Cohort Report'!$B$7,1,0)))</f>
        <v/>
      </c>
      <c r="I1822" s="20" t="str">
        <f aca="false">IF($E1822&lt;&gt;1,"",IF($F1822="",0,IF($G1822&lt;='Cohort Report'!$B$8,1,0)))</f>
        <v/>
      </c>
      <c r="J1822" s="21" t="str">
        <f aca="false">IF($E1822&lt;&gt;1,"",DATE(YEAR($D1822),MONTH($D1822),1))</f>
        <v/>
      </c>
      <c r="K1822" s="20" t="str">
        <f aca="false">IF($E1822&lt;&gt;1,"",IF($G1822="","",IF(AND($D1822&gt;='Cohort Report'!$B$5,$D1822&lt;='Cohort Report'!$B$6),$G1822,"")))</f>
        <v/>
      </c>
    </row>
    <row r="1823" customFormat="false" ht="15" hidden="false" customHeight="false" outlineLevel="0" collapsed="false">
      <c r="A1823" s="9"/>
      <c r="B1823" s="22"/>
      <c r="C1823" s="23"/>
      <c r="D1823" s="19" t="str">
        <f aca="false">IF($A1823="","",_xlfn.MINIFS($B:$B,$A:$A,$A1823))</f>
        <v/>
      </c>
      <c r="E1823" s="20" t="str">
        <f aca="false">IF($A1823="","",IF(AND($B1823=$D1823,COUNTIFS($A$2:$A1823,$A1823,$B$2:$B1823,$B1823)=1),1,0))</f>
        <v/>
      </c>
      <c r="F1823" s="19" t="str">
        <f aca="false">IF($E1823&lt;&gt;1,"",IF(COUNTIFS($A:$A,$A1823,$B:$B,"&gt;"&amp;$D1823)=0,"",_xlfn.MINIFS($B:$B,$A:$A,$A1823,$B:$B,"&gt;"&amp;$D1823)))</f>
        <v/>
      </c>
      <c r="G1823" s="20" t="str">
        <f aca="false">IF($F1823="","",$F1823-$D1823)</f>
        <v/>
      </c>
      <c r="H1823" s="20" t="str">
        <f aca="false">IF($E1823&lt;&gt;1,"",IF($F1823="",0,IF($G1823&lt;='Cohort Report'!$B$7,1,0)))</f>
        <v/>
      </c>
      <c r="I1823" s="20" t="str">
        <f aca="false">IF($E1823&lt;&gt;1,"",IF($F1823="",0,IF($G1823&lt;='Cohort Report'!$B$8,1,0)))</f>
        <v/>
      </c>
      <c r="J1823" s="21" t="str">
        <f aca="false">IF($E1823&lt;&gt;1,"",DATE(YEAR($D1823),MONTH($D1823),1))</f>
        <v/>
      </c>
      <c r="K1823" s="20" t="str">
        <f aca="false">IF($E1823&lt;&gt;1,"",IF($G1823="","",IF(AND($D1823&gt;='Cohort Report'!$B$5,$D1823&lt;='Cohort Report'!$B$6),$G1823,"")))</f>
        <v/>
      </c>
    </row>
    <row r="1824" customFormat="false" ht="15" hidden="false" customHeight="false" outlineLevel="0" collapsed="false">
      <c r="A1824" s="9"/>
      <c r="B1824" s="22"/>
      <c r="C1824" s="23"/>
      <c r="D1824" s="19" t="str">
        <f aca="false">IF($A1824="","",_xlfn.MINIFS($B:$B,$A:$A,$A1824))</f>
        <v/>
      </c>
      <c r="E1824" s="20" t="str">
        <f aca="false">IF($A1824="","",IF(AND($B1824=$D1824,COUNTIFS($A$2:$A1824,$A1824,$B$2:$B1824,$B1824)=1),1,0))</f>
        <v/>
      </c>
      <c r="F1824" s="19" t="str">
        <f aca="false">IF($E1824&lt;&gt;1,"",IF(COUNTIFS($A:$A,$A1824,$B:$B,"&gt;"&amp;$D1824)=0,"",_xlfn.MINIFS($B:$B,$A:$A,$A1824,$B:$B,"&gt;"&amp;$D1824)))</f>
        <v/>
      </c>
      <c r="G1824" s="20" t="str">
        <f aca="false">IF($F1824="","",$F1824-$D1824)</f>
        <v/>
      </c>
      <c r="H1824" s="20" t="str">
        <f aca="false">IF($E1824&lt;&gt;1,"",IF($F1824="",0,IF($G1824&lt;='Cohort Report'!$B$7,1,0)))</f>
        <v/>
      </c>
      <c r="I1824" s="20" t="str">
        <f aca="false">IF($E1824&lt;&gt;1,"",IF($F1824="",0,IF($G1824&lt;='Cohort Report'!$B$8,1,0)))</f>
        <v/>
      </c>
      <c r="J1824" s="21" t="str">
        <f aca="false">IF($E1824&lt;&gt;1,"",DATE(YEAR($D1824),MONTH($D1824),1))</f>
        <v/>
      </c>
      <c r="K1824" s="20" t="str">
        <f aca="false">IF($E1824&lt;&gt;1,"",IF($G1824="","",IF(AND($D1824&gt;='Cohort Report'!$B$5,$D1824&lt;='Cohort Report'!$B$6),$G1824,"")))</f>
        <v/>
      </c>
    </row>
    <row r="1825" customFormat="false" ht="15" hidden="false" customHeight="false" outlineLevel="0" collapsed="false">
      <c r="A1825" s="9"/>
      <c r="B1825" s="22"/>
      <c r="C1825" s="23"/>
      <c r="D1825" s="19" t="str">
        <f aca="false">IF($A1825="","",_xlfn.MINIFS($B:$B,$A:$A,$A1825))</f>
        <v/>
      </c>
      <c r="E1825" s="20" t="str">
        <f aca="false">IF($A1825="","",IF(AND($B1825=$D1825,COUNTIFS($A$2:$A1825,$A1825,$B$2:$B1825,$B1825)=1),1,0))</f>
        <v/>
      </c>
      <c r="F1825" s="19" t="str">
        <f aca="false">IF($E1825&lt;&gt;1,"",IF(COUNTIFS($A:$A,$A1825,$B:$B,"&gt;"&amp;$D1825)=0,"",_xlfn.MINIFS($B:$B,$A:$A,$A1825,$B:$B,"&gt;"&amp;$D1825)))</f>
        <v/>
      </c>
      <c r="G1825" s="20" t="str">
        <f aca="false">IF($F1825="","",$F1825-$D1825)</f>
        <v/>
      </c>
      <c r="H1825" s="20" t="str">
        <f aca="false">IF($E1825&lt;&gt;1,"",IF($F1825="",0,IF($G1825&lt;='Cohort Report'!$B$7,1,0)))</f>
        <v/>
      </c>
      <c r="I1825" s="20" t="str">
        <f aca="false">IF($E1825&lt;&gt;1,"",IF($F1825="",0,IF($G1825&lt;='Cohort Report'!$B$8,1,0)))</f>
        <v/>
      </c>
      <c r="J1825" s="21" t="str">
        <f aca="false">IF($E1825&lt;&gt;1,"",DATE(YEAR($D1825),MONTH($D1825),1))</f>
        <v/>
      </c>
      <c r="K1825" s="20" t="str">
        <f aca="false">IF($E1825&lt;&gt;1,"",IF($G1825="","",IF(AND($D1825&gt;='Cohort Report'!$B$5,$D1825&lt;='Cohort Report'!$B$6),$G1825,"")))</f>
        <v/>
      </c>
    </row>
    <row r="1826" customFormat="false" ht="15" hidden="false" customHeight="false" outlineLevel="0" collapsed="false">
      <c r="A1826" s="9"/>
      <c r="B1826" s="22"/>
      <c r="C1826" s="23"/>
      <c r="D1826" s="19" t="str">
        <f aca="false">IF($A1826="","",_xlfn.MINIFS($B:$B,$A:$A,$A1826))</f>
        <v/>
      </c>
      <c r="E1826" s="20" t="str">
        <f aca="false">IF($A1826="","",IF(AND($B1826=$D1826,COUNTIFS($A$2:$A1826,$A1826,$B$2:$B1826,$B1826)=1),1,0))</f>
        <v/>
      </c>
      <c r="F1826" s="19" t="str">
        <f aca="false">IF($E1826&lt;&gt;1,"",IF(COUNTIFS($A:$A,$A1826,$B:$B,"&gt;"&amp;$D1826)=0,"",_xlfn.MINIFS($B:$B,$A:$A,$A1826,$B:$B,"&gt;"&amp;$D1826)))</f>
        <v/>
      </c>
      <c r="G1826" s="20" t="str">
        <f aca="false">IF($F1826="","",$F1826-$D1826)</f>
        <v/>
      </c>
      <c r="H1826" s="20" t="str">
        <f aca="false">IF($E1826&lt;&gt;1,"",IF($F1826="",0,IF($G1826&lt;='Cohort Report'!$B$7,1,0)))</f>
        <v/>
      </c>
      <c r="I1826" s="20" t="str">
        <f aca="false">IF($E1826&lt;&gt;1,"",IF($F1826="",0,IF($G1826&lt;='Cohort Report'!$B$8,1,0)))</f>
        <v/>
      </c>
      <c r="J1826" s="21" t="str">
        <f aca="false">IF($E1826&lt;&gt;1,"",DATE(YEAR($D1826),MONTH($D1826),1))</f>
        <v/>
      </c>
      <c r="K1826" s="20" t="str">
        <f aca="false">IF($E1826&lt;&gt;1,"",IF($G1826="","",IF(AND($D1826&gt;='Cohort Report'!$B$5,$D1826&lt;='Cohort Report'!$B$6),$G1826,"")))</f>
        <v/>
      </c>
    </row>
    <row r="1827" customFormat="false" ht="15" hidden="false" customHeight="false" outlineLevel="0" collapsed="false">
      <c r="A1827" s="9"/>
      <c r="B1827" s="22"/>
      <c r="C1827" s="23"/>
      <c r="D1827" s="19" t="str">
        <f aca="false">IF($A1827="","",_xlfn.MINIFS($B:$B,$A:$A,$A1827))</f>
        <v/>
      </c>
      <c r="E1827" s="20" t="str">
        <f aca="false">IF($A1827="","",IF(AND($B1827=$D1827,COUNTIFS($A$2:$A1827,$A1827,$B$2:$B1827,$B1827)=1),1,0))</f>
        <v/>
      </c>
      <c r="F1827" s="19" t="str">
        <f aca="false">IF($E1827&lt;&gt;1,"",IF(COUNTIFS($A:$A,$A1827,$B:$B,"&gt;"&amp;$D1827)=0,"",_xlfn.MINIFS($B:$B,$A:$A,$A1827,$B:$B,"&gt;"&amp;$D1827)))</f>
        <v/>
      </c>
      <c r="G1827" s="20" t="str">
        <f aca="false">IF($F1827="","",$F1827-$D1827)</f>
        <v/>
      </c>
      <c r="H1827" s="20" t="str">
        <f aca="false">IF($E1827&lt;&gt;1,"",IF($F1827="",0,IF($G1827&lt;='Cohort Report'!$B$7,1,0)))</f>
        <v/>
      </c>
      <c r="I1827" s="20" t="str">
        <f aca="false">IF($E1827&lt;&gt;1,"",IF($F1827="",0,IF($G1827&lt;='Cohort Report'!$B$8,1,0)))</f>
        <v/>
      </c>
      <c r="J1827" s="21" t="str">
        <f aca="false">IF($E1827&lt;&gt;1,"",DATE(YEAR($D1827),MONTH($D1827),1))</f>
        <v/>
      </c>
      <c r="K1827" s="20" t="str">
        <f aca="false">IF($E1827&lt;&gt;1,"",IF($G1827="","",IF(AND($D1827&gt;='Cohort Report'!$B$5,$D1827&lt;='Cohort Report'!$B$6),$G1827,"")))</f>
        <v/>
      </c>
    </row>
    <row r="1828" customFormat="false" ht="15" hidden="false" customHeight="false" outlineLevel="0" collapsed="false">
      <c r="A1828" s="9"/>
      <c r="B1828" s="22"/>
      <c r="C1828" s="23"/>
      <c r="D1828" s="19" t="str">
        <f aca="false">IF($A1828="","",_xlfn.MINIFS($B:$B,$A:$A,$A1828))</f>
        <v/>
      </c>
      <c r="E1828" s="20" t="str">
        <f aca="false">IF($A1828="","",IF(AND($B1828=$D1828,COUNTIFS($A$2:$A1828,$A1828,$B$2:$B1828,$B1828)=1),1,0))</f>
        <v/>
      </c>
      <c r="F1828" s="19" t="str">
        <f aca="false">IF($E1828&lt;&gt;1,"",IF(COUNTIFS($A:$A,$A1828,$B:$B,"&gt;"&amp;$D1828)=0,"",_xlfn.MINIFS($B:$B,$A:$A,$A1828,$B:$B,"&gt;"&amp;$D1828)))</f>
        <v/>
      </c>
      <c r="G1828" s="20" t="str">
        <f aca="false">IF($F1828="","",$F1828-$D1828)</f>
        <v/>
      </c>
      <c r="H1828" s="20" t="str">
        <f aca="false">IF($E1828&lt;&gt;1,"",IF($F1828="",0,IF($G1828&lt;='Cohort Report'!$B$7,1,0)))</f>
        <v/>
      </c>
      <c r="I1828" s="20" t="str">
        <f aca="false">IF($E1828&lt;&gt;1,"",IF($F1828="",0,IF($G1828&lt;='Cohort Report'!$B$8,1,0)))</f>
        <v/>
      </c>
      <c r="J1828" s="21" t="str">
        <f aca="false">IF($E1828&lt;&gt;1,"",DATE(YEAR($D1828),MONTH($D1828),1))</f>
        <v/>
      </c>
      <c r="K1828" s="20" t="str">
        <f aca="false">IF($E1828&lt;&gt;1,"",IF($G1828="","",IF(AND($D1828&gt;='Cohort Report'!$B$5,$D1828&lt;='Cohort Report'!$B$6),$G1828,"")))</f>
        <v/>
      </c>
    </row>
    <row r="1829" customFormat="false" ht="15" hidden="false" customHeight="false" outlineLevel="0" collapsed="false">
      <c r="A1829" s="9"/>
      <c r="B1829" s="22"/>
      <c r="C1829" s="23"/>
      <c r="D1829" s="19" t="str">
        <f aca="false">IF($A1829="","",_xlfn.MINIFS($B:$B,$A:$A,$A1829))</f>
        <v/>
      </c>
      <c r="E1829" s="20" t="str">
        <f aca="false">IF($A1829="","",IF(AND($B1829=$D1829,COUNTIFS($A$2:$A1829,$A1829,$B$2:$B1829,$B1829)=1),1,0))</f>
        <v/>
      </c>
      <c r="F1829" s="19" t="str">
        <f aca="false">IF($E1829&lt;&gt;1,"",IF(COUNTIFS($A:$A,$A1829,$B:$B,"&gt;"&amp;$D1829)=0,"",_xlfn.MINIFS($B:$B,$A:$A,$A1829,$B:$B,"&gt;"&amp;$D1829)))</f>
        <v/>
      </c>
      <c r="G1829" s="20" t="str">
        <f aca="false">IF($F1829="","",$F1829-$D1829)</f>
        <v/>
      </c>
      <c r="H1829" s="20" t="str">
        <f aca="false">IF($E1829&lt;&gt;1,"",IF($F1829="",0,IF($G1829&lt;='Cohort Report'!$B$7,1,0)))</f>
        <v/>
      </c>
      <c r="I1829" s="20" t="str">
        <f aca="false">IF($E1829&lt;&gt;1,"",IF($F1829="",0,IF($G1829&lt;='Cohort Report'!$B$8,1,0)))</f>
        <v/>
      </c>
      <c r="J1829" s="21" t="str">
        <f aca="false">IF($E1829&lt;&gt;1,"",DATE(YEAR($D1829),MONTH($D1829),1))</f>
        <v/>
      </c>
      <c r="K1829" s="20" t="str">
        <f aca="false">IF($E1829&lt;&gt;1,"",IF($G1829="","",IF(AND($D1829&gt;='Cohort Report'!$B$5,$D1829&lt;='Cohort Report'!$B$6),$G1829,"")))</f>
        <v/>
      </c>
    </row>
    <row r="1830" customFormat="false" ht="15" hidden="false" customHeight="false" outlineLevel="0" collapsed="false">
      <c r="A1830" s="9"/>
      <c r="B1830" s="22"/>
      <c r="C1830" s="23"/>
      <c r="D1830" s="19" t="str">
        <f aca="false">IF($A1830="","",_xlfn.MINIFS($B:$B,$A:$A,$A1830))</f>
        <v/>
      </c>
      <c r="E1830" s="20" t="str">
        <f aca="false">IF($A1830="","",IF(AND($B1830=$D1830,COUNTIFS($A$2:$A1830,$A1830,$B$2:$B1830,$B1830)=1),1,0))</f>
        <v/>
      </c>
      <c r="F1830" s="19" t="str">
        <f aca="false">IF($E1830&lt;&gt;1,"",IF(COUNTIFS($A:$A,$A1830,$B:$B,"&gt;"&amp;$D1830)=0,"",_xlfn.MINIFS($B:$B,$A:$A,$A1830,$B:$B,"&gt;"&amp;$D1830)))</f>
        <v/>
      </c>
      <c r="G1830" s="20" t="str">
        <f aca="false">IF($F1830="","",$F1830-$D1830)</f>
        <v/>
      </c>
      <c r="H1830" s="20" t="str">
        <f aca="false">IF($E1830&lt;&gt;1,"",IF($F1830="",0,IF($G1830&lt;='Cohort Report'!$B$7,1,0)))</f>
        <v/>
      </c>
      <c r="I1830" s="20" t="str">
        <f aca="false">IF($E1830&lt;&gt;1,"",IF($F1830="",0,IF($G1830&lt;='Cohort Report'!$B$8,1,0)))</f>
        <v/>
      </c>
      <c r="J1830" s="21" t="str">
        <f aca="false">IF($E1830&lt;&gt;1,"",DATE(YEAR($D1830),MONTH($D1830),1))</f>
        <v/>
      </c>
      <c r="K1830" s="20" t="str">
        <f aca="false">IF($E1830&lt;&gt;1,"",IF($G1830="","",IF(AND($D1830&gt;='Cohort Report'!$B$5,$D1830&lt;='Cohort Report'!$B$6),$G1830,"")))</f>
        <v/>
      </c>
    </row>
    <row r="1831" customFormat="false" ht="15" hidden="false" customHeight="false" outlineLevel="0" collapsed="false">
      <c r="A1831" s="9"/>
      <c r="B1831" s="22"/>
      <c r="C1831" s="23"/>
      <c r="D1831" s="19" t="str">
        <f aca="false">IF($A1831="","",_xlfn.MINIFS($B:$B,$A:$A,$A1831))</f>
        <v/>
      </c>
      <c r="E1831" s="20" t="str">
        <f aca="false">IF($A1831="","",IF(AND($B1831=$D1831,COUNTIFS($A$2:$A1831,$A1831,$B$2:$B1831,$B1831)=1),1,0))</f>
        <v/>
      </c>
      <c r="F1831" s="19" t="str">
        <f aca="false">IF($E1831&lt;&gt;1,"",IF(COUNTIFS($A:$A,$A1831,$B:$B,"&gt;"&amp;$D1831)=0,"",_xlfn.MINIFS($B:$B,$A:$A,$A1831,$B:$B,"&gt;"&amp;$D1831)))</f>
        <v/>
      </c>
      <c r="G1831" s="20" t="str">
        <f aca="false">IF($F1831="","",$F1831-$D1831)</f>
        <v/>
      </c>
      <c r="H1831" s="20" t="str">
        <f aca="false">IF($E1831&lt;&gt;1,"",IF($F1831="",0,IF($G1831&lt;='Cohort Report'!$B$7,1,0)))</f>
        <v/>
      </c>
      <c r="I1831" s="20" t="str">
        <f aca="false">IF($E1831&lt;&gt;1,"",IF($F1831="",0,IF($G1831&lt;='Cohort Report'!$B$8,1,0)))</f>
        <v/>
      </c>
      <c r="J1831" s="21" t="str">
        <f aca="false">IF($E1831&lt;&gt;1,"",DATE(YEAR($D1831),MONTH($D1831),1))</f>
        <v/>
      </c>
      <c r="K1831" s="20" t="str">
        <f aca="false">IF($E1831&lt;&gt;1,"",IF($G1831="","",IF(AND($D1831&gt;='Cohort Report'!$B$5,$D1831&lt;='Cohort Report'!$B$6),$G1831,"")))</f>
        <v/>
      </c>
    </row>
    <row r="1832" customFormat="false" ht="15" hidden="false" customHeight="false" outlineLevel="0" collapsed="false">
      <c r="A1832" s="9"/>
      <c r="B1832" s="22"/>
      <c r="C1832" s="23"/>
      <c r="D1832" s="19" t="str">
        <f aca="false">IF($A1832="","",_xlfn.MINIFS($B:$B,$A:$A,$A1832))</f>
        <v/>
      </c>
      <c r="E1832" s="20" t="str">
        <f aca="false">IF($A1832="","",IF(AND($B1832=$D1832,COUNTIFS($A$2:$A1832,$A1832,$B$2:$B1832,$B1832)=1),1,0))</f>
        <v/>
      </c>
      <c r="F1832" s="19" t="str">
        <f aca="false">IF($E1832&lt;&gt;1,"",IF(COUNTIFS($A:$A,$A1832,$B:$B,"&gt;"&amp;$D1832)=0,"",_xlfn.MINIFS($B:$B,$A:$A,$A1832,$B:$B,"&gt;"&amp;$D1832)))</f>
        <v/>
      </c>
      <c r="G1832" s="20" t="str">
        <f aca="false">IF($F1832="","",$F1832-$D1832)</f>
        <v/>
      </c>
      <c r="H1832" s="20" t="str">
        <f aca="false">IF($E1832&lt;&gt;1,"",IF($F1832="",0,IF($G1832&lt;='Cohort Report'!$B$7,1,0)))</f>
        <v/>
      </c>
      <c r="I1832" s="20" t="str">
        <f aca="false">IF($E1832&lt;&gt;1,"",IF($F1832="",0,IF($G1832&lt;='Cohort Report'!$B$8,1,0)))</f>
        <v/>
      </c>
      <c r="J1832" s="21" t="str">
        <f aca="false">IF($E1832&lt;&gt;1,"",DATE(YEAR($D1832),MONTH($D1832),1))</f>
        <v/>
      </c>
      <c r="K1832" s="20" t="str">
        <f aca="false">IF($E1832&lt;&gt;1,"",IF($G1832="","",IF(AND($D1832&gt;='Cohort Report'!$B$5,$D1832&lt;='Cohort Report'!$B$6),$G1832,"")))</f>
        <v/>
      </c>
    </row>
    <row r="1833" customFormat="false" ht="15" hidden="false" customHeight="false" outlineLevel="0" collapsed="false">
      <c r="A1833" s="9"/>
      <c r="B1833" s="22"/>
      <c r="C1833" s="23"/>
      <c r="D1833" s="19" t="str">
        <f aca="false">IF($A1833="","",_xlfn.MINIFS($B:$B,$A:$A,$A1833))</f>
        <v/>
      </c>
      <c r="E1833" s="20" t="str">
        <f aca="false">IF($A1833="","",IF(AND($B1833=$D1833,COUNTIFS($A$2:$A1833,$A1833,$B$2:$B1833,$B1833)=1),1,0))</f>
        <v/>
      </c>
      <c r="F1833" s="19" t="str">
        <f aca="false">IF($E1833&lt;&gt;1,"",IF(COUNTIFS($A:$A,$A1833,$B:$B,"&gt;"&amp;$D1833)=0,"",_xlfn.MINIFS($B:$B,$A:$A,$A1833,$B:$B,"&gt;"&amp;$D1833)))</f>
        <v/>
      </c>
      <c r="G1833" s="20" t="str">
        <f aca="false">IF($F1833="","",$F1833-$D1833)</f>
        <v/>
      </c>
      <c r="H1833" s="20" t="str">
        <f aca="false">IF($E1833&lt;&gt;1,"",IF($F1833="",0,IF($G1833&lt;='Cohort Report'!$B$7,1,0)))</f>
        <v/>
      </c>
      <c r="I1833" s="20" t="str">
        <f aca="false">IF($E1833&lt;&gt;1,"",IF($F1833="",0,IF($G1833&lt;='Cohort Report'!$B$8,1,0)))</f>
        <v/>
      </c>
      <c r="J1833" s="21" t="str">
        <f aca="false">IF($E1833&lt;&gt;1,"",DATE(YEAR($D1833),MONTH($D1833),1))</f>
        <v/>
      </c>
      <c r="K1833" s="20" t="str">
        <f aca="false">IF($E1833&lt;&gt;1,"",IF($G1833="","",IF(AND($D1833&gt;='Cohort Report'!$B$5,$D1833&lt;='Cohort Report'!$B$6),$G1833,"")))</f>
        <v/>
      </c>
    </row>
    <row r="1834" customFormat="false" ht="15" hidden="false" customHeight="false" outlineLevel="0" collapsed="false">
      <c r="A1834" s="9"/>
      <c r="B1834" s="22"/>
      <c r="C1834" s="23"/>
      <c r="D1834" s="19" t="str">
        <f aca="false">IF($A1834="","",_xlfn.MINIFS($B:$B,$A:$A,$A1834))</f>
        <v/>
      </c>
      <c r="E1834" s="20" t="str">
        <f aca="false">IF($A1834="","",IF(AND($B1834=$D1834,COUNTIFS($A$2:$A1834,$A1834,$B$2:$B1834,$B1834)=1),1,0))</f>
        <v/>
      </c>
      <c r="F1834" s="19" t="str">
        <f aca="false">IF($E1834&lt;&gt;1,"",IF(COUNTIFS($A:$A,$A1834,$B:$B,"&gt;"&amp;$D1834)=0,"",_xlfn.MINIFS($B:$B,$A:$A,$A1834,$B:$B,"&gt;"&amp;$D1834)))</f>
        <v/>
      </c>
      <c r="G1834" s="20" t="str">
        <f aca="false">IF($F1834="","",$F1834-$D1834)</f>
        <v/>
      </c>
      <c r="H1834" s="20" t="str">
        <f aca="false">IF($E1834&lt;&gt;1,"",IF($F1834="",0,IF($G1834&lt;='Cohort Report'!$B$7,1,0)))</f>
        <v/>
      </c>
      <c r="I1834" s="20" t="str">
        <f aca="false">IF($E1834&lt;&gt;1,"",IF($F1834="",0,IF($G1834&lt;='Cohort Report'!$B$8,1,0)))</f>
        <v/>
      </c>
      <c r="J1834" s="21" t="str">
        <f aca="false">IF($E1834&lt;&gt;1,"",DATE(YEAR($D1834),MONTH($D1834),1))</f>
        <v/>
      </c>
      <c r="K1834" s="20" t="str">
        <f aca="false">IF($E1834&lt;&gt;1,"",IF($G1834="","",IF(AND($D1834&gt;='Cohort Report'!$B$5,$D1834&lt;='Cohort Report'!$B$6),$G1834,"")))</f>
        <v/>
      </c>
    </row>
    <row r="1835" customFormat="false" ht="15" hidden="false" customHeight="false" outlineLevel="0" collapsed="false">
      <c r="A1835" s="9"/>
      <c r="B1835" s="22"/>
      <c r="C1835" s="23"/>
      <c r="D1835" s="19" t="str">
        <f aca="false">IF($A1835="","",_xlfn.MINIFS($B:$B,$A:$A,$A1835))</f>
        <v/>
      </c>
      <c r="E1835" s="20" t="str">
        <f aca="false">IF($A1835="","",IF(AND($B1835=$D1835,COUNTIFS($A$2:$A1835,$A1835,$B$2:$B1835,$B1835)=1),1,0))</f>
        <v/>
      </c>
      <c r="F1835" s="19" t="str">
        <f aca="false">IF($E1835&lt;&gt;1,"",IF(COUNTIFS($A:$A,$A1835,$B:$B,"&gt;"&amp;$D1835)=0,"",_xlfn.MINIFS($B:$B,$A:$A,$A1835,$B:$B,"&gt;"&amp;$D1835)))</f>
        <v/>
      </c>
      <c r="G1835" s="20" t="str">
        <f aca="false">IF($F1835="","",$F1835-$D1835)</f>
        <v/>
      </c>
      <c r="H1835" s="20" t="str">
        <f aca="false">IF($E1835&lt;&gt;1,"",IF($F1835="",0,IF($G1835&lt;='Cohort Report'!$B$7,1,0)))</f>
        <v/>
      </c>
      <c r="I1835" s="20" t="str">
        <f aca="false">IF($E1835&lt;&gt;1,"",IF($F1835="",0,IF($G1835&lt;='Cohort Report'!$B$8,1,0)))</f>
        <v/>
      </c>
      <c r="J1835" s="21" t="str">
        <f aca="false">IF($E1835&lt;&gt;1,"",DATE(YEAR($D1835),MONTH($D1835),1))</f>
        <v/>
      </c>
      <c r="K1835" s="20" t="str">
        <f aca="false">IF($E1835&lt;&gt;1,"",IF($G1835="","",IF(AND($D1835&gt;='Cohort Report'!$B$5,$D1835&lt;='Cohort Report'!$B$6),$G1835,"")))</f>
        <v/>
      </c>
    </row>
    <row r="1836" customFormat="false" ht="15" hidden="false" customHeight="false" outlineLevel="0" collapsed="false">
      <c r="A1836" s="9"/>
      <c r="B1836" s="22"/>
      <c r="C1836" s="23"/>
      <c r="D1836" s="19" t="str">
        <f aca="false">IF($A1836="","",_xlfn.MINIFS($B:$B,$A:$A,$A1836))</f>
        <v/>
      </c>
      <c r="E1836" s="20" t="str">
        <f aca="false">IF($A1836="","",IF(AND($B1836=$D1836,COUNTIFS($A$2:$A1836,$A1836,$B$2:$B1836,$B1836)=1),1,0))</f>
        <v/>
      </c>
      <c r="F1836" s="19" t="str">
        <f aca="false">IF($E1836&lt;&gt;1,"",IF(COUNTIFS($A:$A,$A1836,$B:$B,"&gt;"&amp;$D1836)=0,"",_xlfn.MINIFS($B:$B,$A:$A,$A1836,$B:$B,"&gt;"&amp;$D1836)))</f>
        <v/>
      </c>
      <c r="G1836" s="20" t="str">
        <f aca="false">IF($F1836="","",$F1836-$D1836)</f>
        <v/>
      </c>
      <c r="H1836" s="20" t="str">
        <f aca="false">IF($E1836&lt;&gt;1,"",IF($F1836="",0,IF($G1836&lt;='Cohort Report'!$B$7,1,0)))</f>
        <v/>
      </c>
      <c r="I1836" s="20" t="str">
        <f aca="false">IF($E1836&lt;&gt;1,"",IF($F1836="",0,IF($G1836&lt;='Cohort Report'!$B$8,1,0)))</f>
        <v/>
      </c>
      <c r="J1836" s="21" t="str">
        <f aca="false">IF($E1836&lt;&gt;1,"",DATE(YEAR($D1836),MONTH($D1836),1))</f>
        <v/>
      </c>
      <c r="K1836" s="20" t="str">
        <f aca="false">IF($E1836&lt;&gt;1,"",IF($G1836="","",IF(AND($D1836&gt;='Cohort Report'!$B$5,$D1836&lt;='Cohort Report'!$B$6),$G1836,"")))</f>
        <v/>
      </c>
    </row>
    <row r="1837" customFormat="false" ht="15" hidden="false" customHeight="false" outlineLevel="0" collapsed="false">
      <c r="A1837" s="9"/>
      <c r="B1837" s="22"/>
      <c r="C1837" s="23"/>
      <c r="D1837" s="19" t="str">
        <f aca="false">IF($A1837="","",_xlfn.MINIFS($B:$B,$A:$A,$A1837))</f>
        <v/>
      </c>
      <c r="E1837" s="20" t="str">
        <f aca="false">IF($A1837="","",IF(AND($B1837=$D1837,COUNTIFS($A$2:$A1837,$A1837,$B$2:$B1837,$B1837)=1),1,0))</f>
        <v/>
      </c>
      <c r="F1837" s="19" t="str">
        <f aca="false">IF($E1837&lt;&gt;1,"",IF(COUNTIFS($A:$A,$A1837,$B:$B,"&gt;"&amp;$D1837)=0,"",_xlfn.MINIFS($B:$B,$A:$A,$A1837,$B:$B,"&gt;"&amp;$D1837)))</f>
        <v/>
      </c>
      <c r="G1837" s="20" t="str">
        <f aca="false">IF($F1837="","",$F1837-$D1837)</f>
        <v/>
      </c>
      <c r="H1837" s="20" t="str">
        <f aca="false">IF($E1837&lt;&gt;1,"",IF($F1837="",0,IF($G1837&lt;='Cohort Report'!$B$7,1,0)))</f>
        <v/>
      </c>
      <c r="I1837" s="20" t="str">
        <f aca="false">IF($E1837&lt;&gt;1,"",IF($F1837="",0,IF($G1837&lt;='Cohort Report'!$B$8,1,0)))</f>
        <v/>
      </c>
      <c r="J1837" s="21" t="str">
        <f aca="false">IF($E1837&lt;&gt;1,"",DATE(YEAR($D1837),MONTH($D1837),1))</f>
        <v/>
      </c>
      <c r="K1837" s="20" t="str">
        <f aca="false">IF($E1837&lt;&gt;1,"",IF($G1837="","",IF(AND($D1837&gt;='Cohort Report'!$B$5,$D1837&lt;='Cohort Report'!$B$6),$G1837,"")))</f>
        <v/>
      </c>
    </row>
    <row r="1838" customFormat="false" ht="15" hidden="false" customHeight="false" outlineLevel="0" collapsed="false">
      <c r="A1838" s="9"/>
      <c r="B1838" s="22"/>
      <c r="C1838" s="23"/>
      <c r="D1838" s="19" t="str">
        <f aca="false">IF($A1838="","",_xlfn.MINIFS($B:$B,$A:$A,$A1838))</f>
        <v/>
      </c>
      <c r="E1838" s="20" t="str">
        <f aca="false">IF($A1838="","",IF(AND($B1838=$D1838,COUNTIFS($A$2:$A1838,$A1838,$B$2:$B1838,$B1838)=1),1,0))</f>
        <v/>
      </c>
      <c r="F1838" s="19" t="str">
        <f aca="false">IF($E1838&lt;&gt;1,"",IF(COUNTIFS($A:$A,$A1838,$B:$B,"&gt;"&amp;$D1838)=0,"",_xlfn.MINIFS($B:$B,$A:$A,$A1838,$B:$B,"&gt;"&amp;$D1838)))</f>
        <v/>
      </c>
      <c r="G1838" s="20" t="str">
        <f aca="false">IF($F1838="","",$F1838-$D1838)</f>
        <v/>
      </c>
      <c r="H1838" s="20" t="str">
        <f aca="false">IF($E1838&lt;&gt;1,"",IF($F1838="",0,IF($G1838&lt;='Cohort Report'!$B$7,1,0)))</f>
        <v/>
      </c>
      <c r="I1838" s="20" t="str">
        <f aca="false">IF($E1838&lt;&gt;1,"",IF($F1838="",0,IF($G1838&lt;='Cohort Report'!$B$8,1,0)))</f>
        <v/>
      </c>
      <c r="J1838" s="21" t="str">
        <f aca="false">IF($E1838&lt;&gt;1,"",DATE(YEAR($D1838),MONTH($D1838),1))</f>
        <v/>
      </c>
      <c r="K1838" s="20" t="str">
        <f aca="false">IF($E1838&lt;&gt;1,"",IF($G1838="","",IF(AND($D1838&gt;='Cohort Report'!$B$5,$D1838&lt;='Cohort Report'!$B$6),$G1838,"")))</f>
        <v/>
      </c>
    </row>
    <row r="1839" customFormat="false" ht="15" hidden="false" customHeight="false" outlineLevel="0" collapsed="false">
      <c r="A1839" s="9"/>
      <c r="B1839" s="22"/>
      <c r="C1839" s="23"/>
      <c r="D1839" s="19" t="str">
        <f aca="false">IF($A1839="","",_xlfn.MINIFS($B:$B,$A:$A,$A1839))</f>
        <v/>
      </c>
      <c r="E1839" s="20" t="str">
        <f aca="false">IF($A1839="","",IF(AND($B1839=$D1839,COUNTIFS($A$2:$A1839,$A1839,$B$2:$B1839,$B1839)=1),1,0))</f>
        <v/>
      </c>
      <c r="F1839" s="19" t="str">
        <f aca="false">IF($E1839&lt;&gt;1,"",IF(COUNTIFS($A:$A,$A1839,$B:$B,"&gt;"&amp;$D1839)=0,"",_xlfn.MINIFS($B:$B,$A:$A,$A1839,$B:$B,"&gt;"&amp;$D1839)))</f>
        <v/>
      </c>
      <c r="G1839" s="20" t="str">
        <f aca="false">IF($F1839="","",$F1839-$D1839)</f>
        <v/>
      </c>
      <c r="H1839" s="20" t="str">
        <f aca="false">IF($E1839&lt;&gt;1,"",IF($F1839="",0,IF($G1839&lt;='Cohort Report'!$B$7,1,0)))</f>
        <v/>
      </c>
      <c r="I1839" s="20" t="str">
        <f aca="false">IF($E1839&lt;&gt;1,"",IF($F1839="",0,IF($G1839&lt;='Cohort Report'!$B$8,1,0)))</f>
        <v/>
      </c>
      <c r="J1839" s="21" t="str">
        <f aca="false">IF($E1839&lt;&gt;1,"",DATE(YEAR($D1839),MONTH($D1839),1))</f>
        <v/>
      </c>
      <c r="K1839" s="20" t="str">
        <f aca="false">IF($E1839&lt;&gt;1,"",IF($G1839="","",IF(AND($D1839&gt;='Cohort Report'!$B$5,$D1839&lt;='Cohort Report'!$B$6),$G1839,"")))</f>
        <v/>
      </c>
    </row>
    <row r="1840" customFormat="false" ht="15" hidden="false" customHeight="false" outlineLevel="0" collapsed="false">
      <c r="A1840" s="9"/>
      <c r="B1840" s="22"/>
      <c r="C1840" s="23"/>
      <c r="D1840" s="19" t="str">
        <f aca="false">IF($A1840="","",_xlfn.MINIFS($B:$B,$A:$A,$A1840))</f>
        <v/>
      </c>
      <c r="E1840" s="20" t="str">
        <f aca="false">IF($A1840="","",IF(AND($B1840=$D1840,COUNTIFS($A$2:$A1840,$A1840,$B$2:$B1840,$B1840)=1),1,0))</f>
        <v/>
      </c>
      <c r="F1840" s="19" t="str">
        <f aca="false">IF($E1840&lt;&gt;1,"",IF(COUNTIFS($A:$A,$A1840,$B:$B,"&gt;"&amp;$D1840)=0,"",_xlfn.MINIFS($B:$B,$A:$A,$A1840,$B:$B,"&gt;"&amp;$D1840)))</f>
        <v/>
      </c>
      <c r="G1840" s="20" t="str">
        <f aca="false">IF($F1840="","",$F1840-$D1840)</f>
        <v/>
      </c>
      <c r="H1840" s="20" t="str">
        <f aca="false">IF($E1840&lt;&gt;1,"",IF($F1840="",0,IF($G1840&lt;='Cohort Report'!$B$7,1,0)))</f>
        <v/>
      </c>
      <c r="I1840" s="20" t="str">
        <f aca="false">IF($E1840&lt;&gt;1,"",IF($F1840="",0,IF($G1840&lt;='Cohort Report'!$B$8,1,0)))</f>
        <v/>
      </c>
      <c r="J1840" s="21" t="str">
        <f aca="false">IF($E1840&lt;&gt;1,"",DATE(YEAR($D1840),MONTH($D1840),1))</f>
        <v/>
      </c>
      <c r="K1840" s="20" t="str">
        <f aca="false">IF($E1840&lt;&gt;1,"",IF($G1840="","",IF(AND($D1840&gt;='Cohort Report'!$B$5,$D1840&lt;='Cohort Report'!$B$6),$G1840,"")))</f>
        <v/>
      </c>
    </row>
    <row r="1841" customFormat="false" ht="15" hidden="false" customHeight="false" outlineLevel="0" collapsed="false">
      <c r="A1841" s="9"/>
      <c r="B1841" s="22"/>
      <c r="C1841" s="23"/>
      <c r="D1841" s="19" t="str">
        <f aca="false">IF($A1841="","",_xlfn.MINIFS($B:$B,$A:$A,$A1841))</f>
        <v/>
      </c>
      <c r="E1841" s="20" t="str">
        <f aca="false">IF($A1841="","",IF(AND($B1841=$D1841,COUNTIFS($A$2:$A1841,$A1841,$B$2:$B1841,$B1841)=1),1,0))</f>
        <v/>
      </c>
      <c r="F1841" s="19" t="str">
        <f aca="false">IF($E1841&lt;&gt;1,"",IF(COUNTIFS($A:$A,$A1841,$B:$B,"&gt;"&amp;$D1841)=0,"",_xlfn.MINIFS($B:$B,$A:$A,$A1841,$B:$B,"&gt;"&amp;$D1841)))</f>
        <v/>
      </c>
      <c r="G1841" s="20" t="str">
        <f aca="false">IF($F1841="","",$F1841-$D1841)</f>
        <v/>
      </c>
      <c r="H1841" s="20" t="str">
        <f aca="false">IF($E1841&lt;&gt;1,"",IF($F1841="",0,IF($G1841&lt;='Cohort Report'!$B$7,1,0)))</f>
        <v/>
      </c>
      <c r="I1841" s="20" t="str">
        <f aca="false">IF($E1841&lt;&gt;1,"",IF($F1841="",0,IF($G1841&lt;='Cohort Report'!$B$8,1,0)))</f>
        <v/>
      </c>
      <c r="J1841" s="21" t="str">
        <f aca="false">IF($E1841&lt;&gt;1,"",DATE(YEAR($D1841),MONTH($D1841),1))</f>
        <v/>
      </c>
      <c r="K1841" s="20" t="str">
        <f aca="false">IF($E1841&lt;&gt;1,"",IF($G1841="","",IF(AND($D1841&gt;='Cohort Report'!$B$5,$D1841&lt;='Cohort Report'!$B$6),$G1841,"")))</f>
        <v/>
      </c>
    </row>
    <row r="1842" customFormat="false" ht="15" hidden="false" customHeight="false" outlineLevel="0" collapsed="false">
      <c r="A1842" s="9"/>
      <c r="B1842" s="22"/>
      <c r="C1842" s="23"/>
      <c r="D1842" s="19" t="str">
        <f aca="false">IF($A1842="","",_xlfn.MINIFS($B:$B,$A:$A,$A1842))</f>
        <v/>
      </c>
      <c r="E1842" s="20" t="str">
        <f aca="false">IF($A1842="","",IF(AND($B1842=$D1842,COUNTIFS($A$2:$A1842,$A1842,$B$2:$B1842,$B1842)=1),1,0))</f>
        <v/>
      </c>
      <c r="F1842" s="19" t="str">
        <f aca="false">IF($E1842&lt;&gt;1,"",IF(COUNTIFS($A:$A,$A1842,$B:$B,"&gt;"&amp;$D1842)=0,"",_xlfn.MINIFS($B:$B,$A:$A,$A1842,$B:$B,"&gt;"&amp;$D1842)))</f>
        <v/>
      </c>
      <c r="G1842" s="20" t="str">
        <f aca="false">IF($F1842="","",$F1842-$D1842)</f>
        <v/>
      </c>
      <c r="H1842" s="20" t="str">
        <f aca="false">IF($E1842&lt;&gt;1,"",IF($F1842="",0,IF($G1842&lt;='Cohort Report'!$B$7,1,0)))</f>
        <v/>
      </c>
      <c r="I1842" s="20" t="str">
        <f aca="false">IF($E1842&lt;&gt;1,"",IF($F1842="",0,IF($G1842&lt;='Cohort Report'!$B$8,1,0)))</f>
        <v/>
      </c>
      <c r="J1842" s="21" t="str">
        <f aca="false">IF($E1842&lt;&gt;1,"",DATE(YEAR($D1842),MONTH($D1842),1))</f>
        <v/>
      </c>
      <c r="K1842" s="20" t="str">
        <f aca="false">IF($E1842&lt;&gt;1,"",IF($G1842="","",IF(AND($D1842&gt;='Cohort Report'!$B$5,$D1842&lt;='Cohort Report'!$B$6),$G1842,"")))</f>
        <v/>
      </c>
    </row>
    <row r="1843" customFormat="false" ht="15" hidden="false" customHeight="false" outlineLevel="0" collapsed="false">
      <c r="A1843" s="9"/>
      <c r="B1843" s="22"/>
      <c r="C1843" s="23"/>
      <c r="D1843" s="19" t="str">
        <f aca="false">IF($A1843="","",_xlfn.MINIFS($B:$B,$A:$A,$A1843))</f>
        <v/>
      </c>
      <c r="E1843" s="20" t="str">
        <f aca="false">IF($A1843="","",IF(AND($B1843=$D1843,COUNTIFS($A$2:$A1843,$A1843,$B$2:$B1843,$B1843)=1),1,0))</f>
        <v/>
      </c>
      <c r="F1843" s="19" t="str">
        <f aca="false">IF($E1843&lt;&gt;1,"",IF(COUNTIFS($A:$A,$A1843,$B:$B,"&gt;"&amp;$D1843)=0,"",_xlfn.MINIFS($B:$B,$A:$A,$A1843,$B:$B,"&gt;"&amp;$D1843)))</f>
        <v/>
      </c>
      <c r="G1843" s="20" t="str">
        <f aca="false">IF($F1843="","",$F1843-$D1843)</f>
        <v/>
      </c>
      <c r="H1843" s="20" t="str">
        <f aca="false">IF($E1843&lt;&gt;1,"",IF($F1843="",0,IF($G1843&lt;='Cohort Report'!$B$7,1,0)))</f>
        <v/>
      </c>
      <c r="I1843" s="20" t="str">
        <f aca="false">IF($E1843&lt;&gt;1,"",IF($F1843="",0,IF($G1843&lt;='Cohort Report'!$B$8,1,0)))</f>
        <v/>
      </c>
      <c r="J1843" s="21" t="str">
        <f aca="false">IF($E1843&lt;&gt;1,"",DATE(YEAR($D1843),MONTH($D1843),1))</f>
        <v/>
      </c>
      <c r="K1843" s="20" t="str">
        <f aca="false">IF($E1843&lt;&gt;1,"",IF($G1843="","",IF(AND($D1843&gt;='Cohort Report'!$B$5,$D1843&lt;='Cohort Report'!$B$6),$G1843,"")))</f>
        <v/>
      </c>
    </row>
    <row r="1844" customFormat="false" ht="15" hidden="false" customHeight="false" outlineLevel="0" collapsed="false">
      <c r="A1844" s="9"/>
      <c r="B1844" s="22"/>
      <c r="C1844" s="23"/>
      <c r="D1844" s="19" t="str">
        <f aca="false">IF($A1844="","",_xlfn.MINIFS($B:$B,$A:$A,$A1844))</f>
        <v/>
      </c>
      <c r="E1844" s="20" t="str">
        <f aca="false">IF($A1844="","",IF(AND($B1844=$D1844,COUNTIFS($A$2:$A1844,$A1844,$B$2:$B1844,$B1844)=1),1,0))</f>
        <v/>
      </c>
      <c r="F1844" s="19" t="str">
        <f aca="false">IF($E1844&lt;&gt;1,"",IF(COUNTIFS($A:$A,$A1844,$B:$B,"&gt;"&amp;$D1844)=0,"",_xlfn.MINIFS($B:$B,$A:$A,$A1844,$B:$B,"&gt;"&amp;$D1844)))</f>
        <v/>
      </c>
      <c r="G1844" s="20" t="str">
        <f aca="false">IF($F1844="","",$F1844-$D1844)</f>
        <v/>
      </c>
      <c r="H1844" s="20" t="str">
        <f aca="false">IF($E1844&lt;&gt;1,"",IF($F1844="",0,IF($G1844&lt;='Cohort Report'!$B$7,1,0)))</f>
        <v/>
      </c>
      <c r="I1844" s="20" t="str">
        <f aca="false">IF($E1844&lt;&gt;1,"",IF($F1844="",0,IF($G1844&lt;='Cohort Report'!$B$8,1,0)))</f>
        <v/>
      </c>
      <c r="J1844" s="21" t="str">
        <f aca="false">IF($E1844&lt;&gt;1,"",DATE(YEAR($D1844),MONTH($D1844),1))</f>
        <v/>
      </c>
      <c r="K1844" s="20" t="str">
        <f aca="false">IF($E1844&lt;&gt;1,"",IF($G1844="","",IF(AND($D1844&gt;='Cohort Report'!$B$5,$D1844&lt;='Cohort Report'!$B$6),$G1844,"")))</f>
        <v/>
      </c>
    </row>
    <row r="1845" customFormat="false" ht="15" hidden="false" customHeight="false" outlineLevel="0" collapsed="false">
      <c r="A1845" s="9"/>
      <c r="B1845" s="22"/>
      <c r="C1845" s="23"/>
      <c r="D1845" s="19" t="str">
        <f aca="false">IF($A1845="","",_xlfn.MINIFS($B:$B,$A:$A,$A1845))</f>
        <v/>
      </c>
      <c r="E1845" s="20" t="str">
        <f aca="false">IF($A1845="","",IF(AND($B1845=$D1845,COUNTIFS($A$2:$A1845,$A1845,$B$2:$B1845,$B1845)=1),1,0))</f>
        <v/>
      </c>
      <c r="F1845" s="19" t="str">
        <f aca="false">IF($E1845&lt;&gt;1,"",IF(COUNTIFS($A:$A,$A1845,$B:$B,"&gt;"&amp;$D1845)=0,"",_xlfn.MINIFS($B:$B,$A:$A,$A1845,$B:$B,"&gt;"&amp;$D1845)))</f>
        <v/>
      </c>
      <c r="G1845" s="20" t="str">
        <f aca="false">IF($F1845="","",$F1845-$D1845)</f>
        <v/>
      </c>
      <c r="H1845" s="20" t="str">
        <f aca="false">IF($E1845&lt;&gt;1,"",IF($F1845="",0,IF($G1845&lt;='Cohort Report'!$B$7,1,0)))</f>
        <v/>
      </c>
      <c r="I1845" s="20" t="str">
        <f aca="false">IF($E1845&lt;&gt;1,"",IF($F1845="",0,IF($G1845&lt;='Cohort Report'!$B$8,1,0)))</f>
        <v/>
      </c>
      <c r="J1845" s="21" t="str">
        <f aca="false">IF($E1845&lt;&gt;1,"",DATE(YEAR($D1845),MONTH($D1845),1))</f>
        <v/>
      </c>
      <c r="K1845" s="20" t="str">
        <f aca="false">IF($E1845&lt;&gt;1,"",IF($G1845="","",IF(AND($D1845&gt;='Cohort Report'!$B$5,$D1845&lt;='Cohort Report'!$B$6),$G1845,"")))</f>
        <v/>
      </c>
    </row>
    <row r="1846" customFormat="false" ht="15" hidden="false" customHeight="false" outlineLevel="0" collapsed="false">
      <c r="A1846" s="9"/>
      <c r="B1846" s="22"/>
      <c r="C1846" s="23"/>
      <c r="D1846" s="19" t="str">
        <f aca="false">IF($A1846="","",_xlfn.MINIFS($B:$B,$A:$A,$A1846))</f>
        <v/>
      </c>
      <c r="E1846" s="20" t="str">
        <f aca="false">IF($A1846="","",IF(AND($B1846=$D1846,COUNTIFS($A$2:$A1846,$A1846,$B$2:$B1846,$B1846)=1),1,0))</f>
        <v/>
      </c>
      <c r="F1846" s="19" t="str">
        <f aca="false">IF($E1846&lt;&gt;1,"",IF(COUNTIFS($A:$A,$A1846,$B:$B,"&gt;"&amp;$D1846)=0,"",_xlfn.MINIFS($B:$B,$A:$A,$A1846,$B:$B,"&gt;"&amp;$D1846)))</f>
        <v/>
      </c>
      <c r="G1846" s="20" t="str">
        <f aca="false">IF($F1846="","",$F1846-$D1846)</f>
        <v/>
      </c>
      <c r="H1846" s="20" t="str">
        <f aca="false">IF($E1846&lt;&gt;1,"",IF($F1846="",0,IF($G1846&lt;='Cohort Report'!$B$7,1,0)))</f>
        <v/>
      </c>
      <c r="I1846" s="20" t="str">
        <f aca="false">IF($E1846&lt;&gt;1,"",IF($F1846="",0,IF($G1846&lt;='Cohort Report'!$B$8,1,0)))</f>
        <v/>
      </c>
      <c r="J1846" s="21" t="str">
        <f aca="false">IF($E1846&lt;&gt;1,"",DATE(YEAR($D1846),MONTH($D1846),1))</f>
        <v/>
      </c>
      <c r="K1846" s="20" t="str">
        <f aca="false">IF($E1846&lt;&gt;1,"",IF($G1846="","",IF(AND($D1846&gt;='Cohort Report'!$B$5,$D1846&lt;='Cohort Report'!$B$6),$G1846,"")))</f>
        <v/>
      </c>
    </row>
    <row r="1847" customFormat="false" ht="15" hidden="false" customHeight="false" outlineLevel="0" collapsed="false">
      <c r="A1847" s="9"/>
      <c r="B1847" s="22"/>
      <c r="C1847" s="23"/>
      <c r="D1847" s="19" t="str">
        <f aca="false">IF($A1847="","",_xlfn.MINIFS($B:$B,$A:$A,$A1847))</f>
        <v/>
      </c>
      <c r="E1847" s="20" t="str">
        <f aca="false">IF($A1847="","",IF(AND($B1847=$D1847,COUNTIFS($A$2:$A1847,$A1847,$B$2:$B1847,$B1847)=1),1,0))</f>
        <v/>
      </c>
      <c r="F1847" s="19" t="str">
        <f aca="false">IF($E1847&lt;&gt;1,"",IF(COUNTIFS($A:$A,$A1847,$B:$B,"&gt;"&amp;$D1847)=0,"",_xlfn.MINIFS($B:$B,$A:$A,$A1847,$B:$B,"&gt;"&amp;$D1847)))</f>
        <v/>
      </c>
      <c r="G1847" s="20" t="str">
        <f aca="false">IF($F1847="","",$F1847-$D1847)</f>
        <v/>
      </c>
      <c r="H1847" s="20" t="str">
        <f aca="false">IF($E1847&lt;&gt;1,"",IF($F1847="",0,IF($G1847&lt;='Cohort Report'!$B$7,1,0)))</f>
        <v/>
      </c>
      <c r="I1847" s="20" t="str">
        <f aca="false">IF($E1847&lt;&gt;1,"",IF($F1847="",0,IF($G1847&lt;='Cohort Report'!$B$8,1,0)))</f>
        <v/>
      </c>
      <c r="J1847" s="21" t="str">
        <f aca="false">IF($E1847&lt;&gt;1,"",DATE(YEAR($D1847),MONTH($D1847),1))</f>
        <v/>
      </c>
      <c r="K1847" s="20" t="str">
        <f aca="false">IF($E1847&lt;&gt;1,"",IF($G1847="","",IF(AND($D1847&gt;='Cohort Report'!$B$5,$D1847&lt;='Cohort Report'!$B$6),$G1847,"")))</f>
        <v/>
      </c>
    </row>
    <row r="1848" customFormat="false" ht="15" hidden="false" customHeight="false" outlineLevel="0" collapsed="false">
      <c r="A1848" s="9"/>
      <c r="B1848" s="22"/>
      <c r="C1848" s="23"/>
      <c r="D1848" s="19" t="str">
        <f aca="false">IF($A1848="","",_xlfn.MINIFS($B:$B,$A:$A,$A1848))</f>
        <v/>
      </c>
      <c r="E1848" s="20" t="str">
        <f aca="false">IF($A1848="","",IF(AND($B1848=$D1848,COUNTIFS($A$2:$A1848,$A1848,$B$2:$B1848,$B1848)=1),1,0))</f>
        <v/>
      </c>
      <c r="F1848" s="19" t="str">
        <f aca="false">IF($E1848&lt;&gt;1,"",IF(COUNTIFS($A:$A,$A1848,$B:$B,"&gt;"&amp;$D1848)=0,"",_xlfn.MINIFS($B:$B,$A:$A,$A1848,$B:$B,"&gt;"&amp;$D1848)))</f>
        <v/>
      </c>
      <c r="G1848" s="20" t="str">
        <f aca="false">IF($F1848="","",$F1848-$D1848)</f>
        <v/>
      </c>
      <c r="H1848" s="20" t="str">
        <f aca="false">IF($E1848&lt;&gt;1,"",IF($F1848="",0,IF($G1848&lt;='Cohort Report'!$B$7,1,0)))</f>
        <v/>
      </c>
      <c r="I1848" s="20" t="str">
        <f aca="false">IF($E1848&lt;&gt;1,"",IF($F1848="",0,IF($G1848&lt;='Cohort Report'!$B$8,1,0)))</f>
        <v/>
      </c>
      <c r="J1848" s="21" t="str">
        <f aca="false">IF($E1848&lt;&gt;1,"",DATE(YEAR($D1848),MONTH($D1848),1))</f>
        <v/>
      </c>
      <c r="K1848" s="20" t="str">
        <f aca="false">IF($E1848&lt;&gt;1,"",IF($G1848="","",IF(AND($D1848&gt;='Cohort Report'!$B$5,$D1848&lt;='Cohort Report'!$B$6),$G1848,"")))</f>
        <v/>
      </c>
    </row>
    <row r="1849" customFormat="false" ht="15" hidden="false" customHeight="false" outlineLevel="0" collapsed="false">
      <c r="A1849" s="9"/>
      <c r="B1849" s="22"/>
      <c r="C1849" s="23"/>
      <c r="D1849" s="19" t="str">
        <f aca="false">IF($A1849="","",_xlfn.MINIFS($B:$B,$A:$A,$A1849))</f>
        <v/>
      </c>
      <c r="E1849" s="20" t="str">
        <f aca="false">IF($A1849="","",IF(AND($B1849=$D1849,COUNTIFS($A$2:$A1849,$A1849,$B$2:$B1849,$B1849)=1),1,0))</f>
        <v/>
      </c>
      <c r="F1849" s="19" t="str">
        <f aca="false">IF($E1849&lt;&gt;1,"",IF(COUNTIFS($A:$A,$A1849,$B:$B,"&gt;"&amp;$D1849)=0,"",_xlfn.MINIFS($B:$B,$A:$A,$A1849,$B:$B,"&gt;"&amp;$D1849)))</f>
        <v/>
      </c>
      <c r="G1849" s="20" t="str">
        <f aca="false">IF($F1849="","",$F1849-$D1849)</f>
        <v/>
      </c>
      <c r="H1849" s="20" t="str">
        <f aca="false">IF($E1849&lt;&gt;1,"",IF($F1849="",0,IF($G1849&lt;='Cohort Report'!$B$7,1,0)))</f>
        <v/>
      </c>
      <c r="I1849" s="20" t="str">
        <f aca="false">IF($E1849&lt;&gt;1,"",IF($F1849="",0,IF($G1849&lt;='Cohort Report'!$B$8,1,0)))</f>
        <v/>
      </c>
      <c r="J1849" s="21" t="str">
        <f aca="false">IF($E1849&lt;&gt;1,"",DATE(YEAR($D1849),MONTH($D1849),1))</f>
        <v/>
      </c>
      <c r="K1849" s="20" t="str">
        <f aca="false">IF($E1849&lt;&gt;1,"",IF($G1849="","",IF(AND($D1849&gt;='Cohort Report'!$B$5,$D1849&lt;='Cohort Report'!$B$6),$G1849,"")))</f>
        <v/>
      </c>
    </row>
    <row r="1850" customFormat="false" ht="15" hidden="false" customHeight="false" outlineLevel="0" collapsed="false">
      <c r="A1850" s="9"/>
      <c r="B1850" s="22"/>
      <c r="C1850" s="23"/>
      <c r="D1850" s="19" t="str">
        <f aca="false">IF($A1850="","",_xlfn.MINIFS($B:$B,$A:$A,$A1850))</f>
        <v/>
      </c>
      <c r="E1850" s="20" t="str">
        <f aca="false">IF($A1850="","",IF(AND($B1850=$D1850,COUNTIFS($A$2:$A1850,$A1850,$B$2:$B1850,$B1850)=1),1,0))</f>
        <v/>
      </c>
      <c r="F1850" s="19" t="str">
        <f aca="false">IF($E1850&lt;&gt;1,"",IF(COUNTIFS($A:$A,$A1850,$B:$B,"&gt;"&amp;$D1850)=0,"",_xlfn.MINIFS($B:$B,$A:$A,$A1850,$B:$B,"&gt;"&amp;$D1850)))</f>
        <v/>
      </c>
      <c r="G1850" s="20" t="str">
        <f aca="false">IF($F1850="","",$F1850-$D1850)</f>
        <v/>
      </c>
      <c r="H1850" s="20" t="str">
        <f aca="false">IF($E1850&lt;&gt;1,"",IF($F1850="",0,IF($G1850&lt;='Cohort Report'!$B$7,1,0)))</f>
        <v/>
      </c>
      <c r="I1850" s="20" t="str">
        <f aca="false">IF($E1850&lt;&gt;1,"",IF($F1850="",0,IF($G1850&lt;='Cohort Report'!$B$8,1,0)))</f>
        <v/>
      </c>
      <c r="J1850" s="21" t="str">
        <f aca="false">IF($E1850&lt;&gt;1,"",DATE(YEAR($D1850),MONTH($D1850),1))</f>
        <v/>
      </c>
      <c r="K1850" s="20" t="str">
        <f aca="false">IF($E1850&lt;&gt;1,"",IF($G1850="","",IF(AND($D1850&gt;='Cohort Report'!$B$5,$D1850&lt;='Cohort Report'!$B$6),$G1850,"")))</f>
        <v/>
      </c>
    </row>
    <row r="1851" customFormat="false" ht="15" hidden="false" customHeight="false" outlineLevel="0" collapsed="false">
      <c r="A1851" s="9"/>
      <c r="B1851" s="22"/>
      <c r="C1851" s="23"/>
      <c r="D1851" s="19" t="str">
        <f aca="false">IF($A1851="","",_xlfn.MINIFS($B:$B,$A:$A,$A1851))</f>
        <v/>
      </c>
      <c r="E1851" s="20" t="str">
        <f aca="false">IF($A1851="","",IF(AND($B1851=$D1851,COUNTIFS($A$2:$A1851,$A1851,$B$2:$B1851,$B1851)=1),1,0))</f>
        <v/>
      </c>
      <c r="F1851" s="19" t="str">
        <f aca="false">IF($E1851&lt;&gt;1,"",IF(COUNTIFS($A:$A,$A1851,$B:$B,"&gt;"&amp;$D1851)=0,"",_xlfn.MINIFS($B:$B,$A:$A,$A1851,$B:$B,"&gt;"&amp;$D1851)))</f>
        <v/>
      </c>
      <c r="G1851" s="20" t="str">
        <f aca="false">IF($F1851="","",$F1851-$D1851)</f>
        <v/>
      </c>
      <c r="H1851" s="20" t="str">
        <f aca="false">IF($E1851&lt;&gt;1,"",IF($F1851="",0,IF($G1851&lt;='Cohort Report'!$B$7,1,0)))</f>
        <v/>
      </c>
      <c r="I1851" s="20" t="str">
        <f aca="false">IF($E1851&lt;&gt;1,"",IF($F1851="",0,IF($G1851&lt;='Cohort Report'!$B$8,1,0)))</f>
        <v/>
      </c>
      <c r="J1851" s="21" t="str">
        <f aca="false">IF($E1851&lt;&gt;1,"",DATE(YEAR($D1851),MONTH($D1851),1))</f>
        <v/>
      </c>
      <c r="K1851" s="20" t="str">
        <f aca="false">IF($E1851&lt;&gt;1,"",IF($G1851="","",IF(AND($D1851&gt;='Cohort Report'!$B$5,$D1851&lt;='Cohort Report'!$B$6),$G1851,"")))</f>
        <v/>
      </c>
    </row>
    <row r="1852" customFormat="false" ht="15" hidden="false" customHeight="false" outlineLevel="0" collapsed="false">
      <c r="A1852" s="9"/>
      <c r="B1852" s="22"/>
      <c r="C1852" s="23"/>
      <c r="D1852" s="19" t="str">
        <f aca="false">IF($A1852="","",_xlfn.MINIFS($B:$B,$A:$A,$A1852))</f>
        <v/>
      </c>
      <c r="E1852" s="20" t="str">
        <f aca="false">IF($A1852="","",IF(AND($B1852=$D1852,COUNTIFS($A$2:$A1852,$A1852,$B$2:$B1852,$B1852)=1),1,0))</f>
        <v/>
      </c>
      <c r="F1852" s="19" t="str">
        <f aca="false">IF($E1852&lt;&gt;1,"",IF(COUNTIFS($A:$A,$A1852,$B:$B,"&gt;"&amp;$D1852)=0,"",_xlfn.MINIFS($B:$B,$A:$A,$A1852,$B:$B,"&gt;"&amp;$D1852)))</f>
        <v/>
      </c>
      <c r="G1852" s="20" t="str">
        <f aca="false">IF($F1852="","",$F1852-$D1852)</f>
        <v/>
      </c>
      <c r="H1852" s="20" t="str">
        <f aca="false">IF($E1852&lt;&gt;1,"",IF($F1852="",0,IF($G1852&lt;='Cohort Report'!$B$7,1,0)))</f>
        <v/>
      </c>
      <c r="I1852" s="20" t="str">
        <f aca="false">IF($E1852&lt;&gt;1,"",IF($F1852="",0,IF($G1852&lt;='Cohort Report'!$B$8,1,0)))</f>
        <v/>
      </c>
      <c r="J1852" s="21" t="str">
        <f aca="false">IF($E1852&lt;&gt;1,"",DATE(YEAR($D1852),MONTH($D1852),1))</f>
        <v/>
      </c>
      <c r="K1852" s="20" t="str">
        <f aca="false">IF($E1852&lt;&gt;1,"",IF($G1852="","",IF(AND($D1852&gt;='Cohort Report'!$B$5,$D1852&lt;='Cohort Report'!$B$6),$G1852,"")))</f>
        <v/>
      </c>
    </row>
    <row r="1853" customFormat="false" ht="15" hidden="false" customHeight="false" outlineLevel="0" collapsed="false">
      <c r="A1853" s="9"/>
      <c r="B1853" s="22"/>
      <c r="C1853" s="23"/>
      <c r="D1853" s="19" t="str">
        <f aca="false">IF($A1853="","",_xlfn.MINIFS($B:$B,$A:$A,$A1853))</f>
        <v/>
      </c>
      <c r="E1853" s="20" t="str">
        <f aca="false">IF($A1853="","",IF(AND($B1853=$D1853,COUNTIFS($A$2:$A1853,$A1853,$B$2:$B1853,$B1853)=1),1,0))</f>
        <v/>
      </c>
      <c r="F1853" s="19" t="str">
        <f aca="false">IF($E1853&lt;&gt;1,"",IF(COUNTIFS($A:$A,$A1853,$B:$B,"&gt;"&amp;$D1853)=0,"",_xlfn.MINIFS($B:$B,$A:$A,$A1853,$B:$B,"&gt;"&amp;$D1853)))</f>
        <v/>
      </c>
      <c r="G1853" s="20" t="str">
        <f aca="false">IF($F1853="","",$F1853-$D1853)</f>
        <v/>
      </c>
      <c r="H1853" s="20" t="str">
        <f aca="false">IF($E1853&lt;&gt;1,"",IF($F1853="",0,IF($G1853&lt;='Cohort Report'!$B$7,1,0)))</f>
        <v/>
      </c>
      <c r="I1853" s="20" t="str">
        <f aca="false">IF($E1853&lt;&gt;1,"",IF($F1853="",0,IF($G1853&lt;='Cohort Report'!$B$8,1,0)))</f>
        <v/>
      </c>
      <c r="J1853" s="21" t="str">
        <f aca="false">IF($E1853&lt;&gt;1,"",DATE(YEAR($D1853),MONTH($D1853),1))</f>
        <v/>
      </c>
      <c r="K1853" s="20" t="str">
        <f aca="false">IF($E1853&lt;&gt;1,"",IF($G1853="","",IF(AND($D1853&gt;='Cohort Report'!$B$5,$D1853&lt;='Cohort Report'!$B$6),$G1853,"")))</f>
        <v/>
      </c>
    </row>
    <row r="1854" customFormat="false" ht="15" hidden="false" customHeight="false" outlineLevel="0" collapsed="false">
      <c r="A1854" s="9"/>
      <c r="B1854" s="22"/>
      <c r="C1854" s="23"/>
      <c r="D1854" s="19" t="str">
        <f aca="false">IF($A1854="","",_xlfn.MINIFS($B:$B,$A:$A,$A1854))</f>
        <v/>
      </c>
      <c r="E1854" s="20" t="str">
        <f aca="false">IF($A1854="","",IF(AND($B1854=$D1854,COUNTIFS($A$2:$A1854,$A1854,$B$2:$B1854,$B1854)=1),1,0))</f>
        <v/>
      </c>
      <c r="F1854" s="19" t="str">
        <f aca="false">IF($E1854&lt;&gt;1,"",IF(COUNTIFS($A:$A,$A1854,$B:$B,"&gt;"&amp;$D1854)=0,"",_xlfn.MINIFS($B:$B,$A:$A,$A1854,$B:$B,"&gt;"&amp;$D1854)))</f>
        <v/>
      </c>
      <c r="G1854" s="20" t="str">
        <f aca="false">IF($F1854="","",$F1854-$D1854)</f>
        <v/>
      </c>
      <c r="H1854" s="20" t="str">
        <f aca="false">IF($E1854&lt;&gt;1,"",IF($F1854="",0,IF($G1854&lt;='Cohort Report'!$B$7,1,0)))</f>
        <v/>
      </c>
      <c r="I1854" s="20" t="str">
        <f aca="false">IF($E1854&lt;&gt;1,"",IF($F1854="",0,IF($G1854&lt;='Cohort Report'!$B$8,1,0)))</f>
        <v/>
      </c>
      <c r="J1854" s="21" t="str">
        <f aca="false">IF($E1854&lt;&gt;1,"",DATE(YEAR($D1854),MONTH($D1854),1))</f>
        <v/>
      </c>
      <c r="K1854" s="20" t="str">
        <f aca="false">IF($E1854&lt;&gt;1,"",IF($G1854="","",IF(AND($D1854&gt;='Cohort Report'!$B$5,$D1854&lt;='Cohort Report'!$B$6),$G1854,"")))</f>
        <v/>
      </c>
    </row>
    <row r="1855" customFormat="false" ht="15" hidden="false" customHeight="false" outlineLevel="0" collapsed="false">
      <c r="A1855" s="9"/>
      <c r="B1855" s="22"/>
      <c r="C1855" s="23"/>
      <c r="D1855" s="19" t="str">
        <f aca="false">IF($A1855="","",_xlfn.MINIFS($B:$B,$A:$A,$A1855))</f>
        <v/>
      </c>
      <c r="E1855" s="20" t="str">
        <f aca="false">IF($A1855="","",IF(AND($B1855=$D1855,COUNTIFS($A$2:$A1855,$A1855,$B$2:$B1855,$B1855)=1),1,0))</f>
        <v/>
      </c>
      <c r="F1855" s="19" t="str">
        <f aca="false">IF($E1855&lt;&gt;1,"",IF(COUNTIFS($A:$A,$A1855,$B:$B,"&gt;"&amp;$D1855)=0,"",_xlfn.MINIFS($B:$B,$A:$A,$A1855,$B:$B,"&gt;"&amp;$D1855)))</f>
        <v/>
      </c>
      <c r="G1855" s="20" t="str">
        <f aca="false">IF($F1855="","",$F1855-$D1855)</f>
        <v/>
      </c>
      <c r="H1855" s="20" t="str">
        <f aca="false">IF($E1855&lt;&gt;1,"",IF($F1855="",0,IF($G1855&lt;='Cohort Report'!$B$7,1,0)))</f>
        <v/>
      </c>
      <c r="I1855" s="20" t="str">
        <f aca="false">IF($E1855&lt;&gt;1,"",IF($F1855="",0,IF($G1855&lt;='Cohort Report'!$B$8,1,0)))</f>
        <v/>
      </c>
      <c r="J1855" s="21" t="str">
        <f aca="false">IF($E1855&lt;&gt;1,"",DATE(YEAR($D1855),MONTH($D1855),1))</f>
        <v/>
      </c>
      <c r="K1855" s="20" t="str">
        <f aca="false">IF($E1855&lt;&gt;1,"",IF($G1855="","",IF(AND($D1855&gt;='Cohort Report'!$B$5,$D1855&lt;='Cohort Report'!$B$6),$G1855,"")))</f>
        <v/>
      </c>
    </row>
    <row r="1856" customFormat="false" ht="15" hidden="false" customHeight="false" outlineLevel="0" collapsed="false">
      <c r="A1856" s="9"/>
      <c r="B1856" s="22"/>
      <c r="C1856" s="23"/>
      <c r="D1856" s="19" t="str">
        <f aca="false">IF($A1856="","",_xlfn.MINIFS($B:$B,$A:$A,$A1856))</f>
        <v/>
      </c>
      <c r="E1856" s="20" t="str">
        <f aca="false">IF($A1856="","",IF(AND($B1856=$D1856,COUNTIFS($A$2:$A1856,$A1856,$B$2:$B1856,$B1856)=1),1,0))</f>
        <v/>
      </c>
      <c r="F1856" s="19" t="str">
        <f aca="false">IF($E1856&lt;&gt;1,"",IF(COUNTIFS($A:$A,$A1856,$B:$B,"&gt;"&amp;$D1856)=0,"",_xlfn.MINIFS($B:$B,$A:$A,$A1856,$B:$B,"&gt;"&amp;$D1856)))</f>
        <v/>
      </c>
      <c r="G1856" s="20" t="str">
        <f aca="false">IF($F1856="","",$F1856-$D1856)</f>
        <v/>
      </c>
      <c r="H1856" s="20" t="str">
        <f aca="false">IF($E1856&lt;&gt;1,"",IF($F1856="",0,IF($G1856&lt;='Cohort Report'!$B$7,1,0)))</f>
        <v/>
      </c>
      <c r="I1856" s="20" t="str">
        <f aca="false">IF($E1856&lt;&gt;1,"",IF($F1856="",0,IF($G1856&lt;='Cohort Report'!$B$8,1,0)))</f>
        <v/>
      </c>
      <c r="J1856" s="21" t="str">
        <f aca="false">IF($E1856&lt;&gt;1,"",DATE(YEAR($D1856),MONTH($D1856),1))</f>
        <v/>
      </c>
      <c r="K1856" s="20" t="str">
        <f aca="false">IF($E1856&lt;&gt;1,"",IF($G1856="","",IF(AND($D1856&gt;='Cohort Report'!$B$5,$D1856&lt;='Cohort Report'!$B$6),$G1856,"")))</f>
        <v/>
      </c>
    </row>
    <row r="1857" customFormat="false" ht="15" hidden="false" customHeight="false" outlineLevel="0" collapsed="false">
      <c r="A1857" s="9"/>
      <c r="B1857" s="22"/>
      <c r="C1857" s="23"/>
      <c r="D1857" s="19" t="str">
        <f aca="false">IF($A1857="","",_xlfn.MINIFS($B:$B,$A:$A,$A1857))</f>
        <v/>
      </c>
      <c r="E1857" s="20" t="str">
        <f aca="false">IF($A1857="","",IF(AND($B1857=$D1857,COUNTIFS($A$2:$A1857,$A1857,$B$2:$B1857,$B1857)=1),1,0))</f>
        <v/>
      </c>
      <c r="F1857" s="19" t="str">
        <f aca="false">IF($E1857&lt;&gt;1,"",IF(COUNTIFS($A:$A,$A1857,$B:$B,"&gt;"&amp;$D1857)=0,"",_xlfn.MINIFS($B:$B,$A:$A,$A1857,$B:$B,"&gt;"&amp;$D1857)))</f>
        <v/>
      </c>
      <c r="G1857" s="20" t="str">
        <f aca="false">IF($F1857="","",$F1857-$D1857)</f>
        <v/>
      </c>
      <c r="H1857" s="20" t="str">
        <f aca="false">IF($E1857&lt;&gt;1,"",IF($F1857="",0,IF($G1857&lt;='Cohort Report'!$B$7,1,0)))</f>
        <v/>
      </c>
      <c r="I1857" s="20" t="str">
        <f aca="false">IF($E1857&lt;&gt;1,"",IF($F1857="",0,IF($G1857&lt;='Cohort Report'!$B$8,1,0)))</f>
        <v/>
      </c>
      <c r="J1857" s="21" t="str">
        <f aca="false">IF($E1857&lt;&gt;1,"",DATE(YEAR($D1857),MONTH($D1857),1))</f>
        <v/>
      </c>
      <c r="K1857" s="20" t="str">
        <f aca="false">IF($E1857&lt;&gt;1,"",IF($G1857="","",IF(AND($D1857&gt;='Cohort Report'!$B$5,$D1857&lt;='Cohort Report'!$B$6),$G1857,"")))</f>
        <v/>
      </c>
    </row>
    <row r="1858" customFormat="false" ht="15" hidden="false" customHeight="false" outlineLevel="0" collapsed="false">
      <c r="A1858" s="9"/>
      <c r="B1858" s="22"/>
      <c r="C1858" s="23"/>
      <c r="D1858" s="19" t="str">
        <f aca="false">IF($A1858="","",_xlfn.MINIFS($B:$B,$A:$A,$A1858))</f>
        <v/>
      </c>
      <c r="E1858" s="20" t="str">
        <f aca="false">IF($A1858="","",IF(AND($B1858=$D1858,COUNTIFS($A$2:$A1858,$A1858,$B$2:$B1858,$B1858)=1),1,0))</f>
        <v/>
      </c>
      <c r="F1858" s="19" t="str">
        <f aca="false">IF($E1858&lt;&gt;1,"",IF(COUNTIFS($A:$A,$A1858,$B:$B,"&gt;"&amp;$D1858)=0,"",_xlfn.MINIFS($B:$B,$A:$A,$A1858,$B:$B,"&gt;"&amp;$D1858)))</f>
        <v/>
      </c>
      <c r="G1858" s="20" t="str">
        <f aca="false">IF($F1858="","",$F1858-$D1858)</f>
        <v/>
      </c>
      <c r="H1858" s="20" t="str">
        <f aca="false">IF($E1858&lt;&gt;1,"",IF($F1858="",0,IF($G1858&lt;='Cohort Report'!$B$7,1,0)))</f>
        <v/>
      </c>
      <c r="I1858" s="20" t="str">
        <f aca="false">IF($E1858&lt;&gt;1,"",IF($F1858="",0,IF($G1858&lt;='Cohort Report'!$B$8,1,0)))</f>
        <v/>
      </c>
      <c r="J1858" s="21" t="str">
        <f aca="false">IF($E1858&lt;&gt;1,"",DATE(YEAR($D1858),MONTH($D1858),1))</f>
        <v/>
      </c>
      <c r="K1858" s="20" t="str">
        <f aca="false">IF($E1858&lt;&gt;1,"",IF($G1858="","",IF(AND($D1858&gt;='Cohort Report'!$B$5,$D1858&lt;='Cohort Report'!$B$6),$G1858,"")))</f>
        <v/>
      </c>
    </row>
    <row r="1859" customFormat="false" ht="15" hidden="false" customHeight="false" outlineLevel="0" collapsed="false">
      <c r="A1859" s="9"/>
      <c r="B1859" s="22"/>
      <c r="C1859" s="23"/>
      <c r="D1859" s="19" t="str">
        <f aca="false">IF($A1859="","",_xlfn.MINIFS($B:$B,$A:$A,$A1859))</f>
        <v/>
      </c>
      <c r="E1859" s="20" t="str">
        <f aca="false">IF($A1859="","",IF(AND($B1859=$D1859,COUNTIFS($A$2:$A1859,$A1859,$B$2:$B1859,$B1859)=1),1,0))</f>
        <v/>
      </c>
      <c r="F1859" s="19" t="str">
        <f aca="false">IF($E1859&lt;&gt;1,"",IF(COUNTIFS($A:$A,$A1859,$B:$B,"&gt;"&amp;$D1859)=0,"",_xlfn.MINIFS($B:$B,$A:$A,$A1859,$B:$B,"&gt;"&amp;$D1859)))</f>
        <v/>
      </c>
      <c r="G1859" s="20" t="str">
        <f aca="false">IF($F1859="","",$F1859-$D1859)</f>
        <v/>
      </c>
      <c r="H1859" s="20" t="str">
        <f aca="false">IF($E1859&lt;&gt;1,"",IF($F1859="",0,IF($G1859&lt;='Cohort Report'!$B$7,1,0)))</f>
        <v/>
      </c>
      <c r="I1859" s="20" t="str">
        <f aca="false">IF($E1859&lt;&gt;1,"",IF($F1859="",0,IF($G1859&lt;='Cohort Report'!$B$8,1,0)))</f>
        <v/>
      </c>
      <c r="J1859" s="21" t="str">
        <f aca="false">IF($E1859&lt;&gt;1,"",DATE(YEAR($D1859),MONTH($D1859),1))</f>
        <v/>
      </c>
      <c r="K1859" s="20" t="str">
        <f aca="false">IF($E1859&lt;&gt;1,"",IF($G1859="","",IF(AND($D1859&gt;='Cohort Report'!$B$5,$D1859&lt;='Cohort Report'!$B$6),$G1859,"")))</f>
        <v/>
      </c>
    </row>
    <row r="1860" customFormat="false" ht="15" hidden="false" customHeight="false" outlineLevel="0" collapsed="false">
      <c r="A1860" s="9"/>
      <c r="B1860" s="22"/>
      <c r="C1860" s="23"/>
      <c r="D1860" s="19" t="str">
        <f aca="false">IF($A1860="","",_xlfn.MINIFS($B:$B,$A:$A,$A1860))</f>
        <v/>
      </c>
      <c r="E1860" s="20" t="str">
        <f aca="false">IF($A1860="","",IF(AND($B1860=$D1860,COUNTIFS($A$2:$A1860,$A1860,$B$2:$B1860,$B1860)=1),1,0))</f>
        <v/>
      </c>
      <c r="F1860" s="19" t="str">
        <f aca="false">IF($E1860&lt;&gt;1,"",IF(COUNTIFS($A:$A,$A1860,$B:$B,"&gt;"&amp;$D1860)=0,"",_xlfn.MINIFS($B:$B,$A:$A,$A1860,$B:$B,"&gt;"&amp;$D1860)))</f>
        <v/>
      </c>
      <c r="G1860" s="20" t="str">
        <f aca="false">IF($F1860="","",$F1860-$D1860)</f>
        <v/>
      </c>
      <c r="H1860" s="20" t="str">
        <f aca="false">IF($E1860&lt;&gt;1,"",IF($F1860="",0,IF($G1860&lt;='Cohort Report'!$B$7,1,0)))</f>
        <v/>
      </c>
      <c r="I1860" s="20" t="str">
        <f aca="false">IF($E1860&lt;&gt;1,"",IF($F1860="",0,IF($G1860&lt;='Cohort Report'!$B$8,1,0)))</f>
        <v/>
      </c>
      <c r="J1860" s="21" t="str">
        <f aca="false">IF($E1860&lt;&gt;1,"",DATE(YEAR($D1860),MONTH($D1860),1))</f>
        <v/>
      </c>
      <c r="K1860" s="20" t="str">
        <f aca="false">IF($E1860&lt;&gt;1,"",IF($G1860="","",IF(AND($D1860&gt;='Cohort Report'!$B$5,$D1860&lt;='Cohort Report'!$B$6),$G1860,"")))</f>
        <v/>
      </c>
    </row>
    <row r="1861" customFormat="false" ht="15" hidden="false" customHeight="false" outlineLevel="0" collapsed="false">
      <c r="A1861" s="9"/>
      <c r="B1861" s="22"/>
      <c r="C1861" s="23"/>
      <c r="D1861" s="19" t="str">
        <f aca="false">IF($A1861="","",_xlfn.MINIFS($B:$B,$A:$A,$A1861))</f>
        <v/>
      </c>
      <c r="E1861" s="20" t="str">
        <f aca="false">IF($A1861="","",IF(AND($B1861=$D1861,COUNTIFS($A$2:$A1861,$A1861,$B$2:$B1861,$B1861)=1),1,0))</f>
        <v/>
      </c>
      <c r="F1861" s="19" t="str">
        <f aca="false">IF($E1861&lt;&gt;1,"",IF(COUNTIFS($A:$A,$A1861,$B:$B,"&gt;"&amp;$D1861)=0,"",_xlfn.MINIFS($B:$B,$A:$A,$A1861,$B:$B,"&gt;"&amp;$D1861)))</f>
        <v/>
      </c>
      <c r="G1861" s="20" t="str">
        <f aca="false">IF($F1861="","",$F1861-$D1861)</f>
        <v/>
      </c>
      <c r="H1861" s="20" t="str">
        <f aca="false">IF($E1861&lt;&gt;1,"",IF($F1861="",0,IF($G1861&lt;='Cohort Report'!$B$7,1,0)))</f>
        <v/>
      </c>
      <c r="I1861" s="20" t="str">
        <f aca="false">IF($E1861&lt;&gt;1,"",IF($F1861="",0,IF($G1861&lt;='Cohort Report'!$B$8,1,0)))</f>
        <v/>
      </c>
      <c r="J1861" s="21" t="str">
        <f aca="false">IF($E1861&lt;&gt;1,"",DATE(YEAR($D1861),MONTH($D1861),1))</f>
        <v/>
      </c>
      <c r="K1861" s="20" t="str">
        <f aca="false">IF($E1861&lt;&gt;1,"",IF($G1861="","",IF(AND($D1861&gt;='Cohort Report'!$B$5,$D1861&lt;='Cohort Report'!$B$6),$G1861,"")))</f>
        <v/>
      </c>
    </row>
    <row r="1862" customFormat="false" ht="15" hidden="false" customHeight="false" outlineLevel="0" collapsed="false">
      <c r="A1862" s="9"/>
      <c r="B1862" s="22"/>
      <c r="C1862" s="23"/>
      <c r="D1862" s="19" t="str">
        <f aca="false">IF($A1862="","",_xlfn.MINIFS($B:$B,$A:$A,$A1862))</f>
        <v/>
      </c>
      <c r="E1862" s="20" t="str">
        <f aca="false">IF($A1862="","",IF(AND($B1862=$D1862,COUNTIFS($A$2:$A1862,$A1862,$B$2:$B1862,$B1862)=1),1,0))</f>
        <v/>
      </c>
      <c r="F1862" s="19" t="str">
        <f aca="false">IF($E1862&lt;&gt;1,"",IF(COUNTIFS($A:$A,$A1862,$B:$B,"&gt;"&amp;$D1862)=0,"",_xlfn.MINIFS($B:$B,$A:$A,$A1862,$B:$B,"&gt;"&amp;$D1862)))</f>
        <v/>
      </c>
      <c r="G1862" s="20" t="str">
        <f aca="false">IF($F1862="","",$F1862-$D1862)</f>
        <v/>
      </c>
      <c r="H1862" s="20" t="str">
        <f aca="false">IF($E1862&lt;&gt;1,"",IF($F1862="",0,IF($G1862&lt;='Cohort Report'!$B$7,1,0)))</f>
        <v/>
      </c>
      <c r="I1862" s="20" t="str">
        <f aca="false">IF($E1862&lt;&gt;1,"",IF($F1862="",0,IF($G1862&lt;='Cohort Report'!$B$8,1,0)))</f>
        <v/>
      </c>
      <c r="J1862" s="21" t="str">
        <f aca="false">IF($E1862&lt;&gt;1,"",DATE(YEAR($D1862),MONTH($D1862),1))</f>
        <v/>
      </c>
      <c r="K1862" s="20" t="str">
        <f aca="false">IF($E1862&lt;&gt;1,"",IF($G1862="","",IF(AND($D1862&gt;='Cohort Report'!$B$5,$D1862&lt;='Cohort Report'!$B$6),$G1862,"")))</f>
        <v/>
      </c>
    </row>
    <row r="1863" customFormat="false" ht="15" hidden="false" customHeight="false" outlineLevel="0" collapsed="false">
      <c r="A1863" s="9"/>
      <c r="B1863" s="22"/>
      <c r="C1863" s="23"/>
      <c r="D1863" s="19" t="str">
        <f aca="false">IF($A1863="","",_xlfn.MINIFS($B:$B,$A:$A,$A1863))</f>
        <v/>
      </c>
      <c r="E1863" s="20" t="str">
        <f aca="false">IF($A1863="","",IF(AND($B1863=$D1863,COUNTIFS($A$2:$A1863,$A1863,$B$2:$B1863,$B1863)=1),1,0))</f>
        <v/>
      </c>
      <c r="F1863" s="19" t="str">
        <f aca="false">IF($E1863&lt;&gt;1,"",IF(COUNTIFS($A:$A,$A1863,$B:$B,"&gt;"&amp;$D1863)=0,"",_xlfn.MINIFS($B:$B,$A:$A,$A1863,$B:$B,"&gt;"&amp;$D1863)))</f>
        <v/>
      </c>
      <c r="G1863" s="20" t="str">
        <f aca="false">IF($F1863="","",$F1863-$D1863)</f>
        <v/>
      </c>
      <c r="H1863" s="20" t="str">
        <f aca="false">IF($E1863&lt;&gt;1,"",IF($F1863="",0,IF($G1863&lt;='Cohort Report'!$B$7,1,0)))</f>
        <v/>
      </c>
      <c r="I1863" s="20" t="str">
        <f aca="false">IF($E1863&lt;&gt;1,"",IF($F1863="",0,IF($G1863&lt;='Cohort Report'!$B$8,1,0)))</f>
        <v/>
      </c>
      <c r="J1863" s="21" t="str">
        <f aca="false">IF($E1863&lt;&gt;1,"",DATE(YEAR($D1863),MONTH($D1863),1))</f>
        <v/>
      </c>
      <c r="K1863" s="20" t="str">
        <f aca="false">IF($E1863&lt;&gt;1,"",IF($G1863="","",IF(AND($D1863&gt;='Cohort Report'!$B$5,$D1863&lt;='Cohort Report'!$B$6),$G1863,"")))</f>
        <v/>
      </c>
    </row>
    <row r="1864" customFormat="false" ht="15" hidden="false" customHeight="false" outlineLevel="0" collapsed="false">
      <c r="A1864" s="9"/>
      <c r="B1864" s="22"/>
      <c r="C1864" s="23"/>
      <c r="D1864" s="19" t="str">
        <f aca="false">IF($A1864="","",_xlfn.MINIFS($B:$B,$A:$A,$A1864))</f>
        <v/>
      </c>
      <c r="E1864" s="20" t="str">
        <f aca="false">IF($A1864="","",IF(AND($B1864=$D1864,COUNTIFS($A$2:$A1864,$A1864,$B$2:$B1864,$B1864)=1),1,0))</f>
        <v/>
      </c>
      <c r="F1864" s="19" t="str">
        <f aca="false">IF($E1864&lt;&gt;1,"",IF(COUNTIFS($A:$A,$A1864,$B:$B,"&gt;"&amp;$D1864)=0,"",_xlfn.MINIFS($B:$B,$A:$A,$A1864,$B:$B,"&gt;"&amp;$D1864)))</f>
        <v/>
      </c>
      <c r="G1864" s="20" t="str">
        <f aca="false">IF($F1864="","",$F1864-$D1864)</f>
        <v/>
      </c>
      <c r="H1864" s="20" t="str">
        <f aca="false">IF($E1864&lt;&gt;1,"",IF($F1864="",0,IF($G1864&lt;='Cohort Report'!$B$7,1,0)))</f>
        <v/>
      </c>
      <c r="I1864" s="20" t="str">
        <f aca="false">IF($E1864&lt;&gt;1,"",IF($F1864="",0,IF($G1864&lt;='Cohort Report'!$B$8,1,0)))</f>
        <v/>
      </c>
      <c r="J1864" s="21" t="str">
        <f aca="false">IF($E1864&lt;&gt;1,"",DATE(YEAR($D1864),MONTH($D1864),1))</f>
        <v/>
      </c>
      <c r="K1864" s="20" t="str">
        <f aca="false">IF($E1864&lt;&gt;1,"",IF($G1864="","",IF(AND($D1864&gt;='Cohort Report'!$B$5,$D1864&lt;='Cohort Report'!$B$6),$G1864,"")))</f>
        <v/>
      </c>
    </row>
    <row r="1865" customFormat="false" ht="15" hidden="false" customHeight="false" outlineLevel="0" collapsed="false">
      <c r="A1865" s="9"/>
      <c r="B1865" s="22"/>
      <c r="C1865" s="23"/>
      <c r="D1865" s="19" t="str">
        <f aca="false">IF($A1865="","",_xlfn.MINIFS($B:$B,$A:$A,$A1865))</f>
        <v/>
      </c>
      <c r="E1865" s="20" t="str">
        <f aca="false">IF($A1865="","",IF(AND($B1865=$D1865,COUNTIFS($A$2:$A1865,$A1865,$B$2:$B1865,$B1865)=1),1,0))</f>
        <v/>
      </c>
      <c r="F1865" s="19" t="str">
        <f aca="false">IF($E1865&lt;&gt;1,"",IF(COUNTIFS($A:$A,$A1865,$B:$B,"&gt;"&amp;$D1865)=0,"",_xlfn.MINIFS($B:$B,$A:$A,$A1865,$B:$B,"&gt;"&amp;$D1865)))</f>
        <v/>
      </c>
      <c r="G1865" s="20" t="str">
        <f aca="false">IF($F1865="","",$F1865-$D1865)</f>
        <v/>
      </c>
      <c r="H1865" s="20" t="str">
        <f aca="false">IF($E1865&lt;&gt;1,"",IF($F1865="",0,IF($G1865&lt;='Cohort Report'!$B$7,1,0)))</f>
        <v/>
      </c>
      <c r="I1865" s="20" t="str">
        <f aca="false">IF($E1865&lt;&gt;1,"",IF($F1865="",0,IF($G1865&lt;='Cohort Report'!$B$8,1,0)))</f>
        <v/>
      </c>
      <c r="J1865" s="21" t="str">
        <f aca="false">IF($E1865&lt;&gt;1,"",DATE(YEAR($D1865),MONTH($D1865),1))</f>
        <v/>
      </c>
      <c r="K1865" s="20" t="str">
        <f aca="false">IF($E1865&lt;&gt;1,"",IF($G1865="","",IF(AND($D1865&gt;='Cohort Report'!$B$5,$D1865&lt;='Cohort Report'!$B$6),$G1865,"")))</f>
        <v/>
      </c>
    </row>
    <row r="1866" customFormat="false" ht="15" hidden="false" customHeight="false" outlineLevel="0" collapsed="false">
      <c r="A1866" s="9"/>
      <c r="B1866" s="22"/>
      <c r="C1866" s="23"/>
      <c r="D1866" s="19" t="str">
        <f aca="false">IF($A1866="","",_xlfn.MINIFS($B:$B,$A:$A,$A1866))</f>
        <v/>
      </c>
      <c r="E1866" s="20" t="str">
        <f aca="false">IF($A1866="","",IF(AND($B1866=$D1866,COUNTIFS($A$2:$A1866,$A1866,$B$2:$B1866,$B1866)=1),1,0))</f>
        <v/>
      </c>
      <c r="F1866" s="19" t="str">
        <f aca="false">IF($E1866&lt;&gt;1,"",IF(COUNTIFS($A:$A,$A1866,$B:$B,"&gt;"&amp;$D1866)=0,"",_xlfn.MINIFS($B:$B,$A:$A,$A1866,$B:$B,"&gt;"&amp;$D1866)))</f>
        <v/>
      </c>
      <c r="G1866" s="20" t="str">
        <f aca="false">IF($F1866="","",$F1866-$D1866)</f>
        <v/>
      </c>
      <c r="H1866" s="20" t="str">
        <f aca="false">IF($E1866&lt;&gt;1,"",IF($F1866="",0,IF($G1866&lt;='Cohort Report'!$B$7,1,0)))</f>
        <v/>
      </c>
      <c r="I1866" s="20" t="str">
        <f aca="false">IF($E1866&lt;&gt;1,"",IF($F1866="",0,IF($G1866&lt;='Cohort Report'!$B$8,1,0)))</f>
        <v/>
      </c>
      <c r="J1866" s="21" t="str">
        <f aca="false">IF($E1866&lt;&gt;1,"",DATE(YEAR($D1866),MONTH($D1866),1))</f>
        <v/>
      </c>
      <c r="K1866" s="20" t="str">
        <f aca="false">IF($E1866&lt;&gt;1,"",IF($G1866="","",IF(AND($D1866&gt;='Cohort Report'!$B$5,$D1866&lt;='Cohort Report'!$B$6),$G1866,"")))</f>
        <v/>
      </c>
    </row>
    <row r="1867" customFormat="false" ht="15" hidden="false" customHeight="false" outlineLevel="0" collapsed="false">
      <c r="A1867" s="9"/>
      <c r="B1867" s="22"/>
      <c r="C1867" s="23"/>
      <c r="D1867" s="19" t="str">
        <f aca="false">IF($A1867="","",_xlfn.MINIFS($B:$B,$A:$A,$A1867))</f>
        <v/>
      </c>
      <c r="E1867" s="20" t="str">
        <f aca="false">IF($A1867="","",IF(AND($B1867=$D1867,COUNTIFS($A$2:$A1867,$A1867,$B$2:$B1867,$B1867)=1),1,0))</f>
        <v/>
      </c>
      <c r="F1867" s="19" t="str">
        <f aca="false">IF($E1867&lt;&gt;1,"",IF(COUNTIFS($A:$A,$A1867,$B:$B,"&gt;"&amp;$D1867)=0,"",_xlfn.MINIFS($B:$B,$A:$A,$A1867,$B:$B,"&gt;"&amp;$D1867)))</f>
        <v/>
      </c>
      <c r="G1867" s="20" t="str">
        <f aca="false">IF($F1867="","",$F1867-$D1867)</f>
        <v/>
      </c>
      <c r="H1867" s="20" t="str">
        <f aca="false">IF($E1867&lt;&gt;1,"",IF($F1867="",0,IF($G1867&lt;='Cohort Report'!$B$7,1,0)))</f>
        <v/>
      </c>
      <c r="I1867" s="20" t="str">
        <f aca="false">IF($E1867&lt;&gt;1,"",IF($F1867="",0,IF($G1867&lt;='Cohort Report'!$B$8,1,0)))</f>
        <v/>
      </c>
      <c r="J1867" s="21" t="str">
        <f aca="false">IF($E1867&lt;&gt;1,"",DATE(YEAR($D1867),MONTH($D1867),1))</f>
        <v/>
      </c>
      <c r="K1867" s="20" t="str">
        <f aca="false">IF($E1867&lt;&gt;1,"",IF($G1867="","",IF(AND($D1867&gt;='Cohort Report'!$B$5,$D1867&lt;='Cohort Report'!$B$6),$G1867,"")))</f>
        <v/>
      </c>
    </row>
    <row r="1868" customFormat="false" ht="15" hidden="false" customHeight="false" outlineLevel="0" collapsed="false">
      <c r="A1868" s="9"/>
      <c r="B1868" s="22"/>
      <c r="C1868" s="23"/>
      <c r="D1868" s="19" t="str">
        <f aca="false">IF($A1868="","",_xlfn.MINIFS($B:$B,$A:$A,$A1868))</f>
        <v/>
      </c>
      <c r="E1868" s="20" t="str">
        <f aca="false">IF($A1868="","",IF(AND($B1868=$D1868,COUNTIFS($A$2:$A1868,$A1868,$B$2:$B1868,$B1868)=1),1,0))</f>
        <v/>
      </c>
      <c r="F1868" s="19" t="str">
        <f aca="false">IF($E1868&lt;&gt;1,"",IF(COUNTIFS($A:$A,$A1868,$B:$B,"&gt;"&amp;$D1868)=0,"",_xlfn.MINIFS($B:$B,$A:$A,$A1868,$B:$B,"&gt;"&amp;$D1868)))</f>
        <v/>
      </c>
      <c r="G1868" s="20" t="str">
        <f aca="false">IF($F1868="","",$F1868-$D1868)</f>
        <v/>
      </c>
      <c r="H1868" s="20" t="str">
        <f aca="false">IF($E1868&lt;&gt;1,"",IF($F1868="",0,IF($G1868&lt;='Cohort Report'!$B$7,1,0)))</f>
        <v/>
      </c>
      <c r="I1868" s="20" t="str">
        <f aca="false">IF($E1868&lt;&gt;1,"",IF($F1868="",0,IF($G1868&lt;='Cohort Report'!$B$8,1,0)))</f>
        <v/>
      </c>
      <c r="J1868" s="21" t="str">
        <f aca="false">IF($E1868&lt;&gt;1,"",DATE(YEAR($D1868),MONTH($D1868),1))</f>
        <v/>
      </c>
      <c r="K1868" s="20" t="str">
        <f aca="false">IF($E1868&lt;&gt;1,"",IF($G1868="","",IF(AND($D1868&gt;='Cohort Report'!$B$5,$D1868&lt;='Cohort Report'!$B$6),$G1868,"")))</f>
        <v/>
      </c>
    </row>
    <row r="1869" customFormat="false" ht="15" hidden="false" customHeight="false" outlineLevel="0" collapsed="false">
      <c r="A1869" s="9"/>
      <c r="B1869" s="22"/>
      <c r="C1869" s="23"/>
      <c r="D1869" s="19" t="str">
        <f aca="false">IF($A1869="","",_xlfn.MINIFS($B:$B,$A:$A,$A1869))</f>
        <v/>
      </c>
      <c r="E1869" s="20" t="str">
        <f aca="false">IF($A1869="","",IF(AND($B1869=$D1869,COUNTIFS($A$2:$A1869,$A1869,$B$2:$B1869,$B1869)=1),1,0))</f>
        <v/>
      </c>
      <c r="F1869" s="19" t="str">
        <f aca="false">IF($E1869&lt;&gt;1,"",IF(COUNTIFS($A:$A,$A1869,$B:$B,"&gt;"&amp;$D1869)=0,"",_xlfn.MINIFS($B:$B,$A:$A,$A1869,$B:$B,"&gt;"&amp;$D1869)))</f>
        <v/>
      </c>
      <c r="G1869" s="20" t="str">
        <f aca="false">IF($F1869="","",$F1869-$D1869)</f>
        <v/>
      </c>
      <c r="H1869" s="20" t="str">
        <f aca="false">IF($E1869&lt;&gt;1,"",IF($F1869="",0,IF($G1869&lt;='Cohort Report'!$B$7,1,0)))</f>
        <v/>
      </c>
      <c r="I1869" s="20" t="str">
        <f aca="false">IF($E1869&lt;&gt;1,"",IF($F1869="",0,IF($G1869&lt;='Cohort Report'!$B$8,1,0)))</f>
        <v/>
      </c>
      <c r="J1869" s="21" t="str">
        <f aca="false">IF($E1869&lt;&gt;1,"",DATE(YEAR($D1869),MONTH($D1869),1))</f>
        <v/>
      </c>
      <c r="K1869" s="20" t="str">
        <f aca="false">IF($E1869&lt;&gt;1,"",IF($G1869="","",IF(AND($D1869&gt;='Cohort Report'!$B$5,$D1869&lt;='Cohort Report'!$B$6),$G1869,"")))</f>
        <v/>
      </c>
    </row>
    <row r="1870" customFormat="false" ht="15" hidden="false" customHeight="false" outlineLevel="0" collapsed="false">
      <c r="A1870" s="9"/>
      <c r="B1870" s="22"/>
      <c r="C1870" s="23"/>
      <c r="D1870" s="19" t="str">
        <f aca="false">IF($A1870="","",_xlfn.MINIFS($B:$B,$A:$A,$A1870))</f>
        <v/>
      </c>
      <c r="E1870" s="20" t="str">
        <f aca="false">IF($A1870="","",IF(AND($B1870=$D1870,COUNTIFS($A$2:$A1870,$A1870,$B$2:$B1870,$B1870)=1),1,0))</f>
        <v/>
      </c>
      <c r="F1870" s="19" t="str">
        <f aca="false">IF($E1870&lt;&gt;1,"",IF(COUNTIFS($A:$A,$A1870,$B:$B,"&gt;"&amp;$D1870)=0,"",_xlfn.MINIFS($B:$B,$A:$A,$A1870,$B:$B,"&gt;"&amp;$D1870)))</f>
        <v/>
      </c>
      <c r="G1870" s="20" t="str">
        <f aca="false">IF($F1870="","",$F1870-$D1870)</f>
        <v/>
      </c>
      <c r="H1870" s="20" t="str">
        <f aca="false">IF($E1870&lt;&gt;1,"",IF($F1870="",0,IF($G1870&lt;='Cohort Report'!$B$7,1,0)))</f>
        <v/>
      </c>
      <c r="I1870" s="20" t="str">
        <f aca="false">IF($E1870&lt;&gt;1,"",IF($F1870="",0,IF($G1870&lt;='Cohort Report'!$B$8,1,0)))</f>
        <v/>
      </c>
      <c r="J1870" s="21" t="str">
        <f aca="false">IF($E1870&lt;&gt;1,"",DATE(YEAR($D1870),MONTH($D1870),1))</f>
        <v/>
      </c>
      <c r="K1870" s="20" t="str">
        <f aca="false">IF($E1870&lt;&gt;1,"",IF($G1870="","",IF(AND($D1870&gt;='Cohort Report'!$B$5,$D1870&lt;='Cohort Report'!$B$6),$G1870,"")))</f>
        <v/>
      </c>
    </row>
    <row r="1871" customFormat="false" ht="15" hidden="false" customHeight="false" outlineLevel="0" collapsed="false">
      <c r="A1871" s="9"/>
      <c r="B1871" s="22"/>
      <c r="C1871" s="23"/>
      <c r="D1871" s="19" t="str">
        <f aca="false">IF($A1871="","",_xlfn.MINIFS($B:$B,$A:$A,$A1871))</f>
        <v/>
      </c>
      <c r="E1871" s="20" t="str">
        <f aca="false">IF($A1871="","",IF(AND($B1871=$D1871,COUNTIFS($A$2:$A1871,$A1871,$B$2:$B1871,$B1871)=1),1,0))</f>
        <v/>
      </c>
      <c r="F1871" s="19" t="str">
        <f aca="false">IF($E1871&lt;&gt;1,"",IF(COUNTIFS($A:$A,$A1871,$B:$B,"&gt;"&amp;$D1871)=0,"",_xlfn.MINIFS($B:$B,$A:$A,$A1871,$B:$B,"&gt;"&amp;$D1871)))</f>
        <v/>
      </c>
      <c r="G1871" s="20" t="str">
        <f aca="false">IF($F1871="","",$F1871-$D1871)</f>
        <v/>
      </c>
      <c r="H1871" s="20" t="str">
        <f aca="false">IF($E1871&lt;&gt;1,"",IF($F1871="",0,IF($G1871&lt;='Cohort Report'!$B$7,1,0)))</f>
        <v/>
      </c>
      <c r="I1871" s="20" t="str">
        <f aca="false">IF($E1871&lt;&gt;1,"",IF($F1871="",0,IF($G1871&lt;='Cohort Report'!$B$8,1,0)))</f>
        <v/>
      </c>
      <c r="J1871" s="21" t="str">
        <f aca="false">IF($E1871&lt;&gt;1,"",DATE(YEAR($D1871),MONTH($D1871),1))</f>
        <v/>
      </c>
      <c r="K1871" s="20" t="str">
        <f aca="false">IF($E1871&lt;&gt;1,"",IF($G1871="","",IF(AND($D1871&gt;='Cohort Report'!$B$5,$D1871&lt;='Cohort Report'!$B$6),$G1871,"")))</f>
        <v/>
      </c>
    </row>
    <row r="1872" customFormat="false" ht="15" hidden="false" customHeight="false" outlineLevel="0" collapsed="false">
      <c r="A1872" s="9"/>
      <c r="B1872" s="22"/>
      <c r="C1872" s="23"/>
      <c r="D1872" s="19" t="str">
        <f aca="false">IF($A1872="","",_xlfn.MINIFS($B:$B,$A:$A,$A1872))</f>
        <v/>
      </c>
      <c r="E1872" s="20" t="str">
        <f aca="false">IF($A1872="","",IF(AND($B1872=$D1872,COUNTIFS($A$2:$A1872,$A1872,$B$2:$B1872,$B1872)=1),1,0))</f>
        <v/>
      </c>
      <c r="F1872" s="19" t="str">
        <f aca="false">IF($E1872&lt;&gt;1,"",IF(COUNTIFS($A:$A,$A1872,$B:$B,"&gt;"&amp;$D1872)=0,"",_xlfn.MINIFS($B:$B,$A:$A,$A1872,$B:$B,"&gt;"&amp;$D1872)))</f>
        <v/>
      </c>
      <c r="G1872" s="20" t="str">
        <f aca="false">IF($F1872="","",$F1872-$D1872)</f>
        <v/>
      </c>
      <c r="H1872" s="20" t="str">
        <f aca="false">IF($E1872&lt;&gt;1,"",IF($F1872="",0,IF($G1872&lt;='Cohort Report'!$B$7,1,0)))</f>
        <v/>
      </c>
      <c r="I1872" s="20" t="str">
        <f aca="false">IF($E1872&lt;&gt;1,"",IF($F1872="",0,IF($G1872&lt;='Cohort Report'!$B$8,1,0)))</f>
        <v/>
      </c>
      <c r="J1872" s="21" t="str">
        <f aca="false">IF($E1872&lt;&gt;1,"",DATE(YEAR($D1872),MONTH($D1872),1))</f>
        <v/>
      </c>
      <c r="K1872" s="20" t="str">
        <f aca="false">IF($E1872&lt;&gt;1,"",IF($G1872="","",IF(AND($D1872&gt;='Cohort Report'!$B$5,$D1872&lt;='Cohort Report'!$B$6),$G1872,"")))</f>
        <v/>
      </c>
    </row>
    <row r="1873" customFormat="false" ht="15" hidden="false" customHeight="false" outlineLevel="0" collapsed="false">
      <c r="A1873" s="9"/>
      <c r="B1873" s="22"/>
      <c r="C1873" s="23"/>
      <c r="D1873" s="19" t="str">
        <f aca="false">IF($A1873="","",_xlfn.MINIFS($B:$B,$A:$A,$A1873))</f>
        <v/>
      </c>
      <c r="E1873" s="20" t="str">
        <f aca="false">IF($A1873="","",IF(AND($B1873=$D1873,COUNTIFS($A$2:$A1873,$A1873,$B$2:$B1873,$B1873)=1),1,0))</f>
        <v/>
      </c>
      <c r="F1873" s="19" t="str">
        <f aca="false">IF($E1873&lt;&gt;1,"",IF(COUNTIFS($A:$A,$A1873,$B:$B,"&gt;"&amp;$D1873)=0,"",_xlfn.MINIFS($B:$B,$A:$A,$A1873,$B:$B,"&gt;"&amp;$D1873)))</f>
        <v/>
      </c>
      <c r="G1873" s="20" t="str">
        <f aca="false">IF($F1873="","",$F1873-$D1873)</f>
        <v/>
      </c>
      <c r="H1873" s="20" t="str">
        <f aca="false">IF($E1873&lt;&gt;1,"",IF($F1873="",0,IF($G1873&lt;='Cohort Report'!$B$7,1,0)))</f>
        <v/>
      </c>
      <c r="I1873" s="20" t="str">
        <f aca="false">IF($E1873&lt;&gt;1,"",IF($F1873="",0,IF($G1873&lt;='Cohort Report'!$B$8,1,0)))</f>
        <v/>
      </c>
      <c r="J1873" s="21" t="str">
        <f aca="false">IF($E1873&lt;&gt;1,"",DATE(YEAR($D1873),MONTH($D1873),1))</f>
        <v/>
      </c>
      <c r="K1873" s="20" t="str">
        <f aca="false">IF($E1873&lt;&gt;1,"",IF($G1873="","",IF(AND($D1873&gt;='Cohort Report'!$B$5,$D1873&lt;='Cohort Report'!$B$6),$G1873,"")))</f>
        <v/>
      </c>
    </row>
    <row r="1874" customFormat="false" ht="15" hidden="false" customHeight="false" outlineLevel="0" collapsed="false">
      <c r="A1874" s="9"/>
      <c r="B1874" s="22"/>
      <c r="C1874" s="23"/>
      <c r="D1874" s="19" t="str">
        <f aca="false">IF($A1874="","",_xlfn.MINIFS($B:$B,$A:$A,$A1874))</f>
        <v/>
      </c>
      <c r="E1874" s="20" t="str">
        <f aca="false">IF($A1874="","",IF(AND($B1874=$D1874,COUNTIFS($A$2:$A1874,$A1874,$B$2:$B1874,$B1874)=1),1,0))</f>
        <v/>
      </c>
      <c r="F1874" s="19" t="str">
        <f aca="false">IF($E1874&lt;&gt;1,"",IF(COUNTIFS($A:$A,$A1874,$B:$B,"&gt;"&amp;$D1874)=0,"",_xlfn.MINIFS($B:$B,$A:$A,$A1874,$B:$B,"&gt;"&amp;$D1874)))</f>
        <v/>
      </c>
      <c r="G1874" s="20" t="str">
        <f aca="false">IF($F1874="","",$F1874-$D1874)</f>
        <v/>
      </c>
      <c r="H1874" s="20" t="str">
        <f aca="false">IF($E1874&lt;&gt;1,"",IF($F1874="",0,IF($G1874&lt;='Cohort Report'!$B$7,1,0)))</f>
        <v/>
      </c>
      <c r="I1874" s="20" t="str">
        <f aca="false">IF($E1874&lt;&gt;1,"",IF($F1874="",0,IF($G1874&lt;='Cohort Report'!$B$8,1,0)))</f>
        <v/>
      </c>
      <c r="J1874" s="21" t="str">
        <f aca="false">IF($E1874&lt;&gt;1,"",DATE(YEAR($D1874),MONTH($D1874),1))</f>
        <v/>
      </c>
      <c r="K1874" s="20" t="str">
        <f aca="false">IF($E1874&lt;&gt;1,"",IF($G1874="","",IF(AND($D1874&gt;='Cohort Report'!$B$5,$D1874&lt;='Cohort Report'!$B$6),$G1874,"")))</f>
        <v/>
      </c>
    </row>
    <row r="1875" customFormat="false" ht="15" hidden="false" customHeight="false" outlineLevel="0" collapsed="false">
      <c r="A1875" s="9"/>
      <c r="B1875" s="22"/>
      <c r="C1875" s="23"/>
      <c r="D1875" s="19" t="str">
        <f aca="false">IF($A1875="","",_xlfn.MINIFS($B:$B,$A:$A,$A1875))</f>
        <v/>
      </c>
      <c r="E1875" s="20" t="str">
        <f aca="false">IF($A1875="","",IF(AND($B1875=$D1875,COUNTIFS($A$2:$A1875,$A1875,$B$2:$B1875,$B1875)=1),1,0))</f>
        <v/>
      </c>
      <c r="F1875" s="19" t="str">
        <f aca="false">IF($E1875&lt;&gt;1,"",IF(COUNTIFS($A:$A,$A1875,$B:$B,"&gt;"&amp;$D1875)=0,"",_xlfn.MINIFS($B:$B,$A:$A,$A1875,$B:$B,"&gt;"&amp;$D1875)))</f>
        <v/>
      </c>
      <c r="G1875" s="20" t="str">
        <f aca="false">IF($F1875="","",$F1875-$D1875)</f>
        <v/>
      </c>
      <c r="H1875" s="20" t="str">
        <f aca="false">IF($E1875&lt;&gt;1,"",IF($F1875="",0,IF($G1875&lt;='Cohort Report'!$B$7,1,0)))</f>
        <v/>
      </c>
      <c r="I1875" s="20" t="str">
        <f aca="false">IF($E1875&lt;&gt;1,"",IF($F1875="",0,IF($G1875&lt;='Cohort Report'!$B$8,1,0)))</f>
        <v/>
      </c>
      <c r="J1875" s="21" t="str">
        <f aca="false">IF($E1875&lt;&gt;1,"",DATE(YEAR($D1875),MONTH($D1875),1))</f>
        <v/>
      </c>
      <c r="K1875" s="20" t="str">
        <f aca="false">IF($E1875&lt;&gt;1,"",IF($G1875="","",IF(AND($D1875&gt;='Cohort Report'!$B$5,$D1875&lt;='Cohort Report'!$B$6),$G1875,"")))</f>
        <v/>
      </c>
    </row>
    <row r="1876" customFormat="false" ht="15" hidden="false" customHeight="false" outlineLevel="0" collapsed="false">
      <c r="A1876" s="9"/>
      <c r="B1876" s="22"/>
      <c r="C1876" s="23"/>
      <c r="D1876" s="19" t="str">
        <f aca="false">IF($A1876="","",_xlfn.MINIFS($B:$B,$A:$A,$A1876))</f>
        <v/>
      </c>
      <c r="E1876" s="20" t="str">
        <f aca="false">IF($A1876="","",IF(AND($B1876=$D1876,COUNTIFS($A$2:$A1876,$A1876,$B$2:$B1876,$B1876)=1),1,0))</f>
        <v/>
      </c>
      <c r="F1876" s="19" t="str">
        <f aca="false">IF($E1876&lt;&gt;1,"",IF(COUNTIFS($A:$A,$A1876,$B:$B,"&gt;"&amp;$D1876)=0,"",_xlfn.MINIFS($B:$B,$A:$A,$A1876,$B:$B,"&gt;"&amp;$D1876)))</f>
        <v/>
      </c>
      <c r="G1876" s="20" t="str">
        <f aca="false">IF($F1876="","",$F1876-$D1876)</f>
        <v/>
      </c>
      <c r="H1876" s="20" t="str">
        <f aca="false">IF($E1876&lt;&gt;1,"",IF($F1876="",0,IF($G1876&lt;='Cohort Report'!$B$7,1,0)))</f>
        <v/>
      </c>
      <c r="I1876" s="20" t="str">
        <f aca="false">IF($E1876&lt;&gt;1,"",IF($F1876="",0,IF($G1876&lt;='Cohort Report'!$B$8,1,0)))</f>
        <v/>
      </c>
      <c r="J1876" s="21" t="str">
        <f aca="false">IF($E1876&lt;&gt;1,"",DATE(YEAR($D1876),MONTH($D1876),1))</f>
        <v/>
      </c>
      <c r="K1876" s="20" t="str">
        <f aca="false">IF($E1876&lt;&gt;1,"",IF($G1876="","",IF(AND($D1876&gt;='Cohort Report'!$B$5,$D1876&lt;='Cohort Report'!$B$6),$G1876,"")))</f>
        <v/>
      </c>
    </row>
    <row r="1877" customFormat="false" ht="15" hidden="false" customHeight="false" outlineLevel="0" collapsed="false">
      <c r="A1877" s="9"/>
      <c r="B1877" s="22"/>
      <c r="C1877" s="23"/>
      <c r="D1877" s="19" t="str">
        <f aca="false">IF($A1877="","",_xlfn.MINIFS($B:$B,$A:$A,$A1877))</f>
        <v/>
      </c>
      <c r="E1877" s="20" t="str">
        <f aca="false">IF($A1877="","",IF(AND($B1877=$D1877,COUNTIFS($A$2:$A1877,$A1877,$B$2:$B1877,$B1877)=1),1,0))</f>
        <v/>
      </c>
      <c r="F1877" s="19" t="str">
        <f aca="false">IF($E1877&lt;&gt;1,"",IF(COUNTIFS($A:$A,$A1877,$B:$B,"&gt;"&amp;$D1877)=0,"",_xlfn.MINIFS($B:$B,$A:$A,$A1877,$B:$B,"&gt;"&amp;$D1877)))</f>
        <v/>
      </c>
      <c r="G1877" s="20" t="str">
        <f aca="false">IF($F1877="","",$F1877-$D1877)</f>
        <v/>
      </c>
      <c r="H1877" s="20" t="str">
        <f aca="false">IF($E1877&lt;&gt;1,"",IF($F1877="",0,IF($G1877&lt;='Cohort Report'!$B$7,1,0)))</f>
        <v/>
      </c>
      <c r="I1877" s="20" t="str">
        <f aca="false">IF($E1877&lt;&gt;1,"",IF($F1877="",0,IF($G1877&lt;='Cohort Report'!$B$8,1,0)))</f>
        <v/>
      </c>
      <c r="J1877" s="21" t="str">
        <f aca="false">IF($E1877&lt;&gt;1,"",DATE(YEAR($D1877),MONTH($D1877),1))</f>
        <v/>
      </c>
      <c r="K1877" s="20" t="str">
        <f aca="false">IF($E1877&lt;&gt;1,"",IF($G1877="","",IF(AND($D1877&gt;='Cohort Report'!$B$5,$D1877&lt;='Cohort Report'!$B$6),$G1877,"")))</f>
        <v/>
      </c>
    </row>
    <row r="1878" customFormat="false" ht="15" hidden="false" customHeight="false" outlineLevel="0" collapsed="false">
      <c r="A1878" s="9"/>
      <c r="B1878" s="22"/>
      <c r="C1878" s="23"/>
      <c r="D1878" s="19" t="str">
        <f aca="false">IF($A1878="","",_xlfn.MINIFS($B:$B,$A:$A,$A1878))</f>
        <v/>
      </c>
      <c r="E1878" s="20" t="str">
        <f aca="false">IF($A1878="","",IF(AND($B1878=$D1878,COUNTIFS($A$2:$A1878,$A1878,$B$2:$B1878,$B1878)=1),1,0))</f>
        <v/>
      </c>
      <c r="F1878" s="19" t="str">
        <f aca="false">IF($E1878&lt;&gt;1,"",IF(COUNTIFS($A:$A,$A1878,$B:$B,"&gt;"&amp;$D1878)=0,"",_xlfn.MINIFS($B:$B,$A:$A,$A1878,$B:$B,"&gt;"&amp;$D1878)))</f>
        <v/>
      </c>
      <c r="G1878" s="20" t="str">
        <f aca="false">IF($F1878="","",$F1878-$D1878)</f>
        <v/>
      </c>
      <c r="H1878" s="20" t="str">
        <f aca="false">IF($E1878&lt;&gt;1,"",IF($F1878="",0,IF($G1878&lt;='Cohort Report'!$B$7,1,0)))</f>
        <v/>
      </c>
      <c r="I1878" s="20" t="str">
        <f aca="false">IF($E1878&lt;&gt;1,"",IF($F1878="",0,IF($G1878&lt;='Cohort Report'!$B$8,1,0)))</f>
        <v/>
      </c>
      <c r="J1878" s="21" t="str">
        <f aca="false">IF($E1878&lt;&gt;1,"",DATE(YEAR($D1878),MONTH($D1878),1))</f>
        <v/>
      </c>
      <c r="K1878" s="20" t="str">
        <f aca="false">IF($E1878&lt;&gt;1,"",IF($G1878="","",IF(AND($D1878&gt;='Cohort Report'!$B$5,$D1878&lt;='Cohort Report'!$B$6),$G1878,"")))</f>
        <v/>
      </c>
    </row>
    <row r="1879" customFormat="false" ht="15" hidden="false" customHeight="false" outlineLevel="0" collapsed="false">
      <c r="A1879" s="9"/>
      <c r="B1879" s="22"/>
      <c r="C1879" s="23"/>
      <c r="D1879" s="19" t="str">
        <f aca="false">IF($A1879="","",_xlfn.MINIFS($B:$B,$A:$A,$A1879))</f>
        <v/>
      </c>
      <c r="E1879" s="20" t="str">
        <f aca="false">IF($A1879="","",IF(AND($B1879=$D1879,COUNTIFS($A$2:$A1879,$A1879,$B$2:$B1879,$B1879)=1),1,0))</f>
        <v/>
      </c>
      <c r="F1879" s="19" t="str">
        <f aca="false">IF($E1879&lt;&gt;1,"",IF(COUNTIFS($A:$A,$A1879,$B:$B,"&gt;"&amp;$D1879)=0,"",_xlfn.MINIFS($B:$B,$A:$A,$A1879,$B:$B,"&gt;"&amp;$D1879)))</f>
        <v/>
      </c>
      <c r="G1879" s="20" t="str">
        <f aca="false">IF($F1879="","",$F1879-$D1879)</f>
        <v/>
      </c>
      <c r="H1879" s="20" t="str">
        <f aca="false">IF($E1879&lt;&gt;1,"",IF($F1879="",0,IF($G1879&lt;='Cohort Report'!$B$7,1,0)))</f>
        <v/>
      </c>
      <c r="I1879" s="20" t="str">
        <f aca="false">IF($E1879&lt;&gt;1,"",IF($F1879="",0,IF($G1879&lt;='Cohort Report'!$B$8,1,0)))</f>
        <v/>
      </c>
      <c r="J1879" s="21" t="str">
        <f aca="false">IF($E1879&lt;&gt;1,"",DATE(YEAR($D1879),MONTH($D1879),1))</f>
        <v/>
      </c>
      <c r="K1879" s="20" t="str">
        <f aca="false">IF($E1879&lt;&gt;1,"",IF($G1879="","",IF(AND($D1879&gt;='Cohort Report'!$B$5,$D1879&lt;='Cohort Report'!$B$6),$G1879,"")))</f>
        <v/>
      </c>
    </row>
    <row r="1880" customFormat="false" ht="15" hidden="false" customHeight="false" outlineLevel="0" collapsed="false">
      <c r="A1880" s="9"/>
      <c r="B1880" s="22"/>
      <c r="C1880" s="23"/>
      <c r="D1880" s="19" t="str">
        <f aca="false">IF($A1880="","",_xlfn.MINIFS($B:$B,$A:$A,$A1880))</f>
        <v/>
      </c>
      <c r="E1880" s="20" t="str">
        <f aca="false">IF($A1880="","",IF(AND($B1880=$D1880,COUNTIFS($A$2:$A1880,$A1880,$B$2:$B1880,$B1880)=1),1,0))</f>
        <v/>
      </c>
      <c r="F1880" s="19" t="str">
        <f aca="false">IF($E1880&lt;&gt;1,"",IF(COUNTIFS($A:$A,$A1880,$B:$B,"&gt;"&amp;$D1880)=0,"",_xlfn.MINIFS($B:$B,$A:$A,$A1880,$B:$B,"&gt;"&amp;$D1880)))</f>
        <v/>
      </c>
      <c r="G1880" s="20" t="str">
        <f aca="false">IF($F1880="","",$F1880-$D1880)</f>
        <v/>
      </c>
      <c r="H1880" s="20" t="str">
        <f aca="false">IF($E1880&lt;&gt;1,"",IF($F1880="",0,IF($G1880&lt;='Cohort Report'!$B$7,1,0)))</f>
        <v/>
      </c>
      <c r="I1880" s="20" t="str">
        <f aca="false">IF($E1880&lt;&gt;1,"",IF($F1880="",0,IF($G1880&lt;='Cohort Report'!$B$8,1,0)))</f>
        <v/>
      </c>
      <c r="J1880" s="21" t="str">
        <f aca="false">IF($E1880&lt;&gt;1,"",DATE(YEAR($D1880),MONTH($D1880),1))</f>
        <v/>
      </c>
      <c r="K1880" s="20" t="str">
        <f aca="false">IF($E1880&lt;&gt;1,"",IF($G1880="","",IF(AND($D1880&gt;='Cohort Report'!$B$5,$D1880&lt;='Cohort Report'!$B$6),$G1880,"")))</f>
        <v/>
      </c>
    </row>
    <row r="1881" customFormat="false" ht="15" hidden="false" customHeight="false" outlineLevel="0" collapsed="false">
      <c r="A1881" s="9"/>
      <c r="B1881" s="22"/>
      <c r="C1881" s="23"/>
      <c r="D1881" s="19" t="str">
        <f aca="false">IF($A1881="","",_xlfn.MINIFS($B:$B,$A:$A,$A1881))</f>
        <v/>
      </c>
      <c r="E1881" s="20" t="str">
        <f aca="false">IF($A1881="","",IF(AND($B1881=$D1881,COUNTIFS($A$2:$A1881,$A1881,$B$2:$B1881,$B1881)=1),1,0))</f>
        <v/>
      </c>
      <c r="F1881" s="19" t="str">
        <f aca="false">IF($E1881&lt;&gt;1,"",IF(COUNTIFS($A:$A,$A1881,$B:$B,"&gt;"&amp;$D1881)=0,"",_xlfn.MINIFS($B:$B,$A:$A,$A1881,$B:$B,"&gt;"&amp;$D1881)))</f>
        <v/>
      </c>
      <c r="G1881" s="20" t="str">
        <f aca="false">IF($F1881="","",$F1881-$D1881)</f>
        <v/>
      </c>
      <c r="H1881" s="20" t="str">
        <f aca="false">IF($E1881&lt;&gt;1,"",IF($F1881="",0,IF($G1881&lt;='Cohort Report'!$B$7,1,0)))</f>
        <v/>
      </c>
      <c r="I1881" s="20" t="str">
        <f aca="false">IF($E1881&lt;&gt;1,"",IF($F1881="",0,IF($G1881&lt;='Cohort Report'!$B$8,1,0)))</f>
        <v/>
      </c>
      <c r="J1881" s="21" t="str">
        <f aca="false">IF($E1881&lt;&gt;1,"",DATE(YEAR($D1881),MONTH($D1881),1))</f>
        <v/>
      </c>
      <c r="K1881" s="20" t="str">
        <f aca="false">IF($E1881&lt;&gt;1,"",IF($G1881="","",IF(AND($D1881&gt;='Cohort Report'!$B$5,$D1881&lt;='Cohort Report'!$B$6),$G1881,"")))</f>
        <v/>
      </c>
    </row>
    <row r="1882" customFormat="false" ht="15" hidden="false" customHeight="false" outlineLevel="0" collapsed="false">
      <c r="A1882" s="9"/>
      <c r="B1882" s="22"/>
      <c r="C1882" s="23"/>
      <c r="D1882" s="19" t="str">
        <f aca="false">IF($A1882="","",_xlfn.MINIFS($B:$B,$A:$A,$A1882))</f>
        <v/>
      </c>
      <c r="E1882" s="20" t="str">
        <f aca="false">IF($A1882="","",IF(AND($B1882=$D1882,COUNTIFS($A$2:$A1882,$A1882,$B$2:$B1882,$B1882)=1),1,0))</f>
        <v/>
      </c>
      <c r="F1882" s="19" t="str">
        <f aca="false">IF($E1882&lt;&gt;1,"",IF(COUNTIFS($A:$A,$A1882,$B:$B,"&gt;"&amp;$D1882)=0,"",_xlfn.MINIFS($B:$B,$A:$A,$A1882,$B:$B,"&gt;"&amp;$D1882)))</f>
        <v/>
      </c>
      <c r="G1882" s="20" t="str">
        <f aca="false">IF($F1882="","",$F1882-$D1882)</f>
        <v/>
      </c>
      <c r="H1882" s="20" t="str">
        <f aca="false">IF($E1882&lt;&gt;1,"",IF($F1882="",0,IF($G1882&lt;='Cohort Report'!$B$7,1,0)))</f>
        <v/>
      </c>
      <c r="I1882" s="20" t="str">
        <f aca="false">IF($E1882&lt;&gt;1,"",IF($F1882="",0,IF($G1882&lt;='Cohort Report'!$B$8,1,0)))</f>
        <v/>
      </c>
      <c r="J1882" s="21" t="str">
        <f aca="false">IF($E1882&lt;&gt;1,"",DATE(YEAR($D1882),MONTH($D1882),1))</f>
        <v/>
      </c>
      <c r="K1882" s="20" t="str">
        <f aca="false">IF($E1882&lt;&gt;1,"",IF($G1882="","",IF(AND($D1882&gt;='Cohort Report'!$B$5,$D1882&lt;='Cohort Report'!$B$6),$G1882,"")))</f>
        <v/>
      </c>
    </row>
    <row r="1883" customFormat="false" ht="15" hidden="false" customHeight="false" outlineLevel="0" collapsed="false">
      <c r="A1883" s="9"/>
      <c r="B1883" s="22"/>
      <c r="C1883" s="23"/>
      <c r="D1883" s="19" t="str">
        <f aca="false">IF($A1883="","",_xlfn.MINIFS($B:$B,$A:$A,$A1883))</f>
        <v/>
      </c>
      <c r="E1883" s="20" t="str">
        <f aca="false">IF($A1883="","",IF(AND($B1883=$D1883,COUNTIFS($A$2:$A1883,$A1883,$B$2:$B1883,$B1883)=1),1,0))</f>
        <v/>
      </c>
      <c r="F1883" s="19" t="str">
        <f aca="false">IF($E1883&lt;&gt;1,"",IF(COUNTIFS($A:$A,$A1883,$B:$B,"&gt;"&amp;$D1883)=0,"",_xlfn.MINIFS($B:$B,$A:$A,$A1883,$B:$B,"&gt;"&amp;$D1883)))</f>
        <v/>
      </c>
      <c r="G1883" s="20" t="str">
        <f aca="false">IF($F1883="","",$F1883-$D1883)</f>
        <v/>
      </c>
      <c r="H1883" s="20" t="str">
        <f aca="false">IF($E1883&lt;&gt;1,"",IF($F1883="",0,IF($G1883&lt;='Cohort Report'!$B$7,1,0)))</f>
        <v/>
      </c>
      <c r="I1883" s="20" t="str">
        <f aca="false">IF($E1883&lt;&gt;1,"",IF($F1883="",0,IF($G1883&lt;='Cohort Report'!$B$8,1,0)))</f>
        <v/>
      </c>
      <c r="J1883" s="21" t="str">
        <f aca="false">IF($E1883&lt;&gt;1,"",DATE(YEAR($D1883),MONTH($D1883),1))</f>
        <v/>
      </c>
      <c r="K1883" s="20" t="str">
        <f aca="false">IF($E1883&lt;&gt;1,"",IF($G1883="","",IF(AND($D1883&gt;='Cohort Report'!$B$5,$D1883&lt;='Cohort Report'!$B$6),$G1883,"")))</f>
        <v/>
      </c>
    </row>
    <row r="1884" customFormat="false" ht="15" hidden="false" customHeight="false" outlineLevel="0" collapsed="false">
      <c r="A1884" s="9"/>
      <c r="B1884" s="22"/>
      <c r="C1884" s="23"/>
      <c r="D1884" s="19" t="str">
        <f aca="false">IF($A1884="","",_xlfn.MINIFS($B:$B,$A:$A,$A1884))</f>
        <v/>
      </c>
      <c r="E1884" s="20" t="str">
        <f aca="false">IF($A1884="","",IF(AND($B1884=$D1884,COUNTIFS($A$2:$A1884,$A1884,$B$2:$B1884,$B1884)=1),1,0))</f>
        <v/>
      </c>
      <c r="F1884" s="19" t="str">
        <f aca="false">IF($E1884&lt;&gt;1,"",IF(COUNTIFS($A:$A,$A1884,$B:$B,"&gt;"&amp;$D1884)=0,"",_xlfn.MINIFS($B:$B,$A:$A,$A1884,$B:$B,"&gt;"&amp;$D1884)))</f>
        <v/>
      </c>
      <c r="G1884" s="20" t="str">
        <f aca="false">IF($F1884="","",$F1884-$D1884)</f>
        <v/>
      </c>
      <c r="H1884" s="20" t="str">
        <f aca="false">IF($E1884&lt;&gt;1,"",IF($F1884="",0,IF($G1884&lt;='Cohort Report'!$B$7,1,0)))</f>
        <v/>
      </c>
      <c r="I1884" s="20" t="str">
        <f aca="false">IF($E1884&lt;&gt;1,"",IF($F1884="",0,IF($G1884&lt;='Cohort Report'!$B$8,1,0)))</f>
        <v/>
      </c>
      <c r="J1884" s="21" t="str">
        <f aca="false">IF($E1884&lt;&gt;1,"",DATE(YEAR($D1884),MONTH($D1884),1))</f>
        <v/>
      </c>
      <c r="K1884" s="20" t="str">
        <f aca="false">IF($E1884&lt;&gt;1,"",IF($G1884="","",IF(AND($D1884&gt;='Cohort Report'!$B$5,$D1884&lt;='Cohort Report'!$B$6),$G1884,"")))</f>
        <v/>
      </c>
    </row>
    <row r="1885" customFormat="false" ht="15" hidden="false" customHeight="false" outlineLevel="0" collapsed="false">
      <c r="A1885" s="9"/>
      <c r="B1885" s="22"/>
      <c r="C1885" s="23"/>
      <c r="D1885" s="19" t="str">
        <f aca="false">IF($A1885="","",_xlfn.MINIFS($B:$B,$A:$A,$A1885))</f>
        <v/>
      </c>
      <c r="E1885" s="20" t="str">
        <f aca="false">IF($A1885="","",IF(AND($B1885=$D1885,COUNTIFS($A$2:$A1885,$A1885,$B$2:$B1885,$B1885)=1),1,0))</f>
        <v/>
      </c>
      <c r="F1885" s="19" t="str">
        <f aca="false">IF($E1885&lt;&gt;1,"",IF(COUNTIFS($A:$A,$A1885,$B:$B,"&gt;"&amp;$D1885)=0,"",_xlfn.MINIFS($B:$B,$A:$A,$A1885,$B:$B,"&gt;"&amp;$D1885)))</f>
        <v/>
      </c>
      <c r="G1885" s="20" t="str">
        <f aca="false">IF($F1885="","",$F1885-$D1885)</f>
        <v/>
      </c>
      <c r="H1885" s="20" t="str">
        <f aca="false">IF($E1885&lt;&gt;1,"",IF($F1885="",0,IF($G1885&lt;='Cohort Report'!$B$7,1,0)))</f>
        <v/>
      </c>
      <c r="I1885" s="20" t="str">
        <f aca="false">IF($E1885&lt;&gt;1,"",IF($F1885="",0,IF($G1885&lt;='Cohort Report'!$B$8,1,0)))</f>
        <v/>
      </c>
      <c r="J1885" s="21" t="str">
        <f aca="false">IF($E1885&lt;&gt;1,"",DATE(YEAR($D1885),MONTH($D1885),1))</f>
        <v/>
      </c>
      <c r="K1885" s="20" t="str">
        <f aca="false">IF($E1885&lt;&gt;1,"",IF($G1885="","",IF(AND($D1885&gt;='Cohort Report'!$B$5,$D1885&lt;='Cohort Report'!$B$6),$G1885,"")))</f>
        <v/>
      </c>
    </row>
    <row r="1886" customFormat="false" ht="15" hidden="false" customHeight="false" outlineLevel="0" collapsed="false">
      <c r="A1886" s="9"/>
      <c r="B1886" s="22"/>
      <c r="C1886" s="23"/>
      <c r="D1886" s="19" t="str">
        <f aca="false">IF($A1886="","",_xlfn.MINIFS($B:$B,$A:$A,$A1886))</f>
        <v/>
      </c>
      <c r="E1886" s="20" t="str">
        <f aca="false">IF($A1886="","",IF(AND($B1886=$D1886,COUNTIFS($A$2:$A1886,$A1886,$B$2:$B1886,$B1886)=1),1,0))</f>
        <v/>
      </c>
      <c r="F1886" s="19" t="str">
        <f aca="false">IF($E1886&lt;&gt;1,"",IF(COUNTIFS($A:$A,$A1886,$B:$B,"&gt;"&amp;$D1886)=0,"",_xlfn.MINIFS($B:$B,$A:$A,$A1886,$B:$B,"&gt;"&amp;$D1886)))</f>
        <v/>
      </c>
      <c r="G1886" s="20" t="str">
        <f aca="false">IF($F1886="","",$F1886-$D1886)</f>
        <v/>
      </c>
      <c r="H1886" s="20" t="str">
        <f aca="false">IF($E1886&lt;&gt;1,"",IF($F1886="",0,IF($G1886&lt;='Cohort Report'!$B$7,1,0)))</f>
        <v/>
      </c>
      <c r="I1886" s="20" t="str">
        <f aca="false">IF($E1886&lt;&gt;1,"",IF($F1886="",0,IF($G1886&lt;='Cohort Report'!$B$8,1,0)))</f>
        <v/>
      </c>
      <c r="J1886" s="21" t="str">
        <f aca="false">IF($E1886&lt;&gt;1,"",DATE(YEAR($D1886),MONTH($D1886),1))</f>
        <v/>
      </c>
      <c r="K1886" s="20" t="str">
        <f aca="false">IF($E1886&lt;&gt;1,"",IF($G1886="","",IF(AND($D1886&gt;='Cohort Report'!$B$5,$D1886&lt;='Cohort Report'!$B$6),$G1886,"")))</f>
        <v/>
      </c>
    </row>
    <row r="1887" customFormat="false" ht="15" hidden="false" customHeight="false" outlineLevel="0" collapsed="false">
      <c r="A1887" s="9"/>
      <c r="B1887" s="22"/>
      <c r="C1887" s="23"/>
      <c r="D1887" s="19" t="str">
        <f aca="false">IF($A1887="","",_xlfn.MINIFS($B:$B,$A:$A,$A1887))</f>
        <v/>
      </c>
      <c r="E1887" s="20" t="str">
        <f aca="false">IF($A1887="","",IF(AND($B1887=$D1887,COUNTIFS($A$2:$A1887,$A1887,$B$2:$B1887,$B1887)=1),1,0))</f>
        <v/>
      </c>
      <c r="F1887" s="19" t="str">
        <f aca="false">IF($E1887&lt;&gt;1,"",IF(COUNTIFS($A:$A,$A1887,$B:$B,"&gt;"&amp;$D1887)=0,"",_xlfn.MINIFS($B:$B,$A:$A,$A1887,$B:$B,"&gt;"&amp;$D1887)))</f>
        <v/>
      </c>
      <c r="G1887" s="20" t="str">
        <f aca="false">IF($F1887="","",$F1887-$D1887)</f>
        <v/>
      </c>
      <c r="H1887" s="20" t="str">
        <f aca="false">IF($E1887&lt;&gt;1,"",IF($F1887="",0,IF($G1887&lt;='Cohort Report'!$B$7,1,0)))</f>
        <v/>
      </c>
      <c r="I1887" s="20" t="str">
        <f aca="false">IF($E1887&lt;&gt;1,"",IF($F1887="",0,IF($G1887&lt;='Cohort Report'!$B$8,1,0)))</f>
        <v/>
      </c>
      <c r="J1887" s="21" t="str">
        <f aca="false">IF($E1887&lt;&gt;1,"",DATE(YEAR($D1887),MONTH($D1887),1))</f>
        <v/>
      </c>
      <c r="K1887" s="20" t="str">
        <f aca="false">IF($E1887&lt;&gt;1,"",IF($G1887="","",IF(AND($D1887&gt;='Cohort Report'!$B$5,$D1887&lt;='Cohort Report'!$B$6),$G1887,"")))</f>
        <v/>
      </c>
    </row>
    <row r="1888" customFormat="false" ht="15" hidden="false" customHeight="false" outlineLevel="0" collapsed="false">
      <c r="A1888" s="9"/>
      <c r="B1888" s="22"/>
      <c r="C1888" s="23"/>
      <c r="D1888" s="19" t="str">
        <f aca="false">IF($A1888="","",_xlfn.MINIFS($B:$B,$A:$A,$A1888))</f>
        <v/>
      </c>
      <c r="E1888" s="20" t="str">
        <f aca="false">IF($A1888="","",IF(AND($B1888=$D1888,COUNTIFS($A$2:$A1888,$A1888,$B$2:$B1888,$B1888)=1),1,0))</f>
        <v/>
      </c>
      <c r="F1888" s="19" t="str">
        <f aca="false">IF($E1888&lt;&gt;1,"",IF(COUNTIFS($A:$A,$A1888,$B:$B,"&gt;"&amp;$D1888)=0,"",_xlfn.MINIFS($B:$B,$A:$A,$A1888,$B:$B,"&gt;"&amp;$D1888)))</f>
        <v/>
      </c>
      <c r="G1888" s="20" t="str">
        <f aca="false">IF($F1888="","",$F1888-$D1888)</f>
        <v/>
      </c>
      <c r="H1888" s="20" t="str">
        <f aca="false">IF($E1888&lt;&gt;1,"",IF($F1888="",0,IF($G1888&lt;='Cohort Report'!$B$7,1,0)))</f>
        <v/>
      </c>
      <c r="I1888" s="20" t="str">
        <f aca="false">IF($E1888&lt;&gt;1,"",IF($F1888="",0,IF($G1888&lt;='Cohort Report'!$B$8,1,0)))</f>
        <v/>
      </c>
      <c r="J1888" s="21" t="str">
        <f aca="false">IF($E1888&lt;&gt;1,"",DATE(YEAR($D1888),MONTH($D1888),1))</f>
        <v/>
      </c>
      <c r="K1888" s="20" t="str">
        <f aca="false">IF($E1888&lt;&gt;1,"",IF($G1888="","",IF(AND($D1888&gt;='Cohort Report'!$B$5,$D1888&lt;='Cohort Report'!$B$6),$G1888,"")))</f>
        <v/>
      </c>
    </row>
    <row r="1889" customFormat="false" ht="15" hidden="false" customHeight="false" outlineLevel="0" collapsed="false">
      <c r="A1889" s="9"/>
      <c r="B1889" s="22"/>
      <c r="C1889" s="23"/>
      <c r="D1889" s="19" t="str">
        <f aca="false">IF($A1889="","",_xlfn.MINIFS($B:$B,$A:$A,$A1889))</f>
        <v/>
      </c>
      <c r="E1889" s="20" t="str">
        <f aca="false">IF($A1889="","",IF(AND($B1889=$D1889,COUNTIFS($A$2:$A1889,$A1889,$B$2:$B1889,$B1889)=1),1,0))</f>
        <v/>
      </c>
      <c r="F1889" s="19" t="str">
        <f aca="false">IF($E1889&lt;&gt;1,"",IF(COUNTIFS($A:$A,$A1889,$B:$B,"&gt;"&amp;$D1889)=0,"",_xlfn.MINIFS($B:$B,$A:$A,$A1889,$B:$B,"&gt;"&amp;$D1889)))</f>
        <v/>
      </c>
      <c r="G1889" s="20" t="str">
        <f aca="false">IF($F1889="","",$F1889-$D1889)</f>
        <v/>
      </c>
      <c r="H1889" s="20" t="str">
        <f aca="false">IF($E1889&lt;&gt;1,"",IF($F1889="",0,IF($G1889&lt;='Cohort Report'!$B$7,1,0)))</f>
        <v/>
      </c>
      <c r="I1889" s="20" t="str">
        <f aca="false">IF($E1889&lt;&gt;1,"",IF($F1889="",0,IF($G1889&lt;='Cohort Report'!$B$8,1,0)))</f>
        <v/>
      </c>
      <c r="J1889" s="21" t="str">
        <f aca="false">IF($E1889&lt;&gt;1,"",DATE(YEAR($D1889),MONTH($D1889),1))</f>
        <v/>
      </c>
      <c r="K1889" s="20" t="str">
        <f aca="false">IF($E1889&lt;&gt;1,"",IF($G1889="","",IF(AND($D1889&gt;='Cohort Report'!$B$5,$D1889&lt;='Cohort Report'!$B$6),$G1889,"")))</f>
        <v/>
      </c>
    </row>
    <row r="1890" customFormat="false" ht="15" hidden="false" customHeight="false" outlineLevel="0" collapsed="false">
      <c r="A1890" s="9"/>
      <c r="B1890" s="22"/>
      <c r="C1890" s="23"/>
      <c r="D1890" s="19" t="str">
        <f aca="false">IF($A1890="","",_xlfn.MINIFS($B:$B,$A:$A,$A1890))</f>
        <v/>
      </c>
      <c r="E1890" s="20" t="str">
        <f aca="false">IF($A1890="","",IF(AND($B1890=$D1890,COUNTIFS($A$2:$A1890,$A1890,$B$2:$B1890,$B1890)=1),1,0))</f>
        <v/>
      </c>
      <c r="F1890" s="19" t="str">
        <f aca="false">IF($E1890&lt;&gt;1,"",IF(COUNTIFS($A:$A,$A1890,$B:$B,"&gt;"&amp;$D1890)=0,"",_xlfn.MINIFS($B:$B,$A:$A,$A1890,$B:$B,"&gt;"&amp;$D1890)))</f>
        <v/>
      </c>
      <c r="G1890" s="20" t="str">
        <f aca="false">IF($F1890="","",$F1890-$D1890)</f>
        <v/>
      </c>
      <c r="H1890" s="20" t="str">
        <f aca="false">IF($E1890&lt;&gt;1,"",IF($F1890="",0,IF($G1890&lt;='Cohort Report'!$B$7,1,0)))</f>
        <v/>
      </c>
      <c r="I1890" s="20" t="str">
        <f aca="false">IF($E1890&lt;&gt;1,"",IF($F1890="",0,IF($G1890&lt;='Cohort Report'!$B$8,1,0)))</f>
        <v/>
      </c>
      <c r="J1890" s="21" t="str">
        <f aca="false">IF($E1890&lt;&gt;1,"",DATE(YEAR($D1890),MONTH($D1890),1))</f>
        <v/>
      </c>
      <c r="K1890" s="20" t="str">
        <f aca="false">IF($E1890&lt;&gt;1,"",IF($G1890="","",IF(AND($D1890&gt;='Cohort Report'!$B$5,$D1890&lt;='Cohort Report'!$B$6),$G1890,"")))</f>
        <v/>
      </c>
    </row>
    <row r="1891" customFormat="false" ht="15" hidden="false" customHeight="false" outlineLevel="0" collapsed="false">
      <c r="A1891" s="9"/>
      <c r="B1891" s="22"/>
      <c r="C1891" s="23"/>
      <c r="D1891" s="19" t="str">
        <f aca="false">IF($A1891="","",_xlfn.MINIFS($B:$B,$A:$A,$A1891))</f>
        <v/>
      </c>
      <c r="E1891" s="20" t="str">
        <f aca="false">IF($A1891="","",IF(AND($B1891=$D1891,COUNTIFS($A$2:$A1891,$A1891,$B$2:$B1891,$B1891)=1),1,0))</f>
        <v/>
      </c>
      <c r="F1891" s="19" t="str">
        <f aca="false">IF($E1891&lt;&gt;1,"",IF(COUNTIFS($A:$A,$A1891,$B:$B,"&gt;"&amp;$D1891)=0,"",_xlfn.MINIFS($B:$B,$A:$A,$A1891,$B:$B,"&gt;"&amp;$D1891)))</f>
        <v/>
      </c>
      <c r="G1891" s="20" t="str">
        <f aca="false">IF($F1891="","",$F1891-$D1891)</f>
        <v/>
      </c>
      <c r="H1891" s="20" t="str">
        <f aca="false">IF($E1891&lt;&gt;1,"",IF($F1891="",0,IF($G1891&lt;='Cohort Report'!$B$7,1,0)))</f>
        <v/>
      </c>
      <c r="I1891" s="20" t="str">
        <f aca="false">IF($E1891&lt;&gt;1,"",IF($F1891="",0,IF($G1891&lt;='Cohort Report'!$B$8,1,0)))</f>
        <v/>
      </c>
      <c r="J1891" s="21" t="str">
        <f aca="false">IF($E1891&lt;&gt;1,"",DATE(YEAR($D1891),MONTH($D1891),1))</f>
        <v/>
      </c>
      <c r="K1891" s="20" t="str">
        <f aca="false">IF($E1891&lt;&gt;1,"",IF($G1891="","",IF(AND($D1891&gt;='Cohort Report'!$B$5,$D1891&lt;='Cohort Report'!$B$6),$G1891,"")))</f>
        <v/>
      </c>
    </row>
    <row r="1892" customFormat="false" ht="15" hidden="false" customHeight="false" outlineLevel="0" collapsed="false">
      <c r="A1892" s="9"/>
      <c r="B1892" s="22"/>
      <c r="C1892" s="23"/>
      <c r="D1892" s="19" t="str">
        <f aca="false">IF($A1892="","",_xlfn.MINIFS($B:$B,$A:$A,$A1892))</f>
        <v/>
      </c>
      <c r="E1892" s="20" t="str">
        <f aca="false">IF($A1892="","",IF(AND($B1892=$D1892,COUNTIFS($A$2:$A1892,$A1892,$B$2:$B1892,$B1892)=1),1,0))</f>
        <v/>
      </c>
      <c r="F1892" s="19" t="str">
        <f aca="false">IF($E1892&lt;&gt;1,"",IF(COUNTIFS($A:$A,$A1892,$B:$B,"&gt;"&amp;$D1892)=0,"",_xlfn.MINIFS($B:$B,$A:$A,$A1892,$B:$B,"&gt;"&amp;$D1892)))</f>
        <v/>
      </c>
      <c r="G1892" s="20" t="str">
        <f aca="false">IF($F1892="","",$F1892-$D1892)</f>
        <v/>
      </c>
      <c r="H1892" s="20" t="str">
        <f aca="false">IF($E1892&lt;&gt;1,"",IF($F1892="",0,IF($G1892&lt;='Cohort Report'!$B$7,1,0)))</f>
        <v/>
      </c>
      <c r="I1892" s="20" t="str">
        <f aca="false">IF($E1892&lt;&gt;1,"",IF($F1892="",0,IF($G1892&lt;='Cohort Report'!$B$8,1,0)))</f>
        <v/>
      </c>
      <c r="J1892" s="21" t="str">
        <f aca="false">IF($E1892&lt;&gt;1,"",DATE(YEAR($D1892),MONTH($D1892),1))</f>
        <v/>
      </c>
      <c r="K1892" s="20" t="str">
        <f aca="false">IF($E1892&lt;&gt;1,"",IF($G1892="","",IF(AND($D1892&gt;='Cohort Report'!$B$5,$D1892&lt;='Cohort Report'!$B$6),$G1892,"")))</f>
        <v/>
      </c>
    </row>
    <row r="1893" customFormat="false" ht="15" hidden="false" customHeight="false" outlineLevel="0" collapsed="false">
      <c r="A1893" s="9"/>
      <c r="B1893" s="22"/>
      <c r="C1893" s="23"/>
      <c r="D1893" s="19" t="str">
        <f aca="false">IF($A1893="","",_xlfn.MINIFS($B:$B,$A:$A,$A1893))</f>
        <v/>
      </c>
      <c r="E1893" s="20" t="str">
        <f aca="false">IF($A1893="","",IF(AND($B1893=$D1893,COUNTIFS($A$2:$A1893,$A1893,$B$2:$B1893,$B1893)=1),1,0))</f>
        <v/>
      </c>
      <c r="F1893" s="19" t="str">
        <f aca="false">IF($E1893&lt;&gt;1,"",IF(COUNTIFS($A:$A,$A1893,$B:$B,"&gt;"&amp;$D1893)=0,"",_xlfn.MINIFS($B:$B,$A:$A,$A1893,$B:$B,"&gt;"&amp;$D1893)))</f>
        <v/>
      </c>
      <c r="G1893" s="20" t="str">
        <f aca="false">IF($F1893="","",$F1893-$D1893)</f>
        <v/>
      </c>
      <c r="H1893" s="20" t="str">
        <f aca="false">IF($E1893&lt;&gt;1,"",IF($F1893="",0,IF($G1893&lt;='Cohort Report'!$B$7,1,0)))</f>
        <v/>
      </c>
      <c r="I1893" s="20" t="str">
        <f aca="false">IF($E1893&lt;&gt;1,"",IF($F1893="",0,IF($G1893&lt;='Cohort Report'!$B$8,1,0)))</f>
        <v/>
      </c>
      <c r="J1893" s="21" t="str">
        <f aca="false">IF($E1893&lt;&gt;1,"",DATE(YEAR($D1893),MONTH($D1893),1))</f>
        <v/>
      </c>
      <c r="K1893" s="20" t="str">
        <f aca="false">IF($E1893&lt;&gt;1,"",IF($G1893="","",IF(AND($D1893&gt;='Cohort Report'!$B$5,$D1893&lt;='Cohort Report'!$B$6),$G1893,"")))</f>
        <v/>
      </c>
    </row>
    <row r="1894" customFormat="false" ht="15" hidden="false" customHeight="false" outlineLevel="0" collapsed="false">
      <c r="A1894" s="9"/>
      <c r="B1894" s="22"/>
      <c r="C1894" s="23"/>
      <c r="D1894" s="19" t="str">
        <f aca="false">IF($A1894="","",_xlfn.MINIFS($B:$B,$A:$A,$A1894))</f>
        <v/>
      </c>
      <c r="E1894" s="20" t="str">
        <f aca="false">IF($A1894="","",IF(AND($B1894=$D1894,COUNTIFS($A$2:$A1894,$A1894,$B$2:$B1894,$B1894)=1),1,0))</f>
        <v/>
      </c>
      <c r="F1894" s="19" t="str">
        <f aca="false">IF($E1894&lt;&gt;1,"",IF(COUNTIFS($A:$A,$A1894,$B:$B,"&gt;"&amp;$D1894)=0,"",_xlfn.MINIFS($B:$B,$A:$A,$A1894,$B:$B,"&gt;"&amp;$D1894)))</f>
        <v/>
      </c>
      <c r="G1894" s="20" t="str">
        <f aca="false">IF($F1894="","",$F1894-$D1894)</f>
        <v/>
      </c>
      <c r="H1894" s="20" t="str">
        <f aca="false">IF($E1894&lt;&gt;1,"",IF($F1894="",0,IF($G1894&lt;='Cohort Report'!$B$7,1,0)))</f>
        <v/>
      </c>
      <c r="I1894" s="20" t="str">
        <f aca="false">IF($E1894&lt;&gt;1,"",IF($F1894="",0,IF($G1894&lt;='Cohort Report'!$B$8,1,0)))</f>
        <v/>
      </c>
      <c r="J1894" s="21" t="str">
        <f aca="false">IF($E1894&lt;&gt;1,"",DATE(YEAR($D1894),MONTH($D1894),1))</f>
        <v/>
      </c>
      <c r="K1894" s="20" t="str">
        <f aca="false">IF($E1894&lt;&gt;1,"",IF($G1894="","",IF(AND($D1894&gt;='Cohort Report'!$B$5,$D1894&lt;='Cohort Report'!$B$6),$G1894,"")))</f>
        <v/>
      </c>
    </row>
    <row r="1895" customFormat="false" ht="15" hidden="false" customHeight="false" outlineLevel="0" collapsed="false">
      <c r="A1895" s="9"/>
      <c r="B1895" s="22"/>
      <c r="C1895" s="23"/>
      <c r="D1895" s="19" t="str">
        <f aca="false">IF($A1895="","",_xlfn.MINIFS($B:$B,$A:$A,$A1895))</f>
        <v/>
      </c>
      <c r="E1895" s="20" t="str">
        <f aca="false">IF($A1895="","",IF(AND($B1895=$D1895,COUNTIFS($A$2:$A1895,$A1895,$B$2:$B1895,$B1895)=1),1,0))</f>
        <v/>
      </c>
      <c r="F1895" s="19" t="str">
        <f aca="false">IF($E1895&lt;&gt;1,"",IF(COUNTIFS($A:$A,$A1895,$B:$B,"&gt;"&amp;$D1895)=0,"",_xlfn.MINIFS($B:$B,$A:$A,$A1895,$B:$B,"&gt;"&amp;$D1895)))</f>
        <v/>
      </c>
      <c r="G1895" s="20" t="str">
        <f aca="false">IF($F1895="","",$F1895-$D1895)</f>
        <v/>
      </c>
      <c r="H1895" s="20" t="str">
        <f aca="false">IF($E1895&lt;&gt;1,"",IF($F1895="",0,IF($G1895&lt;='Cohort Report'!$B$7,1,0)))</f>
        <v/>
      </c>
      <c r="I1895" s="20" t="str">
        <f aca="false">IF($E1895&lt;&gt;1,"",IF($F1895="",0,IF($G1895&lt;='Cohort Report'!$B$8,1,0)))</f>
        <v/>
      </c>
      <c r="J1895" s="21" t="str">
        <f aca="false">IF($E1895&lt;&gt;1,"",DATE(YEAR($D1895),MONTH($D1895),1))</f>
        <v/>
      </c>
      <c r="K1895" s="20" t="str">
        <f aca="false">IF($E1895&lt;&gt;1,"",IF($G1895="","",IF(AND($D1895&gt;='Cohort Report'!$B$5,$D1895&lt;='Cohort Report'!$B$6),$G1895,"")))</f>
        <v/>
      </c>
    </row>
    <row r="1896" customFormat="false" ht="15" hidden="false" customHeight="false" outlineLevel="0" collapsed="false">
      <c r="A1896" s="9"/>
      <c r="B1896" s="22"/>
      <c r="C1896" s="23"/>
      <c r="D1896" s="19" t="str">
        <f aca="false">IF($A1896="","",_xlfn.MINIFS($B:$B,$A:$A,$A1896))</f>
        <v/>
      </c>
      <c r="E1896" s="20" t="str">
        <f aca="false">IF($A1896="","",IF(AND($B1896=$D1896,COUNTIFS($A$2:$A1896,$A1896,$B$2:$B1896,$B1896)=1),1,0))</f>
        <v/>
      </c>
      <c r="F1896" s="19" t="str">
        <f aca="false">IF($E1896&lt;&gt;1,"",IF(COUNTIFS($A:$A,$A1896,$B:$B,"&gt;"&amp;$D1896)=0,"",_xlfn.MINIFS($B:$B,$A:$A,$A1896,$B:$B,"&gt;"&amp;$D1896)))</f>
        <v/>
      </c>
      <c r="G1896" s="20" t="str">
        <f aca="false">IF($F1896="","",$F1896-$D1896)</f>
        <v/>
      </c>
      <c r="H1896" s="20" t="str">
        <f aca="false">IF($E1896&lt;&gt;1,"",IF($F1896="",0,IF($G1896&lt;='Cohort Report'!$B$7,1,0)))</f>
        <v/>
      </c>
      <c r="I1896" s="20" t="str">
        <f aca="false">IF($E1896&lt;&gt;1,"",IF($F1896="",0,IF($G1896&lt;='Cohort Report'!$B$8,1,0)))</f>
        <v/>
      </c>
      <c r="J1896" s="21" t="str">
        <f aca="false">IF($E1896&lt;&gt;1,"",DATE(YEAR($D1896),MONTH($D1896),1))</f>
        <v/>
      </c>
      <c r="K1896" s="20" t="str">
        <f aca="false">IF($E1896&lt;&gt;1,"",IF($G1896="","",IF(AND($D1896&gt;='Cohort Report'!$B$5,$D1896&lt;='Cohort Report'!$B$6),$G1896,"")))</f>
        <v/>
      </c>
    </row>
    <row r="1897" customFormat="false" ht="15" hidden="false" customHeight="false" outlineLevel="0" collapsed="false">
      <c r="A1897" s="9"/>
      <c r="B1897" s="22"/>
      <c r="C1897" s="23"/>
      <c r="D1897" s="19" t="str">
        <f aca="false">IF($A1897="","",_xlfn.MINIFS($B:$B,$A:$A,$A1897))</f>
        <v/>
      </c>
      <c r="E1897" s="20" t="str">
        <f aca="false">IF($A1897="","",IF(AND($B1897=$D1897,COUNTIFS($A$2:$A1897,$A1897,$B$2:$B1897,$B1897)=1),1,0))</f>
        <v/>
      </c>
      <c r="F1897" s="19" t="str">
        <f aca="false">IF($E1897&lt;&gt;1,"",IF(COUNTIFS($A:$A,$A1897,$B:$B,"&gt;"&amp;$D1897)=0,"",_xlfn.MINIFS($B:$B,$A:$A,$A1897,$B:$B,"&gt;"&amp;$D1897)))</f>
        <v/>
      </c>
      <c r="G1897" s="20" t="str">
        <f aca="false">IF($F1897="","",$F1897-$D1897)</f>
        <v/>
      </c>
      <c r="H1897" s="20" t="str">
        <f aca="false">IF($E1897&lt;&gt;1,"",IF($F1897="",0,IF($G1897&lt;='Cohort Report'!$B$7,1,0)))</f>
        <v/>
      </c>
      <c r="I1897" s="20" t="str">
        <f aca="false">IF($E1897&lt;&gt;1,"",IF($F1897="",0,IF($G1897&lt;='Cohort Report'!$B$8,1,0)))</f>
        <v/>
      </c>
      <c r="J1897" s="21" t="str">
        <f aca="false">IF($E1897&lt;&gt;1,"",DATE(YEAR($D1897),MONTH($D1897),1))</f>
        <v/>
      </c>
      <c r="K1897" s="20" t="str">
        <f aca="false">IF($E1897&lt;&gt;1,"",IF($G1897="","",IF(AND($D1897&gt;='Cohort Report'!$B$5,$D1897&lt;='Cohort Report'!$B$6),$G1897,"")))</f>
        <v/>
      </c>
    </row>
    <row r="1898" customFormat="false" ht="15" hidden="false" customHeight="false" outlineLevel="0" collapsed="false">
      <c r="A1898" s="9"/>
      <c r="B1898" s="22"/>
      <c r="C1898" s="23"/>
      <c r="D1898" s="19" t="str">
        <f aca="false">IF($A1898="","",_xlfn.MINIFS($B:$B,$A:$A,$A1898))</f>
        <v/>
      </c>
      <c r="E1898" s="20" t="str">
        <f aca="false">IF($A1898="","",IF(AND($B1898=$D1898,COUNTIFS($A$2:$A1898,$A1898,$B$2:$B1898,$B1898)=1),1,0))</f>
        <v/>
      </c>
      <c r="F1898" s="19" t="str">
        <f aca="false">IF($E1898&lt;&gt;1,"",IF(COUNTIFS($A:$A,$A1898,$B:$B,"&gt;"&amp;$D1898)=0,"",_xlfn.MINIFS($B:$B,$A:$A,$A1898,$B:$B,"&gt;"&amp;$D1898)))</f>
        <v/>
      </c>
      <c r="G1898" s="20" t="str">
        <f aca="false">IF($F1898="","",$F1898-$D1898)</f>
        <v/>
      </c>
      <c r="H1898" s="20" t="str">
        <f aca="false">IF($E1898&lt;&gt;1,"",IF($F1898="",0,IF($G1898&lt;='Cohort Report'!$B$7,1,0)))</f>
        <v/>
      </c>
      <c r="I1898" s="20" t="str">
        <f aca="false">IF($E1898&lt;&gt;1,"",IF($F1898="",0,IF($G1898&lt;='Cohort Report'!$B$8,1,0)))</f>
        <v/>
      </c>
      <c r="J1898" s="21" t="str">
        <f aca="false">IF($E1898&lt;&gt;1,"",DATE(YEAR($D1898),MONTH($D1898),1))</f>
        <v/>
      </c>
      <c r="K1898" s="20" t="str">
        <f aca="false">IF($E1898&lt;&gt;1,"",IF($G1898="","",IF(AND($D1898&gt;='Cohort Report'!$B$5,$D1898&lt;='Cohort Report'!$B$6),$G1898,"")))</f>
        <v/>
      </c>
    </row>
    <row r="1899" customFormat="false" ht="15" hidden="false" customHeight="false" outlineLevel="0" collapsed="false">
      <c r="A1899" s="9"/>
      <c r="B1899" s="22"/>
      <c r="C1899" s="23"/>
      <c r="D1899" s="19" t="str">
        <f aca="false">IF($A1899="","",_xlfn.MINIFS($B:$B,$A:$A,$A1899))</f>
        <v/>
      </c>
      <c r="E1899" s="20" t="str">
        <f aca="false">IF($A1899="","",IF(AND($B1899=$D1899,COUNTIFS($A$2:$A1899,$A1899,$B$2:$B1899,$B1899)=1),1,0))</f>
        <v/>
      </c>
      <c r="F1899" s="19" t="str">
        <f aca="false">IF($E1899&lt;&gt;1,"",IF(COUNTIFS($A:$A,$A1899,$B:$B,"&gt;"&amp;$D1899)=0,"",_xlfn.MINIFS($B:$B,$A:$A,$A1899,$B:$B,"&gt;"&amp;$D1899)))</f>
        <v/>
      </c>
      <c r="G1899" s="20" t="str">
        <f aca="false">IF($F1899="","",$F1899-$D1899)</f>
        <v/>
      </c>
      <c r="H1899" s="20" t="str">
        <f aca="false">IF($E1899&lt;&gt;1,"",IF($F1899="",0,IF($G1899&lt;='Cohort Report'!$B$7,1,0)))</f>
        <v/>
      </c>
      <c r="I1899" s="20" t="str">
        <f aca="false">IF($E1899&lt;&gt;1,"",IF($F1899="",0,IF($G1899&lt;='Cohort Report'!$B$8,1,0)))</f>
        <v/>
      </c>
      <c r="J1899" s="21" t="str">
        <f aca="false">IF($E1899&lt;&gt;1,"",DATE(YEAR($D1899),MONTH($D1899),1))</f>
        <v/>
      </c>
      <c r="K1899" s="20" t="str">
        <f aca="false">IF($E1899&lt;&gt;1,"",IF($G1899="","",IF(AND($D1899&gt;='Cohort Report'!$B$5,$D1899&lt;='Cohort Report'!$B$6),$G1899,"")))</f>
        <v/>
      </c>
    </row>
    <row r="1900" customFormat="false" ht="15" hidden="false" customHeight="false" outlineLevel="0" collapsed="false">
      <c r="A1900" s="9"/>
      <c r="B1900" s="22"/>
      <c r="C1900" s="23"/>
      <c r="D1900" s="19" t="str">
        <f aca="false">IF($A1900="","",_xlfn.MINIFS($B:$B,$A:$A,$A1900))</f>
        <v/>
      </c>
      <c r="E1900" s="20" t="str">
        <f aca="false">IF($A1900="","",IF(AND($B1900=$D1900,COUNTIFS($A$2:$A1900,$A1900,$B$2:$B1900,$B1900)=1),1,0))</f>
        <v/>
      </c>
      <c r="F1900" s="19" t="str">
        <f aca="false">IF($E1900&lt;&gt;1,"",IF(COUNTIFS($A:$A,$A1900,$B:$B,"&gt;"&amp;$D1900)=0,"",_xlfn.MINIFS($B:$B,$A:$A,$A1900,$B:$B,"&gt;"&amp;$D1900)))</f>
        <v/>
      </c>
      <c r="G1900" s="20" t="str">
        <f aca="false">IF($F1900="","",$F1900-$D1900)</f>
        <v/>
      </c>
      <c r="H1900" s="20" t="str">
        <f aca="false">IF($E1900&lt;&gt;1,"",IF($F1900="",0,IF($G1900&lt;='Cohort Report'!$B$7,1,0)))</f>
        <v/>
      </c>
      <c r="I1900" s="20" t="str">
        <f aca="false">IF($E1900&lt;&gt;1,"",IF($F1900="",0,IF($G1900&lt;='Cohort Report'!$B$8,1,0)))</f>
        <v/>
      </c>
      <c r="J1900" s="21" t="str">
        <f aca="false">IF($E1900&lt;&gt;1,"",DATE(YEAR($D1900),MONTH($D1900),1))</f>
        <v/>
      </c>
      <c r="K1900" s="20" t="str">
        <f aca="false">IF($E1900&lt;&gt;1,"",IF($G1900="","",IF(AND($D1900&gt;='Cohort Report'!$B$5,$D1900&lt;='Cohort Report'!$B$6),$G1900,"")))</f>
        <v/>
      </c>
    </row>
    <row r="1901" customFormat="false" ht="15" hidden="false" customHeight="false" outlineLevel="0" collapsed="false">
      <c r="A1901" s="9"/>
      <c r="B1901" s="22"/>
      <c r="C1901" s="23"/>
      <c r="D1901" s="19" t="str">
        <f aca="false">IF($A1901="","",_xlfn.MINIFS($B:$B,$A:$A,$A1901))</f>
        <v/>
      </c>
      <c r="E1901" s="20" t="str">
        <f aca="false">IF($A1901="","",IF(AND($B1901=$D1901,COUNTIFS($A$2:$A1901,$A1901,$B$2:$B1901,$B1901)=1),1,0))</f>
        <v/>
      </c>
      <c r="F1901" s="19" t="str">
        <f aca="false">IF($E1901&lt;&gt;1,"",IF(COUNTIFS($A:$A,$A1901,$B:$B,"&gt;"&amp;$D1901)=0,"",_xlfn.MINIFS($B:$B,$A:$A,$A1901,$B:$B,"&gt;"&amp;$D1901)))</f>
        <v/>
      </c>
      <c r="G1901" s="20" t="str">
        <f aca="false">IF($F1901="","",$F1901-$D1901)</f>
        <v/>
      </c>
      <c r="H1901" s="20" t="str">
        <f aca="false">IF($E1901&lt;&gt;1,"",IF($F1901="",0,IF($G1901&lt;='Cohort Report'!$B$7,1,0)))</f>
        <v/>
      </c>
      <c r="I1901" s="20" t="str">
        <f aca="false">IF($E1901&lt;&gt;1,"",IF($F1901="",0,IF($G1901&lt;='Cohort Report'!$B$8,1,0)))</f>
        <v/>
      </c>
      <c r="J1901" s="21" t="str">
        <f aca="false">IF($E1901&lt;&gt;1,"",DATE(YEAR($D1901),MONTH($D1901),1))</f>
        <v/>
      </c>
      <c r="K1901" s="20" t="str">
        <f aca="false">IF($E1901&lt;&gt;1,"",IF($G1901="","",IF(AND($D1901&gt;='Cohort Report'!$B$5,$D1901&lt;='Cohort Report'!$B$6),$G1901,"")))</f>
        <v/>
      </c>
    </row>
    <row r="1902" customFormat="false" ht="15" hidden="false" customHeight="false" outlineLevel="0" collapsed="false">
      <c r="A1902" s="9"/>
      <c r="B1902" s="22"/>
      <c r="C1902" s="23"/>
      <c r="D1902" s="19" t="str">
        <f aca="false">IF($A1902="","",_xlfn.MINIFS($B:$B,$A:$A,$A1902))</f>
        <v/>
      </c>
      <c r="E1902" s="20" t="str">
        <f aca="false">IF($A1902="","",IF(AND($B1902=$D1902,COUNTIFS($A$2:$A1902,$A1902,$B$2:$B1902,$B1902)=1),1,0))</f>
        <v/>
      </c>
      <c r="F1902" s="19" t="str">
        <f aca="false">IF($E1902&lt;&gt;1,"",IF(COUNTIFS($A:$A,$A1902,$B:$B,"&gt;"&amp;$D1902)=0,"",_xlfn.MINIFS($B:$B,$A:$A,$A1902,$B:$B,"&gt;"&amp;$D1902)))</f>
        <v/>
      </c>
      <c r="G1902" s="20" t="str">
        <f aca="false">IF($F1902="","",$F1902-$D1902)</f>
        <v/>
      </c>
      <c r="H1902" s="20" t="str">
        <f aca="false">IF($E1902&lt;&gt;1,"",IF($F1902="",0,IF($G1902&lt;='Cohort Report'!$B$7,1,0)))</f>
        <v/>
      </c>
      <c r="I1902" s="20" t="str">
        <f aca="false">IF($E1902&lt;&gt;1,"",IF($F1902="",0,IF($G1902&lt;='Cohort Report'!$B$8,1,0)))</f>
        <v/>
      </c>
      <c r="J1902" s="21" t="str">
        <f aca="false">IF($E1902&lt;&gt;1,"",DATE(YEAR($D1902),MONTH($D1902),1))</f>
        <v/>
      </c>
      <c r="K1902" s="20" t="str">
        <f aca="false">IF($E1902&lt;&gt;1,"",IF($G1902="","",IF(AND($D1902&gt;='Cohort Report'!$B$5,$D1902&lt;='Cohort Report'!$B$6),$G1902,"")))</f>
        <v/>
      </c>
    </row>
    <row r="1903" customFormat="false" ht="15" hidden="false" customHeight="false" outlineLevel="0" collapsed="false">
      <c r="A1903" s="9"/>
      <c r="B1903" s="22"/>
      <c r="C1903" s="23"/>
      <c r="D1903" s="19" t="str">
        <f aca="false">IF($A1903="","",_xlfn.MINIFS($B:$B,$A:$A,$A1903))</f>
        <v/>
      </c>
      <c r="E1903" s="20" t="str">
        <f aca="false">IF($A1903="","",IF(AND($B1903=$D1903,COUNTIFS($A$2:$A1903,$A1903,$B$2:$B1903,$B1903)=1),1,0))</f>
        <v/>
      </c>
      <c r="F1903" s="19" t="str">
        <f aca="false">IF($E1903&lt;&gt;1,"",IF(COUNTIFS($A:$A,$A1903,$B:$B,"&gt;"&amp;$D1903)=0,"",_xlfn.MINIFS($B:$B,$A:$A,$A1903,$B:$B,"&gt;"&amp;$D1903)))</f>
        <v/>
      </c>
      <c r="G1903" s="20" t="str">
        <f aca="false">IF($F1903="","",$F1903-$D1903)</f>
        <v/>
      </c>
      <c r="H1903" s="20" t="str">
        <f aca="false">IF($E1903&lt;&gt;1,"",IF($F1903="",0,IF($G1903&lt;='Cohort Report'!$B$7,1,0)))</f>
        <v/>
      </c>
      <c r="I1903" s="20" t="str">
        <f aca="false">IF($E1903&lt;&gt;1,"",IF($F1903="",0,IF($G1903&lt;='Cohort Report'!$B$8,1,0)))</f>
        <v/>
      </c>
      <c r="J1903" s="21" t="str">
        <f aca="false">IF($E1903&lt;&gt;1,"",DATE(YEAR($D1903),MONTH($D1903),1))</f>
        <v/>
      </c>
      <c r="K1903" s="20" t="str">
        <f aca="false">IF($E1903&lt;&gt;1,"",IF($G1903="","",IF(AND($D1903&gt;='Cohort Report'!$B$5,$D1903&lt;='Cohort Report'!$B$6),$G1903,"")))</f>
        <v/>
      </c>
    </row>
    <row r="1904" customFormat="false" ht="15" hidden="false" customHeight="false" outlineLevel="0" collapsed="false">
      <c r="A1904" s="9"/>
      <c r="B1904" s="22"/>
      <c r="C1904" s="23"/>
      <c r="D1904" s="19" t="str">
        <f aca="false">IF($A1904="","",_xlfn.MINIFS($B:$B,$A:$A,$A1904))</f>
        <v/>
      </c>
      <c r="E1904" s="20" t="str">
        <f aca="false">IF($A1904="","",IF(AND($B1904=$D1904,COUNTIFS($A$2:$A1904,$A1904,$B$2:$B1904,$B1904)=1),1,0))</f>
        <v/>
      </c>
      <c r="F1904" s="19" t="str">
        <f aca="false">IF($E1904&lt;&gt;1,"",IF(COUNTIFS($A:$A,$A1904,$B:$B,"&gt;"&amp;$D1904)=0,"",_xlfn.MINIFS($B:$B,$A:$A,$A1904,$B:$B,"&gt;"&amp;$D1904)))</f>
        <v/>
      </c>
      <c r="G1904" s="20" t="str">
        <f aca="false">IF($F1904="","",$F1904-$D1904)</f>
        <v/>
      </c>
      <c r="H1904" s="20" t="str">
        <f aca="false">IF($E1904&lt;&gt;1,"",IF($F1904="",0,IF($G1904&lt;='Cohort Report'!$B$7,1,0)))</f>
        <v/>
      </c>
      <c r="I1904" s="20" t="str">
        <f aca="false">IF($E1904&lt;&gt;1,"",IF($F1904="",0,IF($G1904&lt;='Cohort Report'!$B$8,1,0)))</f>
        <v/>
      </c>
      <c r="J1904" s="21" t="str">
        <f aca="false">IF($E1904&lt;&gt;1,"",DATE(YEAR($D1904),MONTH($D1904),1))</f>
        <v/>
      </c>
      <c r="K1904" s="20" t="str">
        <f aca="false">IF($E1904&lt;&gt;1,"",IF($G1904="","",IF(AND($D1904&gt;='Cohort Report'!$B$5,$D1904&lt;='Cohort Report'!$B$6),$G1904,"")))</f>
        <v/>
      </c>
    </row>
    <row r="1905" customFormat="false" ht="15" hidden="false" customHeight="false" outlineLevel="0" collapsed="false">
      <c r="A1905" s="9"/>
      <c r="B1905" s="22"/>
      <c r="C1905" s="23"/>
      <c r="D1905" s="19" t="str">
        <f aca="false">IF($A1905="","",_xlfn.MINIFS($B:$B,$A:$A,$A1905))</f>
        <v/>
      </c>
      <c r="E1905" s="20" t="str">
        <f aca="false">IF($A1905="","",IF(AND($B1905=$D1905,COUNTIFS($A$2:$A1905,$A1905,$B$2:$B1905,$B1905)=1),1,0))</f>
        <v/>
      </c>
      <c r="F1905" s="19" t="str">
        <f aca="false">IF($E1905&lt;&gt;1,"",IF(COUNTIFS($A:$A,$A1905,$B:$B,"&gt;"&amp;$D1905)=0,"",_xlfn.MINIFS($B:$B,$A:$A,$A1905,$B:$B,"&gt;"&amp;$D1905)))</f>
        <v/>
      </c>
      <c r="G1905" s="20" t="str">
        <f aca="false">IF($F1905="","",$F1905-$D1905)</f>
        <v/>
      </c>
      <c r="H1905" s="20" t="str">
        <f aca="false">IF($E1905&lt;&gt;1,"",IF($F1905="",0,IF($G1905&lt;='Cohort Report'!$B$7,1,0)))</f>
        <v/>
      </c>
      <c r="I1905" s="20" t="str">
        <f aca="false">IF($E1905&lt;&gt;1,"",IF($F1905="",0,IF($G1905&lt;='Cohort Report'!$B$8,1,0)))</f>
        <v/>
      </c>
      <c r="J1905" s="21" t="str">
        <f aca="false">IF($E1905&lt;&gt;1,"",DATE(YEAR($D1905),MONTH($D1905),1))</f>
        <v/>
      </c>
      <c r="K1905" s="20" t="str">
        <f aca="false">IF($E1905&lt;&gt;1,"",IF($G1905="","",IF(AND($D1905&gt;='Cohort Report'!$B$5,$D1905&lt;='Cohort Report'!$B$6),$G1905,"")))</f>
        <v/>
      </c>
    </row>
    <row r="1906" customFormat="false" ht="15" hidden="false" customHeight="false" outlineLevel="0" collapsed="false">
      <c r="A1906" s="9"/>
      <c r="B1906" s="22"/>
      <c r="C1906" s="23"/>
      <c r="D1906" s="19" t="str">
        <f aca="false">IF($A1906="","",_xlfn.MINIFS($B:$B,$A:$A,$A1906))</f>
        <v/>
      </c>
      <c r="E1906" s="20" t="str">
        <f aca="false">IF($A1906="","",IF(AND($B1906=$D1906,COUNTIFS($A$2:$A1906,$A1906,$B$2:$B1906,$B1906)=1),1,0))</f>
        <v/>
      </c>
      <c r="F1906" s="19" t="str">
        <f aca="false">IF($E1906&lt;&gt;1,"",IF(COUNTIFS($A:$A,$A1906,$B:$B,"&gt;"&amp;$D1906)=0,"",_xlfn.MINIFS($B:$B,$A:$A,$A1906,$B:$B,"&gt;"&amp;$D1906)))</f>
        <v/>
      </c>
      <c r="G1906" s="20" t="str">
        <f aca="false">IF($F1906="","",$F1906-$D1906)</f>
        <v/>
      </c>
      <c r="H1906" s="20" t="str">
        <f aca="false">IF($E1906&lt;&gt;1,"",IF($F1906="",0,IF($G1906&lt;='Cohort Report'!$B$7,1,0)))</f>
        <v/>
      </c>
      <c r="I1906" s="20" t="str">
        <f aca="false">IF($E1906&lt;&gt;1,"",IF($F1906="",0,IF($G1906&lt;='Cohort Report'!$B$8,1,0)))</f>
        <v/>
      </c>
      <c r="J1906" s="21" t="str">
        <f aca="false">IF($E1906&lt;&gt;1,"",DATE(YEAR($D1906),MONTH($D1906),1))</f>
        <v/>
      </c>
      <c r="K1906" s="20" t="str">
        <f aca="false">IF($E1906&lt;&gt;1,"",IF($G1906="","",IF(AND($D1906&gt;='Cohort Report'!$B$5,$D1906&lt;='Cohort Report'!$B$6),$G1906,"")))</f>
        <v/>
      </c>
    </row>
    <row r="1907" customFormat="false" ht="15" hidden="false" customHeight="false" outlineLevel="0" collapsed="false">
      <c r="A1907" s="9"/>
      <c r="B1907" s="22"/>
      <c r="C1907" s="23"/>
      <c r="D1907" s="19" t="str">
        <f aca="false">IF($A1907="","",_xlfn.MINIFS($B:$B,$A:$A,$A1907))</f>
        <v/>
      </c>
      <c r="E1907" s="20" t="str">
        <f aca="false">IF($A1907="","",IF(AND($B1907=$D1907,COUNTIFS($A$2:$A1907,$A1907,$B$2:$B1907,$B1907)=1),1,0))</f>
        <v/>
      </c>
      <c r="F1907" s="19" t="str">
        <f aca="false">IF($E1907&lt;&gt;1,"",IF(COUNTIFS($A:$A,$A1907,$B:$B,"&gt;"&amp;$D1907)=0,"",_xlfn.MINIFS($B:$B,$A:$A,$A1907,$B:$B,"&gt;"&amp;$D1907)))</f>
        <v/>
      </c>
      <c r="G1907" s="20" t="str">
        <f aca="false">IF($F1907="","",$F1907-$D1907)</f>
        <v/>
      </c>
      <c r="H1907" s="20" t="str">
        <f aca="false">IF($E1907&lt;&gt;1,"",IF($F1907="",0,IF($G1907&lt;='Cohort Report'!$B$7,1,0)))</f>
        <v/>
      </c>
      <c r="I1907" s="20" t="str">
        <f aca="false">IF($E1907&lt;&gt;1,"",IF($F1907="",0,IF($G1907&lt;='Cohort Report'!$B$8,1,0)))</f>
        <v/>
      </c>
      <c r="J1907" s="21" t="str">
        <f aca="false">IF($E1907&lt;&gt;1,"",DATE(YEAR($D1907),MONTH($D1907),1))</f>
        <v/>
      </c>
      <c r="K1907" s="20" t="str">
        <f aca="false">IF($E1907&lt;&gt;1,"",IF($G1907="","",IF(AND($D1907&gt;='Cohort Report'!$B$5,$D1907&lt;='Cohort Report'!$B$6),$G1907,"")))</f>
        <v/>
      </c>
    </row>
    <row r="1908" customFormat="false" ht="15" hidden="false" customHeight="false" outlineLevel="0" collapsed="false">
      <c r="A1908" s="9"/>
      <c r="B1908" s="22"/>
      <c r="C1908" s="23"/>
      <c r="D1908" s="19" t="str">
        <f aca="false">IF($A1908="","",_xlfn.MINIFS($B:$B,$A:$A,$A1908))</f>
        <v/>
      </c>
      <c r="E1908" s="20" t="str">
        <f aca="false">IF($A1908="","",IF(AND($B1908=$D1908,COUNTIFS($A$2:$A1908,$A1908,$B$2:$B1908,$B1908)=1),1,0))</f>
        <v/>
      </c>
      <c r="F1908" s="19" t="str">
        <f aca="false">IF($E1908&lt;&gt;1,"",IF(COUNTIFS($A:$A,$A1908,$B:$B,"&gt;"&amp;$D1908)=0,"",_xlfn.MINIFS($B:$B,$A:$A,$A1908,$B:$B,"&gt;"&amp;$D1908)))</f>
        <v/>
      </c>
      <c r="G1908" s="20" t="str">
        <f aca="false">IF($F1908="","",$F1908-$D1908)</f>
        <v/>
      </c>
      <c r="H1908" s="20" t="str">
        <f aca="false">IF($E1908&lt;&gt;1,"",IF($F1908="",0,IF($G1908&lt;='Cohort Report'!$B$7,1,0)))</f>
        <v/>
      </c>
      <c r="I1908" s="20" t="str">
        <f aca="false">IF($E1908&lt;&gt;1,"",IF($F1908="",0,IF($G1908&lt;='Cohort Report'!$B$8,1,0)))</f>
        <v/>
      </c>
      <c r="J1908" s="21" t="str">
        <f aca="false">IF($E1908&lt;&gt;1,"",DATE(YEAR($D1908),MONTH($D1908),1))</f>
        <v/>
      </c>
      <c r="K1908" s="20" t="str">
        <f aca="false">IF($E1908&lt;&gt;1,"",IF($G1908="","",IF(AND($D1908&gt;='Cohort Report'!$B$5,$D1908&lt;='Cohort Report'!$B$6),$G1908,"")))</f>
        <v/>
      </c>
    </row>
    <row r="1909" customFormat="false" ht="15" hidden="false" customHeight="false" outlineLevel="0" collapsed="false">
      <c r="A1909" s="9"/>
      <c r="B1909" s="22"/>
      <c r="C1909" s="23"/>
      <c r="D1909" s="19" t="str">
        <f aca="false">IF($A1909="","",_xlfn.MINIFS($B:$B,$A:$A,$A1909))</f>
        <v/>
      </c>
      <c r="E1909" s="20" t="str">
        <f aca="false">IF($A1909="","",IF(AND($B1909=$D1909,COUNTIFS($A$2:$A1909,$A1909,$B$2:$B1909,$B1909)=1),1,0))</f>
        <v/>
      </c>
      <c r="F1909" s="19" t="str">
        <f aca="false">IF($E1909&lt;&gt;1,"",IF(COUNTIFS($A:$A,$A1909,$B:$B,"&gt;"&amp;$D1909)=0,"",_xlfn.MINIFS($B:$B,$A:$A,$A1909,$B:$B,"&gt;"&amp;$D1909)))</f>
        <v/>
      </c>
      <c r="G1909" s="20" t="str">
        <f aca="false">IF($F1909="","",$F1909-$D1909)</f>
        <v/>
      </c>
      <c r="H1909" s="20" t="str">
        <f aca="false">IF($E1909&lt;&gt;1,"",IF($F1909="",0,IF($G1909&lt;='Cohort Report'!$B$7,1,0)))</f>
        <v/>
      </c>
      <c r="I1909" s="20" t="str">
        <f aca="false">IF($E1909&lt;&gt;1,"",IF($F1909="",0,IF($G1909&lt;='Cohort Report'!$B$8,1,0)))</f>
        <v/>
      </c>
      <c r="J1909" s="21" t="str">
        <f aca="false">IF($E1909&lt;&gt;1,"",DATE(YEAR($D1909),MONTH($D1909),1))</f>
        <v/>
      </c>
      <c r="K1909" s="20" t="str">
        <f aca="false">IF($E1909&lt;&gt;1,"",IF($G1909="","",IF(AND($D1909&gt;='Cohort Report'!$B$5,$D1909&lt;='Cohort Report'!$B$6),$G1909,"")))</f>
        <v/>
      </c>
    </row>
    <row r="1910" customFormat="false" ht="15" hidden="false" customHeight="false" outlineLevel="0" collapsed="false">
      <c r="A1910" s="9"/>
      <c r="B1910" s="22"/>
      <c r="C1910" s="23"/>
      <c r="D1910" s="19" t="str">
        <f aca="false">IF($A1910="","",_xlfn.MINIFS($B:$B,$A:$A,$A1910))</f>
        <v/>
      </c>
      <c r="E1910" s="20" t="str">
        <f aca="false">IF($A1910="","",IF(AND($B1910=$D1910,COUNTIFS($A$2:$A1910,$A1910,$B$2:$B1910,$B1910)=1),1,0))</f>
        <v/>
      </c>
      <c r="F1910" s="19" t="str">
        <f aca="false">IF($E1910&lt;&gt;1,"",IF(COUNTIFS($A:$A,$A1910,$B:$B,"&gt;"&amp;$D1910)=0,"",_xlfn.MINIFS($B:$B,$A:$A,$A1910,$B:$B,"&gt;"&amp;$D1910)))</f>
        <v/>
      </c>
      <c r="G1910" s="20" t="str">
        <f aca="false">IF($F1910="","",$F1910-$D1910)</f>
        <v/>
      </c>
      <c r="H1910" s="20" t="str">
        <f aca="false">IF($E1910&lt;&gt;1,"",IF($F1910="",0,IF($G1910&lt;='Cohort Report'!$B$7,1,0)))</f>
        <v/>
      </c>
      <c r="I1910" s="20" t="str">
        <f aca="false">IF($E1910&lt;&gt;1,"",IF($F1910="",0,IF($G1910&lt;='Cohort Report'!$B$8,1,0)))</f>
        <v/>
      </c>
      <c r="J1910" s="21" t="str">
        <f aca="false">IF($E1910&lt;&gt;1,"",DATE(YEAR($D1910),MONTH($D1910),1))</f>
        <v/>
      </c>
      <c r="K1910" s="20" t="str">
        <f aca="false">IF($E1910&lt;&gt;1,"",IF($G1910="","",IF(AND($D1910&gt;='Cohort Report'!$B$5,$D1910&lt;='Cohort Report'!$B$6),$G1910,"")))</f>
        <v/>
      </c>
    </row>
    <row r="1911" customFormat="false" ht="15" hidden="false" customHeight="false" outlineLevel="0" collapsed="false">
      <c r="A1911" s="9"/>
      <c r="B1911" s="22"/>
      <c r="C1911" s="23"/>
      <c r="D1911" s="19" t="str">
        <f aca="false">IF($A1911="","",_xlfn.MINIFS($B:$B,$A:$A,$A1911))</f>
        <v/>
      </c>
      <c r="E1911" s="20" t="str">
        <f aca="false">IF($A1911="","",IF(AND($B1911=$D1911,COUNTIFS($A$2:$A1911,$A1911,$B$2:$B1911,$B1911)=1),1,0))</f>
        <v/>
      </c>
      <c r="F1911" s="19" t="str">
        <f aca="false">IF($E1911&lt;&gt;1,"",IF(COUNTIFS($A:$A,$A1911,$B:$B,"&gt;"&amp;$D1911)=0,"",_xlfn.MINIFS($B:$B,$A:$A,$A1911,$B:$B,"&gt;"&amp;$D1911)))</f>
        <v/>
      </c>
      <c r="G1911" s="20" t="str">
        <f aca="false">IF($F1911="","",$F1911-$D1911)</f>
        <v/>
      </c>
      <c r="H1911" s="20" t="str">
        <f aca="false">IF($E1911&lt;&gt;1,"",IF($F1911="",0,IF($G1911&lt;='Cohort Report'!$B$7,1,0)))</f>
        <v/>
      </c>
      <c r="I1911" s="20" t="str">
        <f aca="false">IF($E1911&lt;&gt;1,"",IF($F1911="",0,IF($G1911&lt;='Cohort Report'!$B$8,1,0)))</f>
        <v/>
      </c>
      <c r="J1911" s="21" t="str">
        <f aca="false">IF($E1911&lt;&gt;1,"",DATE(YEAR($D1911),MONTH($D1911),1))</f>
        <v/>
      </c>
      <c r="K1911" s="20" t="str">
        <f aca="false">IF($E1911&lt;&gt;1,"",IF($G1911="","",IF(AND($D1911&gt;='Cohort Report'!$B$5,$D1911&lt;='Cohort Report'!$B$6),$G1911,"")))</f>
        <v/>
      </c>
    </row>
    <row r="1912" customFormat="false" ht="15" hidden="false" customHeight="false" outlineLevel="0" collapsed="false">
      <c r="A1912" s="9"/>
      <c r="B1912" s="22"/>
      <c r="C1912" s="23"/>
      <c r="D1912" s="19" t="str">
        <f aca="false">IF($A1912="","",_xlfn.MINIFS($B:$B,$A:$A,$A1912))</f>
        <v/>
      </c>
      <c r="E1912" s="20" t="str">
        <f aca="false">IF($A1912="","",IF(AND($B1912=$D1912,COUNTIFS($A$2:$A1912,$A1912,$B$2:$B1912,$B1912)=1),1,0))</f>
        <v/>
      </c>
      <c r="F1912" s="19" t="str">
        <f aca="false">IF($E1912&lt;&gt;1,"",IF(COUNTIFS($A:$A,$A1912,$B:$B,"&gt;"&amp;$D1912)=0,"",_xlfn.MINIFS($B:$B,$A:$A,$A1912,$B:$B,"&gt;"&amp;$D1912)))</f>
        <v/>
      </c>
      <c r="G1912" s="20" t="str">
        <f aca="false">IF($F1912="","",$F1912-$D1912)</f>
        <v/>
      </c>
      <c r="H1912" s="20" t="str">
        <f aca="false">IF($E1912&lt;&gt;1,"",IF($F1912="",0,IF($G1912&lt;='Cohort Report'!$B$7,1,0)))</f>
        <v/>
      </c>
      <c r="I1912" s="20" t="str">
        <f aca="false">IF($E1912&lt;&gt;1,"",IF($F1912="",0,IF($G1912&lt;='Cohort Report'!$B$8,1,0)))</f>
        <v/>
      </c>
      <c r="J1912" s="21" t="str">
        <f aca="false">IF($E1912&lt;&gt;1,"",DATE(YEAR($D1912),MONTH($D1912),1))</f>
        <v/>
      </c>
      <c r="K1912" s="20" t="str">
        <f aca="false">IF($E1912&lt;&gt;1,"",IF($G1912="","",IF(AND($D1912&gt;='Cohort Report'!$B$5,$D1912&lt;='Cohort Report'!$B$6),$G1912,"")))</f>
        <v/>
      </c>
    </row>
    <row r="1913" customFormat="false" ht="15" hidden="false" customHeight="false" outlineLevel="0" collapsed="false">
      <c r="A1913" s="9"/>
      <c r="B1913" s="22"/>
      <c r="C1913" s="23"/>
      <c r="D1913" s="19" t="str">
        <f aca="false">IF($A1913="","",_xlfn.MINIFS($B:$B,$A:$A,$A1913))</f>
        <v/>
      </c>
      <c r="E1913" s="20" t="str">
        <f aca="false">IF($A1913="","",IF(AND($B1913=$D1913,COUNTIFS($A$2:$A1913,$A1913,$B$2:$B1913,$B1913)=1),1,0))</f>
        <v/>
      </c>
      <c r="F1913" s="19" t="str">
        <f aca="false">IF($E1913&lt;&gt;1,"",IF(COUNTIFS($A:$A,$A1913,$B:$B,"&gt;"&amp;$D1913)=0,"",_xlfn.MINIFS($B:$B,$A:$A,$A1913,$B:$B,"&gt;"&amp;$D1913)))</f>
        <v/>
      </c>
      <c r="G1913" s="20" t="str">
        <f aca="false">IF($F1913="","",$F1913-$D1913)</f>
        <v/>
      </c>
      <c r="H1913" s="20" t="str">
        <f aca="false">IF($E1913&lt;&gt;1,"",IF($F1913="",0,IF($G1913&lt;='Cohort Report'!$B$7,1,0)))</f>
        <v/>
      </c>
      <c r="I1913" s="20" t="str">
        <f aca="false">IF($E1913&lt;&gt;1,"",IF($F1913="",0,IF($G1913&lt;='Cohort Report'!$B$8,1,0)))</f>
        <v/>
      </c>
      <c r="J1913" s="21" t="str">
        <f aca="false">IF($E1913&lt;&gt;1,"",DATE(YEAR($D1913),MONTH($D1913),1))</f>
        <v/>
      </c>
      <c r="K1913" s="20" t="str">
        <f aca="false">IF($E1913&lt;&gt;1,"",IF($G1913="","",IF(AND($D1913&gt;='Cohort Report'!$B$5,$D1913&lt;='Cohort Report'!$B$6),$G1913,"")))</f>
        <v/>
      </c>
    </row>
    <row r="1914" customFormat="false" ht="15" hidden="false" customHeight="false" outlineLevel="0" collapsed="false">
      <c r="A1914" s="9"/>
      <c r="B1914" s="22"/>
      <c r="C1914" s="23"/>
      <c r="D1914" s="19" t="str">
        <f aca="false">IF($A1914="","",_xlfn.MINIFS($B:$B,$A:$A,$A1914))</f>
        <v/>
      </c>
      <c r="E1914" s="20" t="str">
        <f aca="false">IF($A1914="","",IF(AND($B1914=$D1914,COUNTIFS($A$2:$A1914,$A1914,$B$2:$B1914,$B1914)=1),1,0))</f>
        <v/>
      </c>
      <c r="F1914" s="19" t="str">
        <f aca="false">IF($E1914&lt;&gt;1,"",IF(COUNTIFS($A:$A,$A1914,$B:$B,"&gt;"&amp;$D1914)=0,"",_xlfn.MINIFS($B:$B,$A:$A,$A1914,$B:$B,"&gt;"&amp;$D1914)))</f>
        <v/>
      </c>
      <c r="G1914" s="20" t="str">
        <f aca="false">IF($F1914="","",$F1914-$D1914)</f>
        <v/>
      </c>
      <c r="H1914" s="20" t="str">
        <f aca="false">IF($E1914&lt;&gt;1,"",IF($F1914="",0,IF($G1914&lt;='Cohort Report'!$B$7,1,0)))</f>
        <v/>
      </c>
      <c r="I1914" s="20" t="str">
        <f aca="false">IF($E1914&lt;&gt;1,"",IF($F1914="",0,IF($G1914&lt;='Cohort Report'!$B$8,1,0)))</f>
        <v/>
      </c>
      <c r="J1914" s="21" t="str">
        <f aca="false">IF($E1914&lt;&gt;1,"",DATE(YEAR($D1914),MONTH($D1914),1))</f>
        <v/>
      </c>
      <c r="K1914" s="20" t="str">
        <f aca="false">IF($E1914&lt;&gt;1,"",IF($G1914="","",IF(AND($D1914&gt;='Cohort Report'!$B$5,$D1914&lt;='Cohort Report'!$B$6),$G1914,"")))</f>
        <v/>
      </c>
    </row>
    <row r="1915" customFormat="false" ht="15" hidden="false" customHeight="false" outlineLevel="0" collapsed="false">
      <c r="A1915" s="9"/>
      <c r="B1915" s="22"/>
      <c r="C1915" s="23"/>
      <c r="D1915" s="19" t="str">
        <f aca="false">IF($A1915="","",_xlfn.MINIFS($B:$B,$A:$A,$A1915))</f>
        <v/>
      </c>
      <c r="E1915" s="20" t="str">
        <f aca="false">IF($A1915="","",IF(AND($B1915=$D1915,COUNTIFS($A$2:$A1915,$A1915,$B$2:$B1915,$B1915)=1),1,0))</f>
        <v/>
      </c>
      <c r="F1915" s="19" t="str">
        <f aca="false">IF($E1915&lt;&gt;1,"",IF(COUNTIFS($A:$A,$A1915,$B:$B,"&gt;"&amp;$D1915)=0,"",_xlfn.MINIFS($B:$B,$A:$A,$A1915,$B:$B,"&gt;"&amp;$D1915)))</f>
        <v/>
      </c>
      <c r="G1915" s="20" t="str">
        <f aca="false">IF($F1915="","",$F1915-$D1915)</f>
        <v/>
      </c>
      <c r="H1915" s="20" t="str">
        <f aca="false">IF($E1915&lt;&gt;1,"",IF($F1915="",0,IF($G1915&lt;='Cohort Report'!$B$7,1,0)))</f>
        <v/>
      </c>
      <c r="I1915" s="20" t="str">
        <f aca="false">IF($E1915&lt;&gt;1,"",IF($F1915="",0,IF($G1915&lt;='Cohort Report'!$B$8,1,0)))</f>
        <v/>
      </c>
      <c r="J1915" s="21" t="str">
        <f aca="false">IF($E1915&lt;&gt;1,"",DATE(YEAR($D1915),MONTH($D1915),1))</f>
        <v/>
      </c>
      <c r="K1915" s="20" t="str">
        <f aca="false">IF($E1915&lt;&gt;1,"",IF($G1915="","",IF(AND($D1915&gt;='Cohort Report'!$B$5,$D1915&lt;='Cohort Report'!$B$6),$G1915,"")))</f>
        <v/>
      </c>
    </row>
    <row r="1916" customFormat="false" ht="15" hidden="false" customHeight="false" outlineLevel="0" collapsed="false">
      <c r="A1916" s="9"/>
      <c r="B1916" s="22"/>
      <c r="C1916" s="23"/>
      <c r="D1916" s="19" t="str">
        <f aca="false">IF($A1916="","",_xlfn.MINIFS($B:$B,$A:$A,$A1916))</f>
        <v/>
      </c>
      <c r="E1916" s="20" t="str">
        <f aca="false">IF($A1916="","",IF(AND($B1916=$D1916,COUNTIFS($A$2:$A1916,$A1916,$B$2:$B1916,$B1916)=1),1,0))</f>
        <v/>
      </c>
      <c r="F1916" s="19" t="str">
        <f aca="false">IF($E1916&lt;&gt;1,"",IF(COUNTIFS($A:$A,$A1916,$B:$B,"&gt;"&amp;$D1916)=0,"",_xlfn.MINIFS($B:$B,$A:$A,$A1916,$B:$B,"&gt;"&amp;$D1916)))</f>
        <v/>
      </c>
      <c r="G1916" s="20" t="str">
        <f aca="false">IF($F1916="","",$F1916-$D1916)</f>
        <v/>
      </c>
      <c r="H1916" s="20" t="str">
        <f aca="false">IF($E1916&lt;&gt;1,"",IF($F1916="",0,IF($G1916&lt;='Cohort Report'!$B$7,1,0)))</f>
        <v/>
      </c>
      <c r="I1916" s="20" t="str">
        <f aca="false">IF($E1916&lt;&gt;1,"",IF($F1916="",0,IF($G1916&lt;='Cohort Report'!$B$8,1,0)))</f>
        <v/>
      </c>
      <c r="J1916" s="21" t="str">
        <f aca="false">IF($E1916&lt;&gt;1,"",DATE(YEAR($D1916),MONTH($D1916),1))</f>
        <v/>
      </c>
      <c r="K1916" s="20" t="str">
        <f aca="false">IF($E1916&lt;&gt;1,"",IF($G1916="","",IF(AND($D1916&gt;='Cohort Report'!$B$5,$D1916&lt;='Cohort Report'!$B$6),$G1916,"")))</f>
        <v/>
      </c>
    </row>
    <row r="1917" customFormat="false" ht="15" hidden="false" customHeight="false" outlineLevel="0" collapsed="false">
      <c r="A1917" s="9"/>
      <c r="B1917" s="22"/>
      <c r="C1917" s="23"/>
      <c r="D1917" s="19" t="str">
        <f aca="false">IF($A1917="","",_xlfn.MINIFS($B:$B,$A:$A,$A1917))</f>
        <v/>
      </c>
      <c r="E1917" s="20" t="str">
        <f aca="false">IF($A1917="","",IF(AND($B1917=$D1917,COUNTIFS($A$2:$A1917,$A1917,$B$2:$B1917,$B1917)=1),1,0))</f>
        <v/>
      </c>
      <c r="F1917" s="19" t="str">
        <f aca="false">IF($E1917&lt;&gt;1,"",IF(COUNTIFS($A:$A,$A1917,$B:$B,"&gt;"&amp;$D1917)=0,"",_xlfn.MINIFS($B:$B,$A:$A,$A1917,$B:$B,"&gt;"&amp;$D1917)))</f>
        <v/>
      </c>
      <c r="G1917" s="20" t="str">
        <f aca="false">IF($F1917="","",$F1917-$D1917)</f>
        <v/>
      </c>
      <c r="H1917" s="20" t="str">
        <f aca="false">IF($E1917&lt;&gt;1,"",IF($F1917="",0,IF($G1917&lt;='Cohort Report'!$B$7,1,0)))</f>
        <v/>
      </c>
      <c r="I1917" s="20" t="str">
        <f aca="false">IF($E1917&lt;&gt;1,"",IF($F1917="",0,IF($G1917&lt;='Cohort Report'!$B$8,1,0)))</f>
        <v/>
      </c>
      <c r="J1917" s="21" t="str">
        <f aca="false">IF($E1917&lt;&gt;1,"",DATE(YEAR($D1917),MONTH($D1917),1))</f>
        <v/>
      </c>
      <c r="K1917" s="20" t="str">
        <f aca="false">IF($E1917&lt;&gt;1,"",IF($G1917="","",IF(AND($D1917&gt;='Cohort Report'!$B$5,$D1917&lt;='Cohort Report'!$B$6),$G1917,"")))</f>
        <v/>
      </c>
    </row>
    <row r="1918" customFormat="false" ht="15" hidden="false" customHeight="false" outlineLevel="0" collapsed="false">
      <c r="A1918" s="9"/>
      <c r="B1918" s="22"/>
      <c r="C1918" s="23"/>
      <c r="D1918" s="19" t="str">
        <f aca="false">IF($A1918="","",_xlfn.MINIFS($B:$B,$A:$A,$A1918))</f>
        <v/>
      </c>
      <c r="E1918" s="20" t="str">
        <f aca="false">IF($A1918="","",IF(AND($B1918=$D1918,COUNTIFS($A$2:$A1918,$A1918,$B$2:$B1918,$B1918)=1),1,0))</f>
        <v/>
      </c>
      <c r="F1918" s="19" t="str">
        <f aca="false">IF($E1918&lt;&gt;1,"",IF(COUNTIFS($A:$A,$A1918,$B:$B,"&gt;"&amp;$D1918)=0,"",_xlfn.MINIFS($B:$B,$A:$A,$A1918,$B:$B,"&gt;"&amp;$D1918)))</f>
        <v/>
      </c>
      <c r="G1918" s="20" t="str">
        <f aca="false">IF($F1918="","",$F1918-$D1918)</f>
        <v/>
      </c>
      <c r="H1918" s="20" t="str">
        <f aca="false">IF($E1918&lt;&gt;1,"",IF($F1918="",0,IF($G1918&lt;='Cohort Report'!$B$7,1,0)))</f>
        <v/>
      </c>
      <c r="I1918" s="20" t="str">
        <f aca="false">IF($E1918&lt;&gt;1,"",IF($F1918="",0,IF($G1918&lt;='Cohort Report'!$B$8,1,0)))</f>
        <v/>
      </c>
      <c r="J1918" s="21" t="str">
        <f aca="false">IF($E1918&lt;&gt;1,"",DATE(YEAR($D1918),MONTH($D1918),1))</f>
        <v/>
      </c>
      <c r="K1918" s="20" t="str">
        <f aca="false">IF($E1918&lt;&gt;1,"",IF($G1918="","",IF(AND($D1918&gt;='Cohort Report'!$B$5,$D1918&lt;='Cohort Report'!$B$6),$G1918,"")))</f>
        <v/>
      </c>
    </row>
    <row r="1919" customFormat="false" ht="15" hidden="false" customHeight="false" outlineLevel="0" collapsed="false">
      <c r="A1919" s="9"/>
      <c r="B1919" s="22"/>
      <c r="C1919" s="23"/>
      <c r="D1919" s="19" t="str">
        <f aca="false">IF($A1919="","",_xlfn.MINIFS($B:$B,$A:$A,$A1919))</f>
        <v/>
      </c>
      <c r="E1919" s="20" t="str">
        <f aca="false">IF($A1919="","",IF(AND($B1919=$D1919,COUNTIFS($A$2:$A1919,$A1919,$B$2:$B1919,$B1919)=1),1,0))</f>
        <v/>
      </c>
      <c r="F1919" s="19" t="str">
        <f aca="false">IF($E1919&lt;&gt;1,"",IF(COUNTIFS($A:$A,$A1919,$B:$B,"&gt;"&amp;$D1919)=0,"",_xlfn.MINIFS($B:$B,$A:$A,$A1919,$B:$B,"&gt;"&amp;$D1919)))</f>
        <v/>
      </c>
      <c r="G1919" s="20" t="str">
        <f aca="false">IF($F1919="","",$F1919-$D1919)</f>
        <v/>
      </c>
      <c r="H1919" s="20" t="str">
        <f aca="false">IF($E1919&lt;&gt;1,"",IF($F1919="",0,IF($G1919&lt;='Cohort Report'!$B$7,1,0)))</f>
        <v/>
      </c>
      <c r="I1919" s="20" t="str">
        <f aca="false">IF($E1919&lt;&gt;1,"",IF($F1919="",0,IF($G1919&lt;='Cohort Report'!$B$8,1,0)))</f>
        <v/>
      </c>
      <c r="J1919" s="21" t="str">
        <f aca="false">IF($E1919&lt;&gt;1,"",DATE(YEAR($D1919),MONTH($D1919),1))</f>
        <v/>
      </c>
      <c r="K1919" s="20" t="str">
        <f aca="false">IF($E1919&lt;&gt;1,"",IF($G1919="","",IF(AND($D1919&gt;='Cohort Report'!$B$5,$D1919&lt;='Cohort Report'!$B$6),$G1919,"")))</f>
        <v/>
      </c>
    </row>
    <row r="1920" customFormat="false" ht="15" hidden="false" customHeight="false" outlineLevel="0" collapsed="false">
      <c r="A1920" s="9"/>
      <c r="B1920" s="22"/>
      <c r="C1920" s="23"/>
      <c r="D1920" s="19" t="str">
        <f aca="false">IF($A1920="","",_xlfn.MINIFS($B:$B,$A:$A,$A1920))</f>
        <v/>
      </c>
      <c r="E1920" s="20" t="str">
        <f aca="false">IF($A1920="","",IF(AND($B1920=$D1920,COUNTIFS($A$2:$A1920,$A1920,$B$2:$B1920,$B1920)=1),1,0))</f>
        <v/>
      </c>
      <c r="F1920" s="19" t="str">
        <f aca="false">IF($E1920&lt;&gt;1,"",IF(COUNTIFS($A:$A,$A1920,$B:$B,"&gt;"&amp;$D1920)=0,"",_xlfn.MINIFS($B:$B,$A:$A,$A1920,$B:$B,"&gt;"&amp;$D1920)))</f>
        <v/>
      </c>
      <c r="G1920" s="20" t="str">
        <f aca="false">IF($F1920="","",$F1920-$D1920)</f>
        <v/>
      </c>
      <c r="H1920" s="20" t="str">
        <f aca="false">IF($E1920&lt;&gt;1,"",IF($F1920="",0,IF($G1920&lt;='Cohort Report'!$B$7,1,0)))</f>
        <v/>
      </c>
      <c r="I1920" s="20" t="str">
        <f aca="false">IF($E1920&lt;&gt;1,"",IF($F1920="",0,IF($G1920&lt;='Cohort Report'!$B$8,1,0)))</f>
        <v/>
      </c>
      <c r="J1920" s="21" t="str">
        <f aca="false">IF($E1920&lt;&gt;1,"",DATE(YEAR($D1920),MONTH($D1920),1))</f>
        <v/>
      </c>
      <c r="K1920" s="20" t="str">
        <f aca="false">IF($E1920&lt;&gt;1,"",IF($G1920="","",IF(AND($D1920&gt;='Cohort Report'!$B$5,$D1920&lt;='Cohort Report'!$B$6),$G1920,"")))</f>
        <v/>
      </c>
    </row>
    <row r="1921" customFormat="false" ht="15" hidden="false" customHeight="false" outlineLevel="0" collapsed="false">
      <c r="A1921" s="9"/>
      <c r="B1921" s="22"/>
      <c r="C1921" s="23"/>
      <c r="D1921" s="19" t="str">
        <f aca="false">IF($A1921="","",_xlfn.MINIFS($B:$B,$A:$A,$A1921))</f>
        <v/>
      </c>
      <c r="E1921" s="20" t="str">
        <f aca="false">IF($A1921="","",IF(AND($B1921=$D1921,COUNTIFS($A$2:$A1921,$A1921,$B$2:$B1921,$B1921)=1),1,0))</f>
        <v/>
      </c>
      <c r="F1921" s="19" t="str">
        <f aca="false">IF($E1921&lt;&gt;1,"",IF(COUNTIFS($A:$A,$A1921,$B:$B,"&gt;"&amp;$D1921)=0,"",_xlfn.MINIFS($B:$B,$A:$A,$A1921,$B:$B,"&gt;"&amp;$D1921)))</f>
        <v/>
      </c>
      <c r="G1921" s="20" t="str">
        <f aca="false">IF($F1921="","",$F1921-$D1921)</f>
        <v/>
      </c>
      <c r="H1921" s="20" t="str">
        <f aca="false">IF($E1921&lt;&gt;1,"",IF($F1921="",0,IF($G1921&lt;='Cohort Report'!$B$7,1,0)))</f>
        <v/>
      </c>
      <c r="I1921" s="20" t="str">
        <f aca="false">IF($E1921&lt;&gt;1,"",IF($F1921="",0,IF($G1921&lt;='Cohort Report'!$B$8,1,0)))</f>
        <v/>
      </c>
      <c r="J1921" s="21" t="str">
        <f aca="false">IF($E1921&lt;&gt;1,"",DATE(YEAR($D1921),MONTH($D1921),1))</f>
        <v/>
      </c>
      <c r="K1921" s="20" t="str">
        <f aca="false">IF($E1921&lt;&gt;1,"",IF($G1921="","",IF(AND($D1921&gt;='Cohort Report'!$B$5,$D1921&lt;='Cohort Report'!$B$6),$G1921,"")))</f>
        <v/>
      </c>
    </row>
    <row r="1922" customFormat="false" ht="15" hidden="false" customHeight="false" outlineLevel="0" collapsed="false">
      <c r="A1922" s="9"/>
      <c r="B1922" s="22"/>
      <c r="C1922" s="23"/>
      <c r="D1922" s="19" t="str">
        <f aca="false">IF($A1922="","",_xlfn.MINIFS($B:$B,$A:$A,$A1922))</f>
        <v/>
      </c>
      <c r="E1922" s="20" t="str">
        <f aca="false">IF($A1922="","",IF(AND($B1922=$D1922,COUNTIFS($A$2:$A1922,$A1922,$B$2:$B1922,$B1922)=1),1,0))</f>
        <v/>
      </c>
      <c r="F1922" s="19" t="str">
        <f aca="false">IF($E1922&lt;&gt;1,"",IF(COUNTIFS($A:$A,$A1922,$B:$B,"&gt;"&amp;$D1922)=0,"",_xlfn.MINIFS($B:$B,$A:$A,$A1922,$B:$B,"&gt;"&amp;$D1922)))</f>
        <v/>
      </c>
      <c r="G1922" s="20" t="str">
        <f aca="false">IF($F1922="","",$F1922-$D1922)</f>
        <v/>
      </c>
      <c r="H1922" s="20" t="str">
        <f aca="false">IF($E1922&lt;&gt;1,"",IF($F1922="",0,IF($G1922&lt;='Cohort Report'!$B$7,1,0)))</f>
        <v/>
      </c>
      <c r="I1922" s="20" t="str">
        <f aca="false">IF($E1922&lt;&gt;1,"",IF($F1922="",0,IF($G1922&lt;='Cohort Report'!$B$8,1,0)))</f>
        <v/>
      </c>
      <c r="J1922" s="21" t="str">
        <f aca="false">IF($E1922&lt;&gt;1,"",DATE(YEAR($D1922),MONTH($D1922),1))</f>
        <v/>
      </c>
      <c r="K1922" s="20" t="str">
        <f aca="false">IF($E1922&lt;&gt;1,"",IF($G1922="","",IF(AND($D1922&gt;='Cohort Report'!$B$5,$D1922&lt;='Cohort Report'!$B$6),$G1922,"")))</f>
        <v/>
      </c>
    </row>
    <row r="1923" customFormat="false" ht="15" hidden="false" customHeight="false" outlineLevel="0" collapsed="false">
      <c r="A1923" s="9"/>
      <c r="B1923" s="22"/>
      <c r="C1923" s="23"/>
      <c r="D1923" s="19" t="str">
        <f aca="false">IF($A1923="","",_xlfn.MINIFS($B:$B,$A:$A,$A1923))</f>
        <v/>
      </c>
      <c r="E1923" s="20" t="str">
        <f aca="false">IF($A1923="","",IF(AND($B1923=$D1923,COUNTIFS($A$2:$A1923,$A1923,$B$2:$B1923,$B1923)=1),1,0))</f>
        <v/>
      </c>
      <c r="F1923" s="19" t="str">
        <f aca="false">IF($E1923&lt;&gt;1,"",IF(COUNTIFS($A:$A,$A1923,$B:$B,"&gt;"&amp;$D1923)=0,"",_xlfn.MINIFS($B:$B,$A:$A,$A1923,$B:$B,"&gt;"&amp;$D1923)))</f>
        <v/>
      </c>
      <c r="G1923" s="20" t="str">
        <f aca="false">IF($F1923="","",$F1923-$D1923)</f>
        <v/>
      </c>
      <c r="H1923" s="20" t="str">
        <f aca="false">IF($E1923&lt;&gt;1,"",IF($F1923="",0,IF($G1923&lt;='Cohort Report'!$B$7,1,0)))</f>
        <v/>
      </c>
      <c r="I1923" s="20" t="str">
        <f aca="false">IF($E1923&lt;&gt;1,"",IF($F1923="",0,IF($G1923&lt;='Cohort Report'!$B$8,1,0)))</f>
        <v/>
      </c>
      <c r="J1923" s="21" t="str">
        <f aca="false">IF($E1923&lt;&gt;1,"",DATE(YEAR($D1923),MONTH($D1923),1))</f>
        <v/>
      </c>
      <c r="K1923" s="20" t="str">
        <f aca="false">IF($E1923&lt;&gt;1,"",IF($G1923="","",IF(AND($D1923&gt;='Cohort Report'!$B$5,$D1923&lt;='Cohort Report'!$B$6),$G1923,"")))</f>
        <v/>
      </c>
    </row>
    <row r="1924" customFormat="false" ht="15" hidden="false" customHeight="false" outlineLevel="0" collapsed="false">
      <c r="A1924" s="9"/>
      <c r="B1924" s="22"/>
      <c r="C1924" s="23"/>
      <c r="D1924" s="19" t="str">
        <f aca="false">IF($A1924="","",_xlfn.MINIFS($B:$B,$A:$A,$A1924))</f>
        <v/>
      </c>
      <c r="E1924" s="20" t="str">
        <f aca="false">IF($A1924="","",IF(AND($B1924=$D1924,COUNTIFS($A$2:$A1924,$A1924,$B$2:$B1924,$B1924)=1),1,0))</f>
        <v/>
      </c>
      <c r="F1924" s="19" t="str">
        <f aca="false">IF($E1924&lt;&gt;1,"",IF(COUNTIFS($A:$A,$A1924,$B:$B,"&gt;"&amp;$D1924)=0,"",_xlfn.MINIFS($B:$B,$A:$A,$A1924,$B:$B,"&gt;"&amp;$D1924)))</f>
        <v/>
      </c>
      <c r="G1924" s="20" t="str">
        <f aca="false">IF($F1924="","",$F1924-$D1924)</f>
        <v/>
      </c>
      <c r="H1924" s="20" t="str">
        <f aca="false">IF($E1924&lt;&gt;1,"",IF($F1924="",0,IF($G1924&lt;='Cohort Report'!$B$7,1,0)))</f>
        <v/>
      </c>
      <c r="I1924" s="20" t="str">
        <f aca="false">IF($E1924&lt;&gt;1,"",IF($F1924="",0,IF($G1924&lt;='Cohort Report'!$B$8,1,0)))</f>
        <v/>
      </c>
      <c r="J1924" s="21" t="str">
        <f aca="false">IF($E1924&lt;&gt;1,"",DATE(YEAR($D1924),MONTH($D1924),1))</f>
        <v/>
      </c>
      <c r="K1924" s="20" t="str">
        <f aca="false">IF($E1924&lt;&gt;1,"",IF($G1924="","",IF(AND($D1924&gt;='Cohort Report'!$B$5,$D1924&lt;='Cohort Report'!$B$6),$G1924,"")))</f>
        <v/>
      </c>
    </row>
    <row r="1925" customFormat="false" ht="15" hidden="false" customHeight="false" outlineLevel="0" collapsed="false">
      <c r="A1925" s="9"/>
      <c r="B1925" s="22"/>
      <c r="C1925" s="23"/>
      <c r="D1925" s="19" t="str">
        <f aca="false">IF($A1925="","",_xlfn.MINIFS($B:$B,$A:$A,$A1925))</f>
        <v/>
      </c>
      <c r="E1925" s="20" t="str">
        <f aca="false">IF($A1925="","",IF(AND($B1925=$D1925,COUNTIFS($A$2:$A1925,$A1925,$B$2:$B1925,$B1925)=1),1,0))</f>
        <v/>
      </c>
      <c r="F1925" s="19" t="str">
        <f aca="false">IF($E1925&lt;&gt;1,"",IF(COUNTIFS($A:$A,$A1925,$B:$B,"&gt;"&amp;$D1925)=0,"",_xlfn.MINIFS($B:$B,$A:$A,$A1925,$B:$B,"&gt;"&amp;$D1925)))</f>
        <v/>
      </c>
      <c r="G1925" s="20" t="str">
        <f aca="false">IF($F1925="","",$F1925-$D1925)</f>
        <v/>
      </c>
      <c r="H1925" s="20" t="str">
        <f aca="false">IF($E1925&lt;&gt;1,"",IF($F1925="",0,IF($G1925&lt;='Cohort Report'!$B$7,1,0)))</f>
        <v/>
      </c>
      <c r="I1925" s="20" t="str">
        <f aca="false">IF($E1925&lt;&gt;1,"",IF($F1925="",0,IF($G1925&lt;='Cohort Report'!$B$8,1,0)))</f>
        <v/>
      </c>
      <c r="J1925" s="21" t="str">
        <f aca="false">IF($E1925&lt;&gt;1,"",DATE(YEAR($D1925),MONTH($D1925),1))</f>
        <v/>
      </c>
      <c r="K1925" s="20" t="str">
        <f aca="false">IF($E1925&lt;&gt;1,"",IF($G1925="","",IF(AND($D1925&gt;='Cohort Report'!$B$5,$D1925&lt;='Cohort Report'!$B$6),$G1925,"")))</f>
        <v/>
      </c>
    </row>
    <row r="1926" customFormat="false" ht="15" hidden="false" customHeight="false" outlineLevel="0" collapsed="false">
      <c r="A1926" s="9"/>
      <c r="B1926" s="22"/>
      <c r="C1926" s="23"/>
      <c r="D1926" s="19" t="str">
        <f aca="false">IF($A1926="","",_xlfn.MINIFS($B:$B,$A:$A,$A1926))</f>
        <v/>
      </c>
      <c r="E1926" s="20" t="str">
        <f aca="false">IF($A1926="","",IF(AND($B1926=$D1926,COUNTIFS($A$2:$A1926,$A1926,$B$2:$B1926,$B1926)=1),1,0))</f>
        <v/>
      </c>
      <c r="F1926" s="19" t="str">
        <f aca="false">IF($E1926&lt;&gt;1,"",IF(COUNTIFS($A:$A,$A1926,$B:$B,"&gt;"&amp;$D1926)=0,"",_xlfn.MINIFS($B:$B,$A:$A,$A1926,$B:$B,"&gt;"&amp;$D1926)))</f>
        <v/>
      </c>
      <c r="G1926" s="20" t="str">
        <f aca="false">IF($F1926="","",$F1926-$D1926)</f>
        <v/>
      </c>
      <c r="H1926" s="20" t="str">
        <f aca="false">IF($E1926&lt;&gt;1,"",IF($F1926="",0,IF($G1926&lt;='Cohort Report'!$B$7,1,0)))</f>
        <v/>
      </c>
      <c r="I1926" s="20" t="str">
        <f aca="false">IF($E1926&lt;&gt;1,"",IF($F1926="",0,IF($G1926&lt;='Cohort Report'!$B$8,1,0)))</f>
        <v/>
      </c>
      <c r="J1926" s="21" t="str">
        <f aca="false">IF($E1926&lt;&gt;1,"",DATE(YEAR($D1926),MONTH($D1926),1))</f>
        <v/>
      </c>
      <c r="K1926" s="20" t="str">
        <f aca="false">IF($E1926&lt;&gt;1,"",IF($G1926="","",IF(AND($D1926&gt;='Cohort Report'!$B$5,$D1926&lt;='Cohort Report'!$B$6),$G1926,"")))</f>
        <v/>
      </c>
    </row>
    <row r="1927" customFormat="false" ht="15" hidden="false" customHeight="false" outlineLevel="0" collapsed="false">
      <c r="A1927" s="9"/>
      <c r="B1927" s="22"/>
      <c r="C1927" s="23"/>
      <c r="D1927" s="19" t="str">
        <f aca="false">IF($A1927="","",_xlfn.MINIFS($B:$B,$A:$A,$A1927))</f>
        <v/>
      </c>
      <c r="E1927" s="20" t="str">
        <f aca="false">IF($A1927="","",IF(AND($B1927=$D1927,COUNTIFS($A$2:$A1927,$A1927,$B$2:$B1927,$B1927)=1),1,0))</f>
        <v/>
      </c>
      <c r="F1927" s="19" t="str">
        <f aca="false">IF($E1927&lt;&gt;1,"",IF(COUNTIFS($A:$A,$A1927,$B:$B,"&gt;"&amp;$D1927)=0,"",_xlfn.MINIFS($B:$B,$A:$A,$A1927,$B:$B,"&gt;"&amp;$D1927)))</f>
        <v/>
      </c>
      <c r="G1927" s="20" t="str">
        <f aca="false">IF($F1927="","",$F1927-$D1927)</f>
        <v/>
      </c>
      <c r="H1927" s="20" t="str">
        <f aca="false">IF($E1927&lt;&gt;1,"",IF($F1927="",0,IF($G1927&lt;='Cohort Report'!$B$7,1,0)))</f>
        <v/>
      </c>
      <c r="I1927" s="20" t="str">
        <f aca="false">IF($E1927&lt;&gt;1,"",IF($F1927="",0,IF($G1927&lt;='Cohort Report'!$B$8,1,0)))</f>
        <v/>
      </c>
      <c r="J1927" s="21" t="str">
        <f aca="false">IF($E1927&lt;&gt;1,"",DATE(YEAR($D1927),MONTH($D1927),1))</f>
        <v/>
      </c>
      <c r="K1927" s="20" t="str">
        <f aca="false">IF($E1927&lt;&gt;1,"",IF($G1927="","",IF(AND($D1927&gt;='Cohort Report'!$B$5,$D1927&lt;='Cohort Report'!$B$6),$G1927,"")))</f>
        <v/>
      </c>
    </row>
    <row r="1928" customFormat="false" ht="15" hidden="false" customHeight="false" outlineLevel="0" collapsed="false">
      <c r="A1928" s="9"/>
      <c r="B1928" s="22"/>
      <c r="C1928" s="23"/>
      <c r="D1928" s="19" t="str">
        <f aca="false">IF($A1928="","",_xlfn.MINIFS($B:$B,$A:$A,$A1928))</f>
        <v/>
      </c>
      <c r="E1928" s="20" t="str">
        <f aca="false">IF($A1928="","",IF(AND($B1928=$D1928,COUNTIFS($A$2:$A1928,$A1928,$B$2:$B1928,$B1928)=1),1,0))</f>
        <v/>
      </c>
      <c r="F1928" s="19" t="str">
        <f aca="false">IF($E1928&lt;&gt;1,"",IF(COUNTIFS($A:$A,$A1928,$B:$B,"&gt;"&amp;$D1928)=0,"",_xlfn.MINIFS($B:$B,$A:$A,$A1928,$B:$B,"&gt;"&amp;$D1928)))</f>
        <v/>
      </c>
      <c r="G1928" s="20" t="str">
        <f aca="false">IF($F1928="","",$F1928-$D1928)</f>
        <v/>
      </c>
      <c r="H1928" s="20" t="str">
        <f aca="false">IF($E1928&lt;&gt;1,"",IF($F1928="",0,IF($G1928&lt;='Cohort Report'!$B$7,1,0)))</f>
        <v/>
      </c>
      <c r="I1928" s="20" t="str">
        <f aca="false">IF($E1928&lt;&gt;1,"",IF($F1928="",0,IF($G1928&lt;='Cohort Report'!$B$8,1,0)))</f>
        <v/>
      </c>
      <c r="J1928" s="21" t="str">
        <f aca="false">IF($E1928&lt;&gt;1,"",DATE(YEAR($D1928),MONTH($D1928),1))</f>
        <v/>
      </c>
      <c r="K1928" s="20" t="str">
        <f aca="false">IF($E1928&lt;&gt;1,"",IF($G1928="","",IF(AND($D1928&gt;='Cohort Report'!$B$5,$D1928&lt;='Cohort Report'!$B$6),$G1928,"")))</f>
        <v/>
      </c>
    </row>
    <row r="1929" customFormat="false" ht="15" hidden="false" customHeight="false" outlineLevel="0" collapsed="false">
      <c r="A1929" s="9"/>
      <c r="B1929" s="22"/>
      <c r="C1929" s="23"/>
      <c r="D1929" s="19" t="str">
        <f aca="false">IF($A1929="","",_xlfn.MINIFS($B:$B,$A:$A,$A1929))</f>
        <v/>
      </c>
      <c r="E1929" s="20" t="str">
        <f aca="false">IF($A1929="","",IF(AND($B1929=$D1929,COUNTIFS($A$2:$A1929,$A1929,$B$2:$B1929,$B1929)=1),1,0))</f>
        <v/>
      </c>
      <c r="F1929" s="19" t="str">
        <f aca="false">IF($E1929&lt;&gt;1,"",IF(COUNTIFS($A:$A,$A1929,$B:$B,"&gt;"&amp;$D1929)=0,"",_xlfn.MINIFS($B:$B,$A:$A,$A1929,$B:$B,"&gt;"&amp;$D1929)))</f>
        <v/>
      </c>
      <c r="G1929" s="20" t="str">
        <f aca="false">IF($F1929="","",$F1929-$D1929)</f>
        <v/>
      </c>
      <c r="H1929" s="20" t="str">
        <f aca="false">IF($E1929&lt;&gt;1,"",IF($F1929="",0,IF($G1929&lt;='Cohort Report'!$B$7,1,0)))</f>
        <v/>
      </c>
      <c r="I1929" s="20" t="str">
        <f aca="false">IF($E1929&lt;&gt;1,"",IF($F1929="",0,IF($G1929&lt;='Cohort Report'!$B$8,1,0)))</f>
        <v/>
      </c>
      <c r="J1929" s="21" t="str">
        <f aca="false">IF($E1929&lt;&gt;1,"",DATE(YEAR($D1929),MONTH($D1929),1))</f>
        <v/>
      </c>
      <c r="K1929" s="20" t="str">
        <f aca="false">IF($E1929&lt;&gt;1,"",IF($G1929="","",IF(AND($D1929&gt;='Cohort Report'!$B$5,$D1929&lt;='Cohort Report'!$B$6),$G1929,"")))</f>
        <v/>
      </c>
    </row>
    <row r="1930" customFormat="false" ht="15" hidden="false" customHeight="false" outlineLevel="0" collapsed="false">
      <c r="A1930" s="9"/>
      <c r="B1930" s="22"/>
      <c r="C1930" s="23"/>
      <c r="D1930" s="19" t="str">
        <f aca="false">IF($A1930="","",_xlfn.MINIFS($B:$B,$A:$A,$A1930))</f>
        <v/>
      </c>
      <c r="E1930" s="20" t="str">
        <f aca="false">IF($A1930="","",IF(AND($B1930=$D1930,COUNTIFS($A$2:$A1930,$A1930,$B$2:$B1930,$B1930)=1),1,0))</f>
        <v/>
      </c>
      <c r="F1930" s="19" t="str">
        <f aca="false">IF($E1930&lt;&gt;1,"",IF(COUNTIFS($A:$A,$A1930,$B:$B,"&gt;"&amp;$D1930)=0,"",_xlfn.MINIFS($B:$B,$A:$A,$A1930,$B:$B,"&gt;"&amp;$D1930)))</f>
        <v/>
      </c>
      <c r="G1930" s="20" t="str">
        <f aca="false">IF($F1930="","",$F1930-$D1930)</f>
        <v/>
      </c>
      <c r="H1930" s="20" t="str">
        <f aca="false">IF($E1930&lt;&gt;1,"",IF($F1930="",0,IF($G1930&lt;='Cohort Report'!$B$7,1,0)))</f>
        <v/>
      </c>
      <c r="I1930" s="20" t="str">
        <f aca="false">IF($E1930&lt;&gt;1,"",IF($F1930="",0,IF($G1930&lt;='Cohort Report'!$B$8,1,0)))</f>
        <v/>
      </c>
      <c r="J1930" s="21" t="str">
        <f aca="false">IF($E1930&lt;&gt;1,"",DATE(YEAR($D1930),MONTH($D1930),1))</f>
        <v/>
      </c>
      <c r="K1930" s="20" t="str">
        <f aca="false">IF($E1930&lt;&gt;1,"",IF($G1930="","",IF(AND($D1930&gt;='Cohort Report'!$B$5,$D1930&lt;='Cohort Report'!$B$6),$G1930,"")))</f>
        <v/>
      </c>
    </row>
    <row r="1931" customFormat="false" ht="15" hidden="false" customHeight="false" outlineLevel="0" collapsed="false">
      <c r="A1931" s="9"/>
      <c r="B1931" s="22"/>
      <c r="C1931" s="23"/>
      <c r="D1931" s="19" t="str">
        <f aca="false">IF($A1931="","",_xlfn.MINIFS($B:$B,$A:$A,$A1931))</f>
        <v/>
      </c>
      <c r="E1931" s="20" t="str">
        <f aca="false">IF($A1931="","",IF(AND($B1931=$D1931,COUNTIFS($A$2:$A1931,$A1931,$B$2:$B1931,$B1931)=1),1,0))</f>
        <v/>
      </c>
      <c r="F1931" s="19" t="str">
        <f aca="false">IF($E1931&lt;&gt;1,"",IF(COUNTIFS($A:$A,$A1931,$B:$B,"&gt;"&amp;$D1931)=0,"",_xlfn.MINIFS($B:$B,$A:$A,$A1931,$B:$B,"&gt;"&amp;$D1931)))</f>
        <v/>
      </c>
      <c r="G1931" s="20" t="str">
        <f aca="false">IF($F1931="","",$F1931-$D1931)</f>
        <v/>
      </c>
      <c r="H1931" s="20" t="str">
        <f aca="false">IF($E1931&lt;&gt;1,"",IF($F1931="",0,IF($G1931&lt;='Cohort Report'!$B$7,1,0)))</f>
        <v/>
      </c>
      <c r="I1931" s="20" t="str">
        <f aca="false">IF($E1931&lt;&gt;1,"",IF($F1931="",0,IF($G1931&lt;='Cohort Report'!$B$8,1,0)))</f>
        <v/>
      </c>
      <c r="J1931" s="21" t="str">
        <f aca="false">IF($E1931&lt;&gt;1,"",DATE(YEAR($D1931),MONTH($D1931),1))</f>
        <v/>
      </c>
      <c r="K1931" s="20" t="str">
        <f aca="false">IF($E1931&lt;&gt;1,"",IF($G1931="","",IF(AND($D1931&gt;='Cohort Report'!$B$5,$D1931&lt;='Cohort Report'!$B$6),$G1931,"")))</f>
        <v/>
      </c>
    </row>
    <row r="1932" customFormat="false" ht="15" hidden="false" customHeight="false" outlineLevel="0" collapsed="false">
      <c r="A1932" s="9"/>
      <c r="B1932" s="22"/>
      <c r="C1932" s="23"/>
      <c r="D1932" s="19" t="str">
        <f aca="false">IF($A1932="","",_xlfn.MINIFS($B:$B,$A:$A,$A1932))</f>
        <v/>
      </c>
      <c r="E1932" s="20" t="str">
        <f aca="false">IF($A1932="","",IF(AND($B1932=$D1932,COUNTIFS($A$2:$A1932,$A1932,$B$2:$B1932,$B1932)=1),1,0))</f>
        <v/>
      </c>
      <c r="F1932" s="19" t="str">
        <f aca="false">IF($E1932&lt;&gt;1,"",IF(COUNTIFS($A:$A,$A1932,$B:$B,"&gt;"&amp;$D1932)=0,"",_xlfn.MINIFS($B:$B,$A:$A,$A1932,$B:$B,"&gt;"&amp;$D1932)))</f>
        <v/>
      </c>
      <c r="G1932" s="20" t="str">
        <f aca="false">IF($F1932="","",$F1932-$D1932)</f>
        <v/>
      </c>
      <c r="H1932" s="20" t="str">
        <f aca="false">IF($E1932&lt;&gt;1,"",IF($F1932="",0,IF($G1932&lt;='Cohort Report'!$B$7,1,0)))</f>
        <v/>
      </c>
      <c r="I1932" s="20" t="str">
        <f aca="false">IF($E1932&lt;&gt;1,"",IF($F1932="",0,IF($G1932&lt;='Cohort Report'!$B$8,1,0)))</f>
        <v/>
      </c>
      <c r="J1932" s="21" t="str">
        <f aca="false">IF($E1932&lt;&gt;1,"",DATE(YEAR($D1932),MONTH($D1932),1))</f>
        <v/>
      </c>
      <c r="K1932" s="20" t="str">
        <f aca="false">IF($E1932&lt;&gt;1,"",IF($G1932="","",IF(AND($D1932&gt;='Cohort Report'!$B$5,$D1932&lt;='Cohort Report'!$B$6),$G1932,"")))</f>
        <v/>
      </c>
    </row>
    <row r="1933" customFormat="false" ht="15" hidden="false" customHeight="false" outlineLevel="0" collapsed="false">
      <c r="A1933" s="9"/>
      <c r="B1933" s="22"/>
      <c r="C1933" s="23"/>
      <c r="D1933" s="19" t="str">
        <f aca="false">IF($A1933="","",_xlfn.MINIFS($B:$B,$A:$A,$A1933))</f>
        <v/>
      </c>
      <c r="E1933" s="20" t="str">
        <f aca="false">IF($A1933="","",IF(AND($B1933=$D1933,COUNTIFS($A$2:$A1933,$A1933,$B$2:$B1933,$B1933)=1),1,0))</f>
        <v/>
      </c>
      <c r="F1933" s="19" t="str">
        <f aca="false">IF($E1933&lt;&gt;1,"",IF(COUNTIFS($A:$A,$A1933,$B:$B,"&gt;"&amp;$D1933)=0,"",_xlfn.MINIFS($B:$B,$A:$A,$A1933,$B:$B,"&gt;"&amp;$D1933)))</f>
        <v/>
      </c>
      <c r="G1933" s="20" t="str">
        <f aca="false">IF($F1933="","",$F1933-$D1933)</f>
        <v/>
      </c>
      <c r="H1933" s="20" t="str">
        <f aca="false">IF($E1933&lt;&gt;1,"",IF($F1933="",0,IF($G1933&lt;='Cohort Report'!$B$7,1,0)))</f>
        <v/>
      </c>
      <c r="I1933" s="20" t="str">
        <f aca="false">IF($E1933&lt;&gt;1,"",IF($F1933="",0,IF($G1933&lt;='Cohort Report'!$B$8,1,0)))</f>
        <v/>
      </c>
      <c r="J1933" s="21" t="str">
        <f aca="false">IF($E1933&lt;&gt;1,"",DATE(YEAR($D1933),MONTH($D1933),1))</f>
        <v/>
      </c>
      <c r="K1933" s="20" t="str">
        <f aca="false">IF($E1933&lt;&gt;1,"",IF($G1933="","",IF(AND($D1933&gt;='Cohort Report'!$B$5,$D1933&lt;='Cohort Report'!$B$6),$G1933,"")))</f>
        <v/>
      </c>
    </row>
    <row r="1934" customFormat="false" ht="15" hidden="false" customHeight="false" outlineLevel="0" collapsed="false">
      <c r="A1934" s="9"/>
      <c r="B1934" s="22"/>
      <c r="C1934" s="23"/>
      <c r="D1934" s="19" t="str">
        <f aca="false">IF($A1934="","",_xlfn.MINIFS($B:$B,$A:$A,$A1934))</f>
        <v/>
      </c>
      <c r="E1934" s="20" t="str">
        <f aca="false">IF($A1934="","",IF(AND($B1934=$D1934,COUNTIFS($A$2:$A1934,$A1934,$B$2:$B1934,$B1934)=1),1,0))</f>
        <v/>
      </c>
      <c r="F1934" s="19" t="str">
        <f aca="false">IF($E1934&lt;&gt;1,"",IF(COUNTIFS($A:$A,$A1934,$B:$B,"&gt;"&amp;$D1934)=0,"",_xlfn.MINIFS($B:$B,$A:$A,$A1934,$B:$B,"&gt;"&amp;$D1934)))</f>
        <v/>
      </c>
      <c r="G1934" s="20" t="str">
        <f aca="false">IF($F1934="","",$F1934-$D1934)</f>
        <v/>
      </c>
      <c r="H1934" s="20" t="str">
        <f aca="false">IF($E1934&lt;&gt;1,"",IF($F1934="",0,IF($G1934&lt;='Cohort Report'!$B$7,1,0)))</f>
        <v/>
      </c>
      <c r="I1934" s="20" t="str">
        <f aca="false">IF($E1934&lt;&gt;1,"",IF($F1934="",0,IF($G1934&lt;='Cohort Report'!$B$8,1,0)))</f>
        <v/>
      </c>
      <c r="J1934" s="21" t="str">
        <f aca="false">IF($E1934&lt;&gt;1,"",DATE(YEAR($D1934),MONTH($D1934),1))</f>
        <v/>
      </c>
      <c r="K1934" s="20" t="str">
        <f aca="false">IF($E1934&lt;&gt;1,"",IF($G1934="","",IF(AND($D1934&gt;='Cohort Report'!$B$5,$D1934&lt;='Cohort Report'!$B$6),$G1934,"")))</f>
        <v/>
      </c>
    </row>
    <row r="1935" customFormat="false" ht="15" hidden="false" customHeight="false" outlineLevel="0" collapsed="false">
      <c r="A1935" s="9"/>
      <c r="B1935" s="22"/>
      <c r="C1935" s="23"/>
      <c r="D1935" s="19" t="str">
        <f aca="false">IF($A1935="","",_xlfn.MINIFS($B:$B,$A:$A,$A1935))</f>
        <v/>
      </c>
      <c r="E1935" s="20" t="str">
        <f aca="false">IF($A1935="","",IF(AND($B1935=$D1935,COUNTIFS($A$2:$A1935,$A1935,$B$2:$B1935,$B1935)=1),1,0))</f>
        <v/>
      </c>
      <c r="F1935" s="19" t="str">
        <f aca="false">IF($E1935&lt;&gt;1,"",IF(COUNTIFS($A:$A,$A1935,$B:$B,"&gt;"&amp;$D1935)=0,"",_xlfn.MINIFS($B:$B,$A:$A,$A1935,$B:$B,"&gt;"&amp;$D1935)))</f>
        <v/>
      </c>
      <c r="G1935" s="20" t="str">
        <f aca="false">IF($F1935="","",$F1935-$D1935)</f>
        <v/>
      </c>
      <c r="H1935" s="20" t="str">
        <f aca="false">IF($E1935&lt;&gt;1,"",IF($F1935="",0,IF($G1935&lt;='Cohort Report'!$B$7,1,0)))</f>
        <v/>
      </c>
      <c r="I1935" s="20" t="str">
        <f aca="false">IF($E1935&lt;&gt;1,"",IF($F1935="",0,IF($G1935&lt;='Cohort Report'!$B$8,1,0)))</f>
        <v/>
      </c>
      <c r="J1935" s="21" t="str">
        <f aca="false">IF($E1935&lt;&gt;1,"",DATE(YEAR($D1935),MONTH($D1935),1))</f>
        <v/>
      </c>
      <c r="K1935" s="20" t="str">
        <f aca="false">IF($E1935&lt;&gt;1,"",IF($G1935="","",IF(AND($D1935&gt;='Cohort Report'!$B$5,$D1935&lt;='Cohort Report'!$B$6),$G1935,"")))</f>
        <v/>
      </c>
    </row>
    <row r="1936" customFormat="false" ht="15" hidden="false" customHeight="false" outlineLevel="0" collapsed="false">
      <c r="A1936" s="9"/>
      <c r="B1936" s="22"/>
      <c r="C1936" s="23"/>
      <c r="D1936" s="19" t="str">
        <f aca="false">IF($A1936="","",_xlfn.MINIFS($B:$B,$A:$A,$A1936))</f>
        <v/>
      </c>
      <c r="E1936" s="20" t="str">
        <f aca="false">IF($A1936="","",IF(AND($B1936=$D1936,COUNTIFS($A$2:$A1936,$A1936,$B$2:$B1936,$B1936)=1),1,0))</f>
        <v/>
      </c>
      <c r="F1936" s="19" t="str">
        <f aca="false">IF($E1936&lt;&gt;1,"",IF(COUNTIFS($A:$A,$A1936,$B:$B,"&gt;"&amp;$D1936)=0,"",_xlfn.MINIFS($B:$B,$A:$A,$A1936,$B:$B,"&gt;"&amp;$D1936)))</f>
        <v/>
      </c>
      <c r="G1936" s="20" t="str">
        <f aca="false">IF($F1936="","",$F1936-$D1936)</f>
        <v/>
      </c>
      <c r="H1936" s="20" t="str">
        <f aca="false">IF($E1936&lt;&gt;1,"",IF($F1936="",0,IF($G1936&lt;='Cohort Report'!$B$7,1,0)))</f>
        <v/>
      </c>
      <c r="I1936" s="20" t="str">
        <f aca="false">IF($E1936&lt;&gt;1,"",IF($F1936="",0,IF($G1936&lt;='Cohort Report'!$B$8,1,0)))</f>
        <v/>
      </c>
      <c r="J1936" s="21" t="str">
        <f aca="false">IF($E1936&lt;&gt;1,"",DATE(YEAR($D1936),MONTH($D1936),1))</f>
        <v/>
      </c>
      <c r="K1936" s="20" t="str">
        <f aca="false">IF($E1936&lt;&gt;1,"",IF($G1936="","",IF(AND($D1936&gt;='Cohort Report'!$B$5,$D1936&lt;='Cohort Report'!$B$6),$G1936,"")))</f>
        <v/>
      </c>
    </row>
    <row r="1937" customFormat="false" ht="15" hidden="false" customHeight="false" outlineLevel="0" collapsed="false">
      <c r="A1937" s="9"/>
      <c r="B1937" s="22"/>
      <c r="C1937" s="23"/>
      <c r="D1937" s="19" t="str">
        <f aca="false">IF($A1937="","",_xlfn.MINIFS($B:$B,$A:$A,$A1937))</f>
        <v/>
      </c>
      <c r="E1937" s="20" t="str">
        <f aca="false">IF($A1937="","",IF(AND($B1937=$D1937,COUNTIFS($A$2:$A1937,$A1937,$B$2:$B1937,$B1937)=1),1,0))</f>
        <v/>
      </c>
      <c r="F1937" s="19" t="str">
        <f aca="false">IF($E1937&lt;&gt;1,"",IF(COUNTIFS($A:$A,$A1937,$B:$B,"&gt;"&amp;$D1937)=0,"",_xlfn.MINIFS($B:$B,$A:$A,$A1937,$B:$B,"&gt;"&amp;$D1937)))</f>
        <v/>
      </c>
      <c r="G1937" s="20" t="str">
        <f aca="false">IF($F1937="","",$F1937-$D1937)</f>
        <v/>
      </c>
      <c r="H1937" s="20" t="str">
        <f aca="false">IF($E1937&lt;&gt;1,"",IF($F1937="",0,IF($G1937&lt;='Cohort Report'!$B$7,1,0)))</f>
        <v/>
      </c>
      <c r="I1937" s="20" t="str">
        <f aca="false">IF($E1937&lt;&gt;1,"",IF($F1937="",0,IF($G1937&lt;='Cohort Report'!$B$8,1,0)))</f>
        <v/>
      </c>
      <c r="J1937" s="21" t="str">
        <f aca="false">IF($E1937&lt;&gt;1,"",DATE(YEAR($D1937),MONTH($D1937),1))</f>
        <v/>
      </c>
      <c r="K1937" s="20" t="str">
        <f aca="false">IF($E1937&lt;&gt;1,"",IF($G1937="","",IF(AND($D1937&gt;='Cohort Report'!$B$5,$D1937&lt;='Cohort Report'!$B$6),$G1937,"")))</f>
        <v/>
      </c>
    </row>
    <row r="1938" customFormat="false" ht="15" hidden="false" customHeight="false" outlineLevel="0" collapsed="false">
      <c r="A1938" s="9"/>
      <c r="B1938" s="22"/>
      <c r="C1938" s="23"/>
      <c r="D1938" s="19" t="str">
        <f aca="false">IF($A1938="","",_xlfn.MINIFS($B:$B,$A:$A,$A1938))</f>
        <v/>
      </c>
      <c r="E1938" s="20" t="str">
        <f aca="false">IF($A1938="","",IF(AND($B1938=$D1938,COUNTIFS($A$2:$A1938,$A1938,$B$2:$B1938,$B1938)=1),1,0))</f>
        <v/>
      </c>
      <c r="F1938" s="19" t="str">
        <f aca="false">IF($E1938&lt;&gt;1,"",IF(COUNTIFS($A:$A,$A1938,$B:$B,"&gt;"&amp;$D1938)=0,"",_xlfn.MINIFS($B:$B,$A:$A,$A1938,$B:$B,"&gt;"&amp;$D1938)))</f>
        <v/>
      </c>
      <c r="G1938" s="20" t="str">
        <f aca="false">IF($F1938="","",$F1938-$D1938)</f>
        <v/>
      </c>
      <c r="H1938" s="20" t="str">
        <f aca="false">IF($E1938&lt;&gt;1,"",IF($F1938="",0,IF($G1938&lt;='Cohort Report'!$B$7,1,0)))</f>
        <v/>
      </c>
      <c r="I1938" s="20" t="str">
        <f aca="false">IF($E1938&lt;&gt;1,"",IF($F1938="",0,IF($G1938&lt;='Cohort Report'!$B$8,1,0)))</f>
        <v/>
      </c>
      <c r="J1938" s="21" t="str">
        <f aca="false">IF($E1938&lt;&gt;1,"",DATE(YEAR($D1938),MONTH($D1938),1))</f>
        <v/>
      </c>
      <c r="K1938" s="20" t="str">
        <f aca="false">IF($E1938&lt;&gt;1,"",IF($G1938="","",IF(AND($D1938&gt;='Cohort Report'!$B$5,$D1938&lt;='Cohort Report'!$B$6),$G1938,"")))</f>
        <v/>
      </c>
    </row>
    <row r="1939" customFormat="false" ht="15" hidden="false" customHeight="false" outlineLevel="0" collapsed="false">
      <c r="A1939" s="9"/>
      <c r="B1939" s="22"/>
      <c r="C1939" s="23"/>
      <c r="D1939" s="19" t="str">
        <f aca="false">IF($A1939="","",_xlfn.MINIFS($B:$B,$A:$A,$A1939))</f>
        <v/>
      </c>
      <c r="E1939" s="20" t="str">
        <f aca="false">IF($A1939="","",IF(AND($B1939=$D1939,COUNTIFS($A$2:$A1939,$A1939,$B$2:$B1939,$B1939)=1),1,0))</f>
        <v/>
      </c>
      <c r="F1939" s="19" t="str">
        <f aca="false">IF($E1939&lt;&gt;1,"",IF(COUNTIFS($A:$A,$A1939,$B:$B,"&gt;"&amp;$D1939)=0,"",_xlfn.MINIFS($B:$B,$A:$A,$A1939,$B:$B,"&gt;"&amp;$D1939)))</f>
        <v/>
      </c>
      <c r="G1939" s="20" t="str">
        <f aca="false">IF($F1939="","",$F1939-$D1939)</f>
        <v/>
      </c>
      <c r="H1939" s="20" t="str">
        <f aca="false">IF($E1939&lt;&gt;1,"",IF($F1939="",0,IF($G1939&lt;='Cohort Report'!$B$7,1,0)))</f>
        <v/>
      </c>
      <c r="I1939" s="20" t="str">
        <f aca="false">IF($E1939&lt;&gt;1,"",IF($F1939="",0,IF($G1939&lt;='Cohort Report'!$B$8,1,0)))</f>
        <v/>
      </c>
      <c r="J1939" s="21" t="str">
        <f aca="false">IF($E1939&lt;&gt;1,"",DATE(YEAR($D1939),MONTH($D1939),1))</f>
        <v/>
      </c>
      <c r="K1939" s="20" t="str">
        <f aca="false">IF($E1939&lt;&gt;1,"",IF($G1939="","",IF(AND($D1939&gt;='Cohort Report'!$B$5,$D1939&lt;='Cohort Report'!$B$6),$G1939,"")))</f>
        <v/>
      </c>
    </row>
    <row r="1940" customFormat="false" ht="15" hidden="false" customHeight="false" outlineLevel="0" collapsed="false">
      <c r="A1940" s="9"/>
      <c r="B1940" s="22"/>
      <c r="C1940" s="23"/>
      <c r="D1940" s="19" t="str">
        <f aca="false">IF($A1940="","",_xlfn.MINIFS($B:$B,$A:$A,$A1940))</f>
        <v/>
      </c>
      <c r="E1940" s="20" t="str">
        <f aca="false">IF($A1940="","",IF(AND($B1940=$D1940,COUNTIFS($A$2:$A1940,$A1940,$B$2:$B1940,$B1940)=1),1,0))</f>
        <v/>
      </c>
      <c r="F1940" s="19" t="str">
        <f aca="false">IF($E1940&lt;&gt;1,"",IF(COUNTIFS($A:$A,$A1940,$B:$B,"&gt;"&amp;$D1940)=0,"",_xlfn.MINIFS($B:$B,$A:$A,$A1940,$B:$B,"&gt;"&amp;$D1940)))</f>
        <v/>
      </c>
      <c r="G1940" s="20" t="str">
        <f aca="false">IF($F1940="","",$F1940-$D1940)</f>
        <v/>
      </c>
      <c r="H1940" s="20" t="str">
        <f aca="false">IF($E1940&lt;&gt;1,"",IF($F1940="",0,IF($G1940&lt;='Cohort Report'!$B$7,1,0)))</f>
        <v/>
      </c>
      <c r="I1940" s="20" t="str">
        <f aca="false">IF($E1940&lt;&gt;1,"",IF($F1940="",0,IF($G1940&lt;='Cohort Report'!$B$8,1,0)))</f>
        <v/>
      </c>
      <c r="J1940" s="21" t="str">
        <f aca="false">IF($E1940&lt;&gt;1,"",DATE(YEAR($D1940),MONTH($D1940),1))</f>
        <v/>
      </c>
      <c r="K1940" s="20" t="str">
        <f aca="false">IF($E1940&lt;&gt;1,"",IF($G1940="","",IF(AND($D1940&gt;='Cohort Report'!$B$5,$D1940&lt;='Cohort Report'!$B$6),$G1940,"")))</f>
        <v/>
      </c>
    </row>
    <row r="1941" customFormat="false" ht="15" hidden="false" customHeight="false" outlineLevel="0" collapsed="false">
      <c r="A1941" s="9"/>
      <c r="B1941" s="22"/>
      <c r="C1941" s="23"/>
      <c r="D1941" s="19" t="str">
        <f aca="false">IF($A1941="","",_xlfn.MINIFS($B:$B,$A:$A,$A1941))</f>
        <v/>
      </c>
      <c r="E1941" s="20" t="str">
        <f aca="false">IF($A1941="","",IF(AND($B1941=$D1941,COUNTIFS($A$2:$A1941,$A1941,$B$2:$B1941,$B1941)=1),1,0))</f>
        <v/>
      </c>
      <c r="F1941" s="19" t="str">
        <f aca="false">IF($E1941&lt;&gt;1,"",IF(COUNTIFS($A:$A,$A1941,$B:$B,"&gt;"&amp;$D1941)=0,"",_xlfn.MINIFS($B:$B,$A:$A,$A1941,$B:$B,"&gt;"&amp;$D1941)))</f>
        <v/>
      </c>
      <c r="G1941" s="20" t="str">
        <f aca="false">IF($F1941="","",$F1941-$D1941)</f>
        <v/>
      </c>
      <c r="H1941" s="20" t="str">
        <f aca="false">IF($E1941&lt;&gt;1,"",IF($F1941="",0,IF($G1941&lt;='Cohort Report'!$B$7,1,0)))</f>
        <v/>
      </c>
      <c r="I1941" s="20" t="str">
        <f aca="false">IF($E1941&lt;&gt;1,"",IF($F1941="",0,IF($G1941&lt;='Cohort Report'!$B$8,1,0)))</f>
        <v/>
      </c>
      <c r="J1941" s="21" t="str">
        <f aca="false">IF($E1941&lt;&gt;1,"",DATE(YEAR($D1941),MONTH($D1941),1))</f>
        <v/>
      </c>
      <c r="K1941" s="20" t="str">
        <f aca="false">IF($E1941&lt;&gt;1,"",IF($G1941="","",IF(AND($D1941&gt;='Cohort Report'!$B$5,$D1941&lt;='Cohort Report'!$B$6),$G1941,"")))</f>
        <v/>
      </c>
    </row>
    <row r="1942" customFormat="false" ht="15" hidden="false" customHeight="false" outlineLevel="0" collapsed="false">
      <c r="A1942" s="9"/>
      <c r="B1942" s="22"/>
      <c r="C1942" s="23"/>
      <c r="D1942" s="19" t="str">
        <f aca="false">IF($A1942="","",_xlfn.MINIFS($B:$B,$A:$A,$A1942))</f>
        <v/>
      </c>
      <c r="E1942" s="20" t="str">
        <f aca="false">IF($A1942="","",IF(AND($B1942=$D1942,COUNTIFS($A$2:$A1942,$A1942,$B$2:$B1942,$B1942)=1),1,0))</f>
        <v/>
      </c>
      <c r="F1942" s="19" t="str">
        <f aca="false">IF($E1942&lt;&gt;1,"",IF(COUNTIFS($A:$A,$A1942,$B:$B,"&gt;"&amp;$D1942)=0,"",_xlfn.MINIFS($B:$B,$A:$A,$A1942,$B:$B,"&gt;"&amp;$D1942)))</f>
        <v/>
      </c>
      <c r="G1942" s="20" t="str">
        <f aca="false">IF($F1942="","",$F1942-$D1942)</f>
        <v/>
      </c>
      <c r="H1942" s="20" t="str">
        <f aca="false">IF($E1942&lt;&gt;1,"",IF($F1942="",0,IF($G1942&lt;='Cohort Report'!$B$7,1,0)))</f>
        <v/>
      </c>
      <c r="I1942" s="20" t="str">
        <f aca="false">IF($E1942&lt;&gt;1,"",IF($F1942="",0,IF($G1942&lt;='Cohort Report'!$B$8,1,0)))</f>
        <v/>
      </c>
      <c r="J1942" s="21" t="str">
        <f aca="false">IF($E1942&lt;&gt;1,"",DATE(YEAR($D1942),MONTH($D1942),1))</f>
        <v/>
      </c>
      <c r="K1942" s="20" t="str">
        <f aca="false">IF($E1942&lt;&gt;1,"",IF($G1942="","",IF(AND($D1942&gt;='Cohort Report'!$B$5,$D1942&lt;='Cohort Report'!$B$6),$G1942,"")))</f>
        <v/>
      </c>
    </row>
    <row r="1943" customFormat="false" ht="15" hidden="false" customHeight="false" outlineLevel="0" collapsed="false">
      <c r="A1943" s="9"/>
      <c r="B1943" s="22"/>
      <c r="C1943" s="23"/>
      <c r="D1943" s="19" t="str">
        <f aca="false">IF($A1943="","",_xlfn.MINIFS($B:$B,$A:$A,$A1943))</f>
        <v/>
      </c>
      <c r="E1943" s="20" t="str">
        <f aca="false">IF($A1943="","",IF(AND($B1943=$D1943,COUNTIFS($A$2:$A1943,$A1943,$B$2:$B1943,$B1943)=1),1,0))</f>
        <v/>
      </c>
      <c r="F1943" s="19" t="str">
        <f aca="false">IF($E1943&lt;&gt;1,"",IF(COUNTIFS($A:$A,$A1943,$B:$B,"&gt;"&amp;$D1943)=0,"",_xlfn.MINIFS($B:$B,$A:$A,$A1943,$B:$B,"&gt;"&amp;$D1943)))</f>
        <v/>
      </c>
      <c r="G1943" s="20" t="str">
        <f aca="false">IF($F1943="","",$F1943-$D1943)</f>
        <v/>
      </c>
      <c r="H1943" s="20" t="str">
        <f aca="false">IF($E1943&lt;&gt;1,"",IF($F1943="",0,IF($G1943&lt;='Cohort Report'!$B$7,1,0)))</f>
        <v/>
      </c>
      <c r="I1943" s="20" t="str">
        <f aca="false">IF($E1943&lt;&gt;1,"",IF($F1943="",0,IF($G1943&lt;='Cohort Report'!$B$8,1,0)))</f>
        <v/>
      </c>
      <c r="J1943" s="21" t="str">
        <f aca="false">IF($E1943&lt;&gt;1,"",DATE(YEAR($D1943),MONTH($D1943),1))</f>
        <v/>
      </c>
      <c r="K1943" s="20" t="str">
        <f aca="false">IF($E1943&lt;&gt;1,"",IF($G1943="","",IF(AND($D1943&gt;='Cohort Report'!$B$5,$D1943&lt;='Cohort Report'!$B$6),$G1943,"")))</f>
        <v/>
      </c>
    </row>
    <row r="1944" customFormat="false" ht="15" hidden="false" customHeight="false" outlineLevel="0" collapsed="false">
      <c r="A1944" s="9"/>
      <c r="B1944" s="22"/>
      <c r="C1944" s="23"/>
      <c r="D1944" s="19" t="str">
        <f aca="false">IF($A1944="","",_xlfn.MINIFS($B:$B,$A:$A,$A1944))</f>
        <v/>
      </c>
      <c r="E1944" s="20" t="str">
        <f aca="false">IF($A1944="","",IF(AND($B1944=$D1944,COUNTIFS($A$2:$A1944,$A1944,$B$2:$B1944,$B1944)=1),1,0))</f>
        <v/>
      </c>
      <c r="F1944" s="19" t="str">
        <f aca="false">IF($E1944&lt;&gt;1,"",IF(COUNTIFS($A:$A,$A1944,$B:$B,"&gt;"&amp;$D1944)=0,"",_xlfn.MINIFS($B:$B,$A:$A,$A1944,$B:$B,"&gt;"&amp;$D1944)))</f>
        <v/>
      </c>
      <c r="G1944" s="20" t="str">
        <f aca="false">IF($F1944="","",$F1944-$D1944)</f>
        <v/>
      </c>
      <c r="H1944" s="20" t="str">
        <f aca="false">IF($E1944&lt;&gt;1,"",IF($F1944="",0,IF($G1944&lt;='Cohort Report'!$B$7,1,0)))</f>
        <v/>
      </c>
      <c r="I1944" s="20" t="str">
        <f aca="false">IF($E1944&lt;&gt;1,"",IF($F1944="",0,IF($G1944&lt;='Cohort Report'!$B$8,1,0)))</f>
        <v/>
      </c>
      <c r="J1944" s="21" t="str">
        <f aca="false">IF($E1944&lt;&gt;1,"",DATE(YEAR($D1944),MONTH($D1944),1))</f>
        <v/>
      </c>
      <c r="K1944" s="20" t="str">
        <f aca="false">IF($E1944&lt;&gt;1,"",IF($G1944="","",IF(AND($D1944&gt;='Cohort Report'!$B$5,$D1944&lt;='Cohort Report'!$B$6),$G1944,"")))</f>
        <v/>
      </c>
    </row>
    <row r="1945" customFormat="false" ht="15" hidden="false" customHeight="false" outlineLevel="0" collapsed="false">
      <c r="A1945" s="9"/>
      <c r="B1945" s="22"/>
      <c r="C1945" s="23"/>
      <c r="D1945" s="19" t="str">
        <f aca="false">IF($A1945="","",_xlfn.MINIFS($B:$B,$A:$A,$A1945))</f>
        <v/>
      </c>
      <c r="E1945" s="20" t="str">
        <f aca="false">IF($A1945="","",IF(AND($B1945=$D1945,COUNTIFS($A$2:$A1945,$A1945,$B$2:$B1945,$B1945)=1),1,0))</f>
        <v/>
      </c>
      <c r="F1945" s="19" t="str">
        <f aca="false">IF($E1945&lt;&gt;1,"",IF(COUNTIFS($A:$A,$A1945,$B:$B,"&gt;"&amp;$D1945)=0,"",_xlfn.MINIFS($B:$B,$A:$A,$A1945,$B:$B,"&gt;"&amp;$D1945)))</f>
        <v/>
      </c>
      <c r="G1945" s="20" t="str">
        <f aca="false">IF($F1945="","",$F1945-$D1945)</f>
        <v/>
      </c>
      <c r="H1945" s="20" t="str">
        <f aca="false">IF($E1945&lt;&gt;1,"",IF($F1945="",0,IF($G1945&lt;='Cohort Report'!$B$7,1,0)))</f>
        <v/>
      </c>
      <c r="I1945" s="20" t="str">
        <f aca="false">IF($E1945&lt;&gt;1,"",IF($F1945="",0,IF($G1945&lt;='Cohort Report'!$B$8,1,0)))</f>
        <v/>
      </c>
      <c r="J1945" s="21" t="str">
        <f aca="false">IF($E1945&lt;&gt;1,"",DATE(YEAR($D1945),MONTH($D1945),1))</f>
        <v/>
      </c>
      <c r="K1945" s="20" t="str">
        <f aca="false">IF($E1945&lt;&gt;1,"",IF($G1945="","",IF(AND($D1945&gt;='Cohort Report'!$B$5,$D1945&lt;='Cohort Report'!$B$6),$G1945,"")))</f>
        <v/>
      </c>
    </row>
    <row r="1946" customFormat="false" ht="15" hidden="false" customHeight="false" outlineLevel="0" collapsed="false">
      <c r="A1946" s="9"/>
      <c r="B1946" s="22"/>
      <c r="C1946" s="23"/>
      <c r="D1946" s="19" t="str">
        <f aca="false">IF($A1946="","",_xlfn.MINIFS($B:$B,$A:$A,$A1946))</f>
        <v/>
      </c>
      <c r="E1946" s="20" t="str">
        <f aca="false">IF($A1946="","",IF(AND($B1946=$D1946,COUNTIFS($A$2:$A1946,$A1946,$B$2:$B1946,$B1946)=1),1,0))</f>
        <v/>
      </c>
      <c r="F1946" s="19" t="str">
        <f aca="false">IF($E1946&lt;&gt;1,"",IF(COUNTIFS($A:$A,$A1946,$B:$B,"&gt;"&amp;$D1946)=0,"",_xlfn.MINIFS($B:$B,$A:$A,$A1946,$B:$B,"&gt;"&amp;$D1946)))</f>
        <v/>
      </c>
      <c r="G1946" s="20" t="str">
        <f aca="false">IF($F1946="","",$F1946-$D1946)</f>
        <v/>
      </c>
      <c r="H1946" s="20" t="str">
        <f aca="false">IF($E1946&lt;&gt;1,"",IF($F1946="",0,IF($G1946&lt;='Cohort Report'!$B$7,1,0)))</f>
        <v/>
      </c>
      <c r="I1946" s="20" t="str">
        <f aca="false">IF($E1946&lt;&gt;1,"",IF($F1946="",0,IF($G1946&lt;='Cohort Report'!$B$8,1,0)))</f>
        <v/>
      </c>
      <c r="J1946" s="21" t="str">
        <f aca="false">IF($E1946&lt;&gt;1,"",DATE(YEAR($D1946),MONTH($D1946),1))</f>
        <v/>
      </c>
      <c r="K1946" s="20" t="str">
        <f aca="false">IF($E1946&lt;&gt;1,"",IF($G1946="","",IF(AND($D1946&gt;='Cohort Report'!$B$5,$D1946&lt;='Cohort Report'!$B$6),$G1946,"")))</f>
        <v/>
      </c>
    </row>
    <row r="1947" customFormat="false" ht="15" hidden="false" customHeight="false" outlineLevel="0" collapsed="false">
      <c r="A1947" s="9"/>
      <c r="B1947" s="22"/>
      <c r="C1947" s="23"/>
      <c r="D1947" s="19" t="str">
        <f aca="false">IF($A1947="","",_xlfn.MINIFS($B:$B,$A:$A,$A1947))</f>
        <v/>
      </c>
      <c r="E1947" s="20" t="str">
        <f aca="false">IF($A1947="","",IF(AND($B1947=$D1947,COUNTIFS($A$2:$A1947,$A1947,$B$2:$B1947,$B1947)=1),1,0))</f>
        <v/>
      </c>
      <c r="F1947" s="19" t="str">
        <f aca="false">IF($E1947&lt;&gt;1,"",IF(COUNTIFS($A:$A,$A1947,$B:$B,"&gt;"&amp;$D1947)=0,"",_xlfn.MINIFS($B:$B,$A:$A,$A1947,$B:$B,"&gt;"&amp;$D1947)))</f>
        <v/>
      </c>
      <c r="G1947" s="20" t="str">
        <f aca="false">IF($F1947="","",$F1947-$D1947)</f>
        <v/>
      </c>
      <c r="H1947" s="20" t="str">
        <f aca="false">IF($E1947&lt;&gt;1,"",IF($F1947="",0,IF($G1947&lt;='Cohort Report'!$B$7,1,0)))</f>
        <v/>
      </c>
      <c r="I1947" s="20" t="str">
        <f aca="false">IF($E1947&lt;&gt;1,"",IF($F1947="",0,IF($G1947&lt;='Cohort Report'!$B$8,1,0)))</f>
        <v/>
      </c>
      <c r="J1947" s="21" t="str">
        <f aca="false">IF($E1947&lt;&gt;1,"",DATE(YEAR($D1947),MONTH($D1947),1))</f>
        <v/>
      </c>
      <c r="K1947" s="20" t="str">
        <f aca="false">IF($E1947&lt;&gt;1,"",IF($G1947="","",IF(AND($D1947&gt;='Cohort Report'!$B$5,$D1947&lt;='Cohort Report'!$B$6),$G1947,"")))</f>
        <v/>
      </c>
    </row>
    <row r="1948" customFormat="false" ht="15" hidden="false" customHeight="false" outlineLevel="0" collapsed="false">
      <c r="A1948" s="9"/>
      <c r="B1948" s="22"/>
      <c r="C1948" s="23"/>
      <c r="D1948" s="19" t="str">
        <f aca="false">IF($A1948="","",_xlfn.MINIFS($B:$B,$A:$A,$A1948))</f>
        <v/>
      </c>
      <c r="E1948" s="20" t="str">
        <f aca="false">IF($A1948="","",IF(AND($B1948=$D1948,COUNTIFS($A$2:$A1948,$A1948,$B$2:$B1948,$B1948)=1),1,0))</f>
        <v/>
      </c>
      <c r="F1948" s="19" t="str">
        <f aca="false">IF($E1948&lt;&gt;1,"",IF(COUNTIFS($A:$A,$A1948,$B:$B,"&gt;"&amp;$D1948)=0,"",_xlfn.MINIFS($B:$B,$A:$A,$A1948,$B:$B,"&gt;"&amp;$D1948)))</f>
        <v/>
      </c>
      <c r="G1948" s="20" t="str">
        <f aca="false">IF($F1948="","",$F1948-$D1948)</f>
        <v/>
      </c>
      <c r="H1948" s="20" t="str">
        <f aca="false">IF($E1948&lt;&gt;1,"",IF($F1948="",0,IF($G1948&lt;='Cohort Report'!$B$7,1,0)))</f>
        <v/>
      </c>
      <c r="I1948" s="20" t="str">
        <f aca="false">IF($E1948&lt;&gt;1,"",IF($F1948="",0,IF($G1948&lt;='Cohort Report'!$B$8,1,0)))</f>
        <v/>
      </c>
      <c r="J1948" s="21" t="str">
        <f aca="false">IF($E1948&lt;&gt;1,"",DATE(YEAR($D1948),MONTH($D1948),1))</f>
        <v/>
      </c>
      <c r="K1948" s="20" t="str">
        <f aca="false">IF($E1948&lt;&gt;1,"",IF($G1948="","",IF(AND($D1948&gt;='Cohort Report'!$B$5,$D1948&lt;='Cohort Report'!$B$6),$G1948,"")))</f>
        <v/>
      </c>
    </row>
    <row r="1949" customFormat="false" ht="15" hidden="false" customHeight="false" outlineLevel="0" collapsed="false">
      <c r="A1949" s="9"/>
      <c r="B1949" s="22"/>
      <c r="C1949" s="23"/>
      <c r="D1949" s="19" t="str">
        <f aca="false">IF($A1949="","",_xlfn.MINIFS($B:$B,$A:$A,$A1949))</f>
        <v/>
      </c>
      <c r="E1949" s="20" t="str">
        <f aca="false">IF($A1949="","",IF(AND($B1949=$D1949,COUNTIFS($A$2:$A1949,$A1949,$B$2:$B1949,$B1949)=1),1,0))</f>
        <v/>
      </c>
      <c r="F1949" s="19" t="str">
        <f aca="false">IF($E1949&lt;&gt;1,"",IF(COUNTIFS($A:$A,$A1949,$B:$B,"&gt;"&amp;$D1949)=0,"",_xlfn.MINIFS($B:$B,$A:$A,$A1949,$B:$B,"&gt;"&amp;$D1949)))</f>
        <v/>
      </c>
      <c r="G1949" s="20" t="str">
        <f aca="false">IF($F1949="","",$F1949-$D1949)</f>
        <v/>
      </c>
      <c r="H1949" s="20" t="str">
        <f aca="false">IF($E1949&lt;&gt;1,"",IF($F1949="",0,IF($G1949&lt;='Cohort Report'!$B$7,1,0)))</f>
        <v/>
      </c>
      <c r="I1949" s="20" t="str">
        <f aca="false">IF($E1949&lt;&gt;1,"",IF($F1949="",0,IF($G1949&lt;='Cohort Report'!$B$8,1,0)))</f>
        <v/>
      </c>
      <c r="J1949" s="21" t="str">
        <f aca="false">IF($E1949&lt;&gt;1,"",DATE(YEAR($D1949),MONTH($D1949),1))</f>
        <v/>
      </c>
      <c r="K1949" s="20" t="str">
        <f aca="false">IF($E1949&lt;&gt;1,"",IF($G1949="","",IF(AND($D1949&gt;='Cohort Report'!$B$5,$D1949&lt;='Cohort Report'!$B$6),$G1949,"")))</f>
        <v/>
      </c>
    </row>
    <row r="1950" customFormat="false" ht="15" hidden="false" customHeight="false" outlineLevel="0" collapsed="false">
      <c r="A1950" s="9"/>
      <c r="B1950" s="22"/>
      <c r="C1950" s="23"/>
      <c r="D1950" s="19" t="str">
        <f aca="false">IF($A1950="","",_xlfn.MINIFS($B:$B,$A:$A,$A1950))</f>
        <v/>
      </c>
      <c r="E1950" s="20" t="str">
        <f aca="false">IF($A1950="","",IF(AND($B1950=$D1950,COUNTIFS($A$2:$A1950,$A1950,$B$2:$B1950,$B1950)=1),1,0))</f>
        <v/>
      </c>
      <c r="F1950" s="19" t="str">
        <f aca="false">IF($E1950&lt;&gt;1,"",IF(COUNTIFS($A:$A,$A1950,$B:$B,"&gt;"&amp;$D1950)=0,"",_xlfn.MINIFS($B:$B,$A:$A,$A1950,$B:$B,"&gt;"&amp;$D1950)))</f>
        <v/>
      </c>
      <c r="G1950" s="20" t="str">
        <f aca="false">IF($F1950="","",$F1950-$D1950)</f>
        <v/>
      </c>
      <c r="H1950" s="20" t="str">
        <f aca="false">IF($E1950&lt;&gt;1,"",IF($F1950="",0,IF($G1950&lt;='Cohort Report'!$B$7,1,0)))</f>
        <v/>
      </c>
      <c r="I1950" s="20" t="str">
        <f aca="false">IF($E1950&lt;&gt;1,"",IF($F1950="",0,IF($G1950&lt;='Cohort Report'!$B$8,1,0)))</f>
        <v/>
      </c>
      <c r="J1950" s="21" t="str">
        <f aca="false">IF($E1950&lt;&gt;1,"",DATE(YEAR($D1950),MONTH($D1950),1))</f>
        <v/>
      </c>
      <c r="K1950" s="20" t="str">
        <f aca="false">IF($E1950&lt;&gt;1,"",IF($G1950="","",IF(AND($D1950&gt;='Cohort Report'!$B$5,$D1950&lt;='Cohort Report'!$B$6),$G1950,"")))</f>
        <v/>
      </c>
    </row>
    <row r="1951" customFormat="false" ht="15" hidden="false" customHeight="false" outlineLevel="0" collapsed="false">
      <c r="A1951" s="9"/>
      <c r="B1951" s="22"/>
      <c r="C1951" s="23"/>
      <c r="D1951" s="19" t="str">
        <f aca="false">IF($A1951="","",_xlfn.MINIFS($B:$B,$A:$A,$A1951))</f>
        <v/>
      </c>
      <c r="E1951" s="20" t="str">
        <f aca="false">IF($A1951="","",IF(AND($B1951=$D1951,COUNTIFS($A$2:$A1951,$A1951,$B$2:$B1951,$B1951)=1),1,0))</f>
        <v/>
      </c>
      <c r="F1951" s="19" t="str">
        <f aca="false">IF($E1951&lt;&gt;1,"",IF(COUNTIFS($A:$A,$A1951,$B:$B,"&gt;"&amp;$D1951)=0,"",_xlfn.MINIFS($B:$B,$A:$A,$A1951,$B:$B,"&gt;"&amp;$D1951)))</f>
        <v/>
      </c>
      <c r="G1951" s="20" t="str">
        <f aca="false">IF($F1951="","",$F1951-$D1951)</f>
        <v/>
      </c>
      <c r="H1951" s="20" t="str">
        <f aca="false">IF($E1951&lt;&gt;1,"",IF($F1951="",0,IF($G1951&lt;='Cohort Report'!$B$7,1,0)))</f>
        <v/>
      </c>
      <c r="I1951" s="20" t="str">
        <f aca="false">IF($E1951&lt;&gt;1,"",IF($F1951="",0,IF($G1951&lt;='Cohort Report'!$B$8,1,0)))</f>
        <v/>
      </c>
      <c r="J1951" s="21" t="str">
        <f aca="false">IF($E1951&lt;&gt;1,"",DATE(YEAR($D1951),MONTH($D1951),1))</f>
        <v/>
      </c>
      <c r="K1951" s="20" t="str">
        <f aca="false">IF($E1951&lt;&gt;1,"",IF($G1951="","",IF(AND($D1951&gt;='Cohort Report'!$B$5,$D1951&lt;='Cohort Report'!$B$6),$G1951,"")))</f>
        <v/>
      </c>
    </row>
    <row r="1952" customFormat="false" ht="15" hidden="false" customHeight="false" outlineLevel="0" collapsed="false">
      <c r="A1952" s="9"/>
      <c r="B1952" s="22"/>
      <c r="C1952" s="23"/>
      <c r="D1952" s="19" t="str">
        <f aca="false">IF($A1952="","",_xlfn.MINIFS($B:$B,$A:$A,$A1952))</f>
        <v/>
      </c>
      <c r="E1952" s="20" t="str">
        <f aca="false">IF($A1952="","",IF(AND($B1952=$D1952,COUNTIFS($A$2:$A1952,$A1952,$B$2:$B1952,$B1952)=1),1,0))</f>
        <v/>
      </c>
      <c r="F1952" s="19" t="str">
        <f aca="false">IF($E1952&lt;&gt;1,"",IF(COUNTIFS($A:$A,$A1952,$B:$B,"&gt;"&amp;$D1952)=0,"",_xlfn.MINIFS($B:$B,$A:$A,$A1952,$B:$B,"&gt;"&amp;$D1952)))</f>
        <v/>
      </c>
      <c r="G1952" s="20" t="str">
        <f aca="false">IF($F1952="","",$F1952-$D1952)</f>
        <v/>
      </c>
      <c r="H1952" s="20" t="str">
        <f aca="false">IF($E1952&lt;&gt;1,"",IF($F1952="",0,IF($G1952&lt;='Cohort Report'!$B$7,1,0)))</f>
        <v/>
      </c>
      <c r="I1952" s="20" t="str">
        <f aca="false">IF($E1952&lt;&gt;1,"",IF($F1952="",0,IF($G1952&lt;='Cohort Report'!$B$8,1,0)))</f>
        <v/>
      </c>
      <c r="J1952" s="21" t="str">
        <f aca="false">IF($E1952&lt;&gt;1,"",DATE(YEAR($D1952),MONTH($D1952),1))</f>
        <v/>
      </c>
      <c r="K1952" s="20" t="str">
        <f aca="false">IF($E1952&lt;&gt;1,"",IF($G1952="","",IF(AND($D1952&gt;='Cohort Report'!$B$5,$D1952&lt;='Cohort Report'!$B$6),$G1952,"")))</f>
        <v/>
      </c>
    </row>
    <row r="1953" customFormat="false" ht="15" hidden="false" customHeight="false" outlineLevel="0" collapsed="false">
      <c r="A1953" s="9"/>
      <c r="B1953" s="22"/>
      <c r="C1953" s="23"/>
      <c r="D1953" s="19" t="str">
        <f aca="false">IF($A1953="","",_xlfn.MINIFS($B:$B,$A:$A,$A1953))</f>
        <v/>
      </c>
      <c r="E1953" s="20" t="str">
        <f aca="false">IF($A1953="","",IF(AND($B1953=$D1953,COUNTIFS($A$2:$A1953,$A1953,$B$2:$B1953,$B1953)=1),1,0))</f>
        <v/>
      </c>
      <c r="F1953" s="19" t="str">
        <f aca="false">IF($E1953&lt;&gt;1,"",IF(COUNTIFS($A:$A,$A1953,$B:$B,"&gt;"&amp;$D1953)=0,"",_xlfn.MINIFS($B:$B,$A:$A,$A1953,$B:$B,"&gt;"&amp;$D1953)))</f>
        <v/>
      </c>
      <c r="G1953" s="20" t="str">
        <f aca="false">IF($F1953="","",$F1953-$D1953)</f>
        <v/>
      </c>
      <c r="H1953" s="20" t="str">
        <f aca="false">IF($E1953&lt;&gt;1,"",IF($F1953="",0,IF($G1953&lt;='Cohort Report'!$B$7,1,0)))</f>
        <v/>
      </c>
      <c r="I1953" s="20" t="str">
        <f aca="false">IF($E1953&lt;&gt;1,"",IF($F1953="",0,IF($G1953&lt;='Cohort Report'!$B$8,1,0)))</f>
        <v/>
      </c>
      <c r="J1953" s="21" t="str">
        <f aca="false">IF($E1953&lt;&gt;1,"",DATE(YEAR($D1953),MONTH($D1953),1))</f>
        <v/>
      </c>
      <c r="K1953" s="20" t="str">
        <f aca="false">IF($E1953&lt;&gt;1,"",IF($G1953="","",IF(AND($D1953&gt;='Cohort Report'!$B$5,$D1953&lt;='Cohort Report'!$B$6),$G1953,"")))</f>
        <v/>
      </c>
    </row>
    <row r="1954" customFormat="false" ht="15" hidden="false" customHeight="false" outlineLevel="0" collapsed="false">
      <c r="A1954" s="9"/>
      <c r="B1954" s="22"/>
      <c r="C1954" s="23"/>
      <c r="D1954" s="19" t="str">
        <f aca="false">IF($A1954="","",_xlfn.MINIFS($B:$B,$A:$A,$A1954))</f>
        <v/>
      </c>
      <c r="E1954" s="20" t="str">
        <f aca="false">IF($A1954="","",IF(AND($B1954=$D1954,COUNTIFS($A$2:$A1954,$A1954,$B$2:$B1954,$B1954)=1),1,0))</f>
        <v/>
      </c>
      <c r="F1954" s="19" t="str">
        <f aca="false">IF($E1954&lt;&gt;1,"",IF(COUNTIFS($A:$A,$A1954,$B:$B,"&gt;"&amp;$D1954)=0,"",_xlfn.MINIFS($B:$B,$A:$A,$A1954,$B:$B,"&gt;"&amp;$D1954)))</f>
        <v/>
      </c>
      <c r="G1954" s="20" t="str">
        <f aca="false">IF($F1954="","",$F1954-$D1954)</f>
        <v/>
      </c>
      <c r="H1954" s="20" t="str">
        <f aca="false">IF($E1954&lt;&gt;1,"",IF($F1954="",0,IF($G1954&lt;='Cohort Report'!$B$7,1,0)))</f>
        <v/>
      </c>
      <c r="I1954" s="20" t="str">
        <f aca="false">IF($E1954&lt;&gt;1,"",IF($F1954="",0,IF($G1954&lt;='Cohort Report'!$B$8,1,0)))</f>
        <v/>
      </c>
      <c r="J1954" s="21" t="str">
        <f aca="false">IF($E1954&lt;&gt;1,"",DATE(YEAR($D1954),MONTH($D1954),1))</f>
        <v/>
      </c>
      <c r="K1954" s="20" t="str">
        <f aca="false">IF($E1954&lt;&gt;1,"",IF($G1954="","",IF(AND($D1954&gt;='Cohort Report'!$B$5,$D1954&lt;='Cohort Report'!$B$6),$G1954,"")))</f>
        <v/>
      </c>
    </row>
    <row r="1955" customFormat="false" ht="15" hidden="false" customHeight="false" outlineLevel="0" collapsed="false">
      <c r="A1955" s="9"/>
      <c r="B1955" s="22"/>
      <c r="C1955" s="23"/>
      <c r="D1955" s="19" t="str">
        <f aca="false">IF($A1955="","",_xlfn.MINIFS($B:$B,$A:$A,$A1955))</f>
        <v/>
      </c>
      <c r="E1955" s="20" t="str">
        <f aca="false">IF($A1955="","",IF(AND($B1955=$D1955,COUNTIFS($A$2:$A1955,$A1955,$B$2:$B1955,$B1955)=1),1,0))</f>
        <v/>
      </c>
      <c r="F1955" s="19" t="str">
        <f aca="false">IF($E1955&lt;&gt;1,"",IF(COUNTIFS($A:$A,$A1955,$B:$B,"&gt;"&amp;$D1955)=0,"",_xlfn.MINIFS($B:$B,$A:$A,$A1955,$B:$B,"&gt;"&amp;$D1955)))</f>
        <v/>
      </c>
      <c r="G1955" s="20" t="str">
        <f aca="false">IF($F1955="","",$F1955-$D1955)</f>
        <v/>
      </c>
      <c r="H1955" s="20" t="str">
        <f aca="false">IF($E1955&lt;&gt;1,"",IF($F1955="",0,IF($G1955&lt;='Cohort Report'!$B$7,1,0)))</f>
        <v/>
      </c>
      <c r="I1955" s="20" t="str">
        <f aca="false">IF($E1955&lt;&gt;1,"",IF($F1955="",0,IF($G1955&lt;='Cohort Report'!$B$8,1,0)))</f>
        <v/>
      </c>
      <c r="J1955" s="21" t="str">
        <f aca="false">IF($E1955&lt;&gt;1,"",DATE(YEAR($D1955),MONTH($D1955),1))</f>
        <v/>
      </c>
      <c r="K1955" s="20" t="str">
        <f aca="false">IF($E1955&lt;&gt;1,"",IF($G1955="","",IF(AND($D1955&gt;='Cohort Report'!$B$5,$D1955&lt;='Cohort Report'!$B$6),$G1955,"")))</f>
        <v/>
      </c>
    </row>
    <row r="1956" customFormat="false" ht="15" hidden="false" customHeight="false" outlineLevel="0" collapsed="false">
      <c r="A1956" s="9"/>
      <c r="B1956" s="22"/>
      <c r="C1956" s="23"/>
      <c r="D1956" s="19" t="str">
        <f aca="false">IF($A1956="","",_xlfn.MINIFS($B:$B,$A:$A,$A1956))</f>
        <v/>
      </c>
      <c r="E1956" s="20" t="str">
        <f aca="false">IF($A1956="","",IF(AND($B1956=$D1956,COUNTIFS($A$2:$A1956,$A1956,$B$2:$B1956,$B1956)=1),1,0))</f>
        <v/>
      </c>
      <c r="F1956" s="19" t="str">
        <f aca="false">IF($E1956&lt;&gt;1,"",IF(COUNTIFS($A:$A,$A1956,$B:$B,"&gt;"&amp;$D1956)=0,"",_xlfn.MINIFS($B:$B,$A:$A,$A1956,$B:$B,"&gt;"&amp;$D1956)))</f>
        <v/>
      </c>
      <c r="G1956" s="20" t="str">
        <f aca="false">IF($F1956="","",$F1956-$D1956)</f>
        <v/>
      </c>
      <c r="H1956" s="20" t="str">
        <f aca="false">IF($E1956&lt;&gt;1,"",IF($F1956="",0,IF($G1956&lt;='Cohort Report'!$B$7,1,0)))</f>
        <v/>
      </c>
      <c r="I1956" s="20" t="str">
        <f aca="false">IF($E1956&lt;&gt;1,"",IF($F1956="",0,IF($G1956&lt;='Cohort Report'!$B$8,1,0)))</f>
        <v/>
      </c>
      <c r="J1956" s="21" t="str">
        <f aca="false">IF($E1956&lt;&gt;1,"",DATE(YEAR($D1956),MONTH($D1956),1))</f>
        <v/>
      </c>
      <c r="K1956" s="20" t="str">
        <f aca="false">IF($E1956&lt;&gt;1,"",IF($G1956="","",IF(AND($D1956&gt;='Cohort Report'!$B$5,$D1956&lt;='Cohort Report'!$B$6),$G1956,"")))</f>
        <v/>
      </c>
    </row>
    <row r="1957" customFormat="false" ht="15" hidden="false" customHeight="false" outlineLevel="0" collapsed="false">
      <c r="A1957" s="9"/>
      <c r="B1957" s="22"/>
      <c r="C1957" s="23"/>
      <c r="D1957" s="19" t="str">
        <f aca="false">IF($A1957="","",_xlfn.MINIFS($B:$B,$A:$A,$A1957))</f>
        <v/>
      </c>
      <c r="E1957" s="20" t="str">
        <f aca="false">IF($A1957="","",IF(AND($B1957=$D1957,COUNTIFS($A$2:$A1957,$A1957,$B$2:$B1957,$B1957)=1),1,0))</f>
        <v/>
      </c>
      <c r="F1957" s="19" t="str">
        <f aca="false">IF($E1957&lt;&gt;1,"",IF(COUNTIFS($A:$A,$A1957,$B:$B,"&gt;"&amp;$D1957)=0,"",_xlfn.MINIFS($B:$B,$A:$A,$A1957,$B:$B,"&gt;"&amp;$D1957)))</f>
        <v/>
      </c>
      <c r="G1957" s="20" t="str">
        <f aca="false">IF($F1957="","",$F1957-$D1957)</f>
        <v/>
      </c>
      <c r="H1957" s="20" t="str">
        <f aca="false">IF($E1957&lt;&gt;1,"",IF($F1957="",0,IF($G1957&lt;='Cohort Report'!$B$7,1,0)))</f>
        <v/>
      </c>
      <c r="I1957" s="20" t="str">
        <f aca="false">IF($E1957&lt;&gt;1,"",IF($F1957="",0,IF($G1957&lt;='Cohort Report'!$B$8,1,0)))</f>
        <v/>
      </c>
      <c r="J1957" s="21" t="str">
        <f aca="false">IF($E1957&lt;&gt;1,"",DATE(YEAR($D1957),MONTH($D1957),1))</f>
        <v/>
      </c>
      <c r="K1957" s="20" t="str">
        <f aca="false">IF($E1957&lt;&gt;1,"",IF($G1957="","",IF(AND($D1957&gt;='Cohort Report'!$B$5,$D1957&lt;='Cohort Report'!$B$6),$G1957,"")))</f>
        <v/>
      </c>
    </row>
    <row r="1958" customFormat="false" ht="15" hidden="false" customHeight="false" outlineLevel="0" collapsed="false">
      <c r="A1958" s="9"/>
      <c r="B1958" s="22"/>
      <c r="C1958" s="23"/>
      <c r="D1958" s="19" t="str">
        <f aca="false">IF($A1958="","",_xlfn.MINIFS($B:$B,$A:$A,$A1958))</f>
        <v/>
      </c>
      <c r="E1958" s="20" t="str">
        <f aca="false">IF($A1958="","",IF(AND($B1958=$D1958,COUNTIFS($A$2:$A1958,$A1958,$B$2:$B1958,$B1958)=1),1,0))</f>
        <v/>
      </c>
      <c r="F1958" s="19" t="str">
        <f aca="false">IF($E1958&lt;&gt;1,"",IF(COUNTIFS($A:$A,$A1958,$B:$B,"&gt;"&amp;$D1958)=0,"",_xlfn.MINIFS($B:$B,$A:$A,$A1958,$B:$B,"&gt;"&amp;$D1958)))</f>
        <v/>
      </c>
      <c r="G1958" s="20" t="str">
        <f aca="false">IF($F1958="","",$F1958-$D1958)</f>
        <v/>
      </c>
      <c r="H1958" s="20" t="str">
        <f aca="false">IF($E1958&lt;&gt;1,"",IF($F1958="",0,IF($G1958&lt;='Cohort Report'!$B$7,1,0)))</f>
        <v/>
      </c>
      <c r="I1958" s="20" t="str">
        <f aca="false">IF($E1958&lt;&gt;1,"",IF($F1958="",0,IF($G1958&lt;='Cohort Report'!$B$8,1,0)))</f>
        <v/>
      </c>
      <c r="J1958" s="21" t="str">
        <f aca="false">IF($E1958&lt;&gt;1,"",DATE(YEAR($D1958),MONTH($D1958),1))</f>
        <v/>
      </c>
      <c r="K1958" s="20" t="str">
        <f aca="false">IF($E1958&lt;&gt;1,"",IF($G1958="","",IF(AND($D1958&gt;='Cohort Report'!$B$5,$D1958&lt;='Cohort Report'!$B$6),$G1958,"")))</f>
        <v/>
      </c>
    </row>
    <row r="1959" customFormat="false" ht="15" hidden="false" customHeight="false" outlineLevel="0" collapsed="false">
      <c r="A1959" s="9"/>
      <c r="B1959" s="22"/>
      <c r="C1959" s="23"/>
      <c r="D1959" s="19" t="str">
        <f aca="false">IF($A1959="","",_xlfn.MINIFS($B:$B,$A:$A,$A1959))</f>
        <v/>
      </c>
      <c r="E1959" s="20" t="str">
        <f aca="false">IF($A1959="","",IF(AND($B1959=$D1959,COUNTIFS($A$2:$A1959,$A1959,$B$2:$B1959,$B1959)=1),1,0))</f>
        <v/>
      </c>
      <c r="F1959" s="19" t="str">
        <f aca="false">IF($E1959&lt;&gt;1,"",IF(COUNTIFS($A:$A,$A1959,$B:$B,"&gt;"&amp;$D1959)=0,"",_xlfn.MINIFS($B:$B,$A:$A,$A1959,$B:$B,"&gt;"&amp;$D1959)))</f>
        <v/>
      </c>
      <c r="G1959" s="20" t="str">
        <f aca="false">IF($F1959="","",$F1959-$D1959)</f>
        <v/>
      </c>
      <c r="H1959" s="20" t="str">
        <f aca="false">IF($E1959&lt;&gt;1,"",IF($F1959="",0,IF($G1959&lt;='Cohort Report'!$B$7,1,0)))</f>
        <v/>
      </c>
      <c r="I1959" s="20" t="str">
        <f aca="false">IF($E1959&lt;&gt;1,"",IF($F1959="",0,IF($G1959&lt;='Cohort Report'!$B$8,1,0)))</f>
        <v/>
      </c>
      <c r="J1959" s="21" t="str">
        <f aca="false">IF($E1959&lt;&gt;1,"",DATE(YEAR($D1959),MONTH($D1959),1))</f>
        <v/>
      </c>
      <c r="K1959" s="20" t="str">
        <f aca="false">IF($E1959&lt;&gt;1,"",IF($G1959="","",IF(AND($D1959&gt;='Cohort Report'!$B$5,$D1959&lt;='Cohort Report'!$B$6),$G1959,"")))</f>
        <v/>
      </c>
    </row>
    <row r="1960" customFormat="false" ht="15" hidden="false" customHeight="false" outlineLevel="0" collapsed="false">
      <c r="A1960" s="9"/>
      <c r="B1960" s="22"/>
      <c r="C1960" s="23"/>
      <c r="D1960" s="19" t="str">
        <f aca="false">IF($A1960="","",_xlfn.MINIFS($B:$B,$A:$A,$A1960))</f>
        <v/>
      </c>
      <c r="E1960" s="20" t="str">
        <f aca="false">IF($A1960="","",IF(AND($B1960=$D1960,COUNTIFS($A$2:$A1960,$A1960,$B$2:$B1960,$B1960)=1),1,0))</f>
        <v/>
      </c>
      <c r="F1960" s="19" t="str">
        <f aca="false">IF($E1960&lt;&gt;1,"",IF(COUNTIFS($A:$A,$A1960,$B:$B,"&gt;"&amp;$D1960)=0,"",_xlfn.MINIFS($B:$B,$A:$A,$A1960,$B:$B,"&gt;"&amp;$D1960)))</f>
        <v/>
      </c>
      <c r="G1960" s="20" t="str">
        <f aca="false">IF($F1960="","",$F1960-$D1960)</f>
        <v/>
      </c>
      <c r="H1960" s="20" t="str">
        <f aca="false">IF($E1960&lt;&gt;1,"",IF($F1960="",0,IF($G1960&lt;='Cohort Report'!$B$7,1,0)))</f>
        <v/>
      </c>
      <c r="I1960" s="20" t="str">
        <f aca="false">IF($E1960&lt;&gt;1,"",IF($F1960="",0,IF($G1960&lt;='Cohort Report'!$B$8,1,0)))</f>
        <v/>
      </c>
      <c r="J1960" s="21" t="str">
        <f aca="false">IF($E1960&lt;&gt;1,"",DATE(YEAR($D1960),MONTH($D1960),1))</f>
        <v/>
      </c>
      <c r="K1960" s="20" t="str">
        <f aca="false">IF($E1960&lt;&gt;1,"",IF($G1960="","",IF(AND($D1960&gt;='Cohort Report'!$B$5,$D1960&lt;='Cohort Report'!$B$6),$G1960,"")))</f>
        <v/>
      </c>
    </row>
    <row r="1961" customFormat="false" ht="15" hidden="false" customHeight="false" outlineLevel="0" collapsed="false">
      <c r="A1961" s="9"/>
      <c r="B1961" s="22"/>
      <c r="C1961" s="23"/>
      <c r="D1961" s="19" t="str">
        <f aca="false">IF($A1961="","",_xlfn.MINIFS($B:$B,$A:$A,$A1961))</f>
        <v/>
      </c>
      <c r="E1961" s="20" t="str">
        <f aca="false">IF($A1961="","",IF(AND($B1961=$D1961,COUNTIFS($A$2:$A1961,$A1961,$B$2:$B1961,$B1961)=1),1,0))</f>
        <v/>
      </c>
      <c r="F1961" s="19" t="str">
        <f aca="false">IF($E1961&lt;&gt;1,"",IF(COUNTIFS($A:$A,$A1961,$B:$B,"&gt;"&amp;$D1961)=0,"",_xlfn.MINIFS($B:$B,$A:$A,$A1961,$B:$B,"&gt;"&amp;$D1961)))</f>
        <v/>
      </c>
      <c r="G1961" s="20" t="str">
        <f aca="false">IF($F1961="","",$F1961-$D1961)</f>
        <v/>
      </c>
      <c r="H1961" s="20" t="str">
        <f aca="false">IF($E1961&lt;&gt;1,"",IF($F1961="",0,IF($G1961&lt;='Cohort Report'!$B$7,1,0)))</f>
        <v/>
      </c>
      <c r="I1961" s="20" t="str">
        <f aca="false">IF($E1961&lt;&gt;1,"",IF($F1961="",0,IF($G1961&lt;='Cohort Report'!$B$8,1,0)))</f>
        <v/>
      </c>
      <c r="J1961" s="21" t="str">
        <f aca="false">IF($E1961&lt;&gt;1,"",DATE(YEAR($D1961),MONTH($D1961),1))</f>
        <v/>
      </c>
      <c r="K1961" s="20" t="str">
        <f aca="false">IF($E1961&lt;&gt;1,"",IF($G1961="","",IF(AND($D1961&gt;='Cohort Report'!$B$5,$D1961&lt;='Cohort Report'!$B$6),$G1961,"")))</f>
        <v/>
      </c>
    </row>
    <row r="1962" customFormat="false" ht="15" hidden="false" customHeight="false" outlineLevel="0" collapsed="false">
      <c r="A1962" s="9"/>
      <c r="B1962" s="22"/>
      <c r="C1962" s="23"/>
      <c r="D1962" s="19" t="str">
        <f aca="false">IF($A1962="","",_xlfn.MINIFS($B:$B,$A:$A,$A1962))</f>
        <v/>
      </c>
      <c r="E1962" s="20" t="str">
        <f aca="false">IF($A1962="","",IF(AND($B1962=$D1962,COUNTIFS($A$2:$A1962,$A1962,$B$2:$B1962,$B1962)=1),1,0))</f>
        <v/>
      </c>
      <c r="F1962" s="19" t="str">
        <f aca="false">IF($E1962&lt;&gt;1,"",IF(COUNTIFS($A:$A,$A1962,$B:$B,"&gt;"&amp;$D1962)=0,"",_xlfn.MINIFS($B:$B,$A:$A,$A1962,$B:$B,"&gt;"&amp;$D1962)))</f>
        <v/>
      </c>
      <c r="G1962" s="20" t="str">
        <f aca="false">IF($F1962="","",$F1962-$D1962)</f>
        <v/>
      </c>
      <c r="H1962" s="20" t="str">
        <f aca="false">IF($E1962&lt;&gt;1,"",IF($F1962="",0,IF($G1962&lt;='Cohort Report'!$B$7,1,0)))</f>
        <v/>
      </c>
      <c r="I1962" s="20" t="str">
        <f aca="false">IF($E1962&lt;&gt;1,"",IF($F1962="",0,IF($G1962&lt;='Cohort Report'!$B$8,1,0)))</f>
        <v/>
      </c>
      <c r="J1962" s="21" t="str">
        <f aca="false">IF($E1962&lt;&gt;1,"",DATE(YEAR($D1962),MONTH($D1962),1))</f>
        <v/>
      </c>
      <c r="K1962" s="20" t="str">
        <f aca="false">IF($E1962&lt;&gt;1,"",IF($G1962="","",IF(AND($D1962&gt;='Cohort Report'!$B$5,$D1962&lt;='Cohort Report'!$B$6),$G1962,"")))</f>
        <v/>
      </c>
    </row>
    <row r="1963" customFormat="false" ht="15" hidden="false" customHeight="false" outlineLevel="0" collapsed="false">
      <c r="A1963" s="9"/>
      <c r="B1963" s="22"/>
      <c r="C1963" s="23"/>
      <c r="D1963" s="19" t="str">
        <f aca="false">IF($A1963="","",_xlfn.MINIFS($B:$B,$A:$A,$A1963))</f>
        <v/>
      </c>
      <c r="E1963" s="20" t="str">
        <f aca="false">IF($A1963="","",IF(AND($B1963=$D1963,COUNTIFS($A$2:$A1963,$A1963,$B$2:$B1963,$B1963)=1),1,0))</f>
        <v/>
      </c>
      <c r="F1963" s="19" t="str">
        <f aca="false">IF($E1963&lt;&gt;1,"",IF(COUNTIFS($A:$A,$A1963,$B:$B,"&gt;"&amp;$D1963)=0,"",_xlfn.MINIFS($B:$B,$A:$A,$A1963,$B:$B,"&gt;"&amp;$D1963)))</f>
        <v/>
      </c>
      <c r="G1963" s="20" t="str">
        <f aca="false">IF($F1963="","",$F1963-$D1963)</f>
        <v/>
      </c>
      <c r="H1963" s="20" t="str">
        <f aca="false">IF($E1963&lt;&gt;1,"",IF($F1963="",0,IF($G1963&lt;='Cohort Report'!$B$7,1,0)))</f>
        <v/>
      </c>
      <c r="I1963" s="20" t="str">
        <f aca="false">IF($E1963&lt;&gt;1,"",IF($F1963="",0,IF($G1963&lt;='Cohort Report'!$B$8,1,0)))</f>
        <v/>
      </c>
      <c r="J1963" s="21" t="str">
        <f aca="false">IF($E1963&lt;&gt;1,"",DATE(YEAR($D1963),MONTH($D1963),1))</f>
        <v/>
      </c>
      <c r="K1963" s="20" t="str">
        <f aca="false">IF($E1963&lt;&gt;1,"",IF($G1963="","",IF(AND($D1963&gt;='Cohort Report'!$B$5,$D1963&lt;='Cohort Report'!$B$6),$G1963,"")))</f>
        <v/>
      </c>
    </row>
    <row r="1964" customFormat="false" ht="15" hidden="false" customHeight="false" outlineLevel="0" collapsed="false">
      <c r="A1964" s="9"/>
      <c r="B1964" s="22"/>
      <c r="C1964" s="23"/>
      <c r="D1964" s="19" t="str">
        <f aca="false">IF($A1964="","",_xlfn.MINIFS($B:$B,$A:$A,$A1964))</f>
        <v/>
      </c>
      <c r="E1964" s="20" t="str">
        <f aca="false">IF($A1964="","",IF(AND($B1964=$D1964,COUNTIFS($A$2:$A1964,$A1964,$B$2:$B1964,$B1964)=1),1,0))</f>
        <v/>
      </c>
      <c r="F1964" s="19" t="str">
        <f aca="false">IF($E1964&lt;&gt;1,"",IF(COUNTIFS($A:$A,$A1964,$B:$B,"&gt;"&amp;$D1964)=0,"",_xlfn.MINIFS($B:$B,$A:$A,$A1964,$B:$B,"&gt;"&amp;$D1964)))</f>
        <v/>
      </c>
      <c r="G1964" s="20" t="str">
        <f aca="false">IF($F1964="","",$F1964-$D1964)</f>
        <v/>
      </c>
      <c r="H1964" s="20" t="str">
        <f aca="false">IF($E1964&lt;&gt;1,"",IF($F1964="",0,IF($G1964&lt;='Cohort Report'!$B$7,1,0)))</f>
        <v/>
      </c>
      <c r="I1964" s="20" t="str">
        <f aca="false">IF($E1964&lt;&gt;1,"",IF($F1964="",0,IF($G1964&lt;='Cohort Report'!$B$8,1,0)))</f>
        <v/>
      </c>
      <c r="J1964" s="21" t="str">
        <f aca="false">IF($E1964&lt;&gt;1,"",DATE(YEAR($D1964),MONTH($D1964),1))</f>
        <v/>
      </c>
      <c r="K1964" s="20" t="str">
        <f aca="false">IF($E1964&lt;&gt;1,"",IF($G1964="","",IF(AND($D1964&gt;='Cohort Report'!$B$5,$D1964&lt;='Cohort Report'!$B$6),$G1964,"")))</f>
        <v/>
      </c>
    </row>
    <row r="1965" customFormat="false" ht="15" hidden="false" customHeight="false" outlineLevel="0" collapsed="false">
      <c r="A1965" s="9"/>
      <c r="B1965" s="22"/>
      <c r="C1965" s="23"/>
      <c r="D1965" s="19" t="str">
        <f aca="false">IF($A1965="","",_xlfn.MINIFS($B:$B,$A:$A,$A1965))</f>
        <v/>
      </c>
      <c r="E1965" s="20" t="str">
        <f aca="false">IF($A1965="","",IF(AND($B1965=$D1965,COUNTIFS($A$2:$A1965,$A1965,$B$2:$B1965,$B1965)=1),1,0))</f>
        <v/>
      </c>
      <c r="F1965" s="19" t="str">
        <f aca="false">IF($E1965&lt;&gt;1,"",IF(COUNTIFS($A:$A,$A1965,$B:$B,"&gt;"&amp;$D1965)=0,"",_xlfn.MINIFS($B:$B,$A:$A,$A1965,$B:$B,"&gt;"&amp;$D1965)))</f>
        <v/>
      </c>
      <c r="G1965" s="20" t="str">
        <f aca="false">IF($F1965="","",$F1965-$D1965)</f>
        <v/>
      </c>
      <c r="H1965" s="20" t="str">
        <f aca="false">IF($E1965&lt;&gt;1,"",IF($F1965="",0,IF($G1965&lt;='Cohort Report'!$B$7,1,0)))</f>
        <v/>
      </c>
      <c r="I1965" s="20" t="str">
        <f aca="false">IF($E1965&lt;&gt;1,"",IF($F1965="",0,IF($G1965&lt;='Cohort Report'!$B$8,1,0)))</f>
        <v/>
      </c>
      <c r="J1965" s="21" t="str">
        <f aca="false">IF($E1965&lt;&gt;1,"",DATE(YEAR($D1965),MONTH($D1965),1))</f>
        <v/>
      </c>
      <c r="K1965" s="20" t="str">
        <f aca="false">IF($E1965&lt;&gt;1,"",IF($G1965="","",IF(AND($D1965&gt;='Cohort Report'!$B$5,$D1965&lt;='Cohort Report'!$B$6),$G1965,"")))</f>
        <v/>
      </c>
    </row>
    <row r="1966" customFormat="false" ht="15" hidden="false" customHeight="false" outlineLevel="0" collapsed="false">
      <c r="A1966" s="9"/>
      <c r="B1966" s="22"/>
      <c r="C1966" s="23"/>
      <c r="D1966" s="19" t="str">
        <f aca="false">IF($A1966="","",_xlfn.MINIFS($B:$B,$A:$A,$A1966))</f>
        <v/>
      </c>
      <c r="E1966" s="20" t="str">
        <f aca="false">IF($A1966="","",IF(AND($B1966=$D1966,COUNTIFS($A$2:$A1966,$A1966,$B$2:$B1966,$B1966)=1),1,0))</f>
        <v/>
      </c>
      <c r="F1966" s="19" t="str">
        <f aca="false">IF($E1966&lt;&gt;1,"",IF(COUNTIFS($A:$A,$A1966,$B:$B,"&gt;"&amp;$D1966)=0,"",_xlfn.MINIFS($B:$B,$A:$A,$A1966,$B:$B,"&gt;"&amp;$D1966)))</f>
        <v/>
      </c>
      <c r="G1966" s="20" t="str">
        <f aca="false">IF($F1966="","",$F1966-$D1966)</f>
        <v/>
      </c>
      <c r="H1966" s="20" t="str">
        <f aca="false">IF($E1966&lt;&gt;1,"",IF($F1966="",0,IF($G1966&lt;='Cohort Report'!$B$7,1,0)))</f>
        <v/>
      </c>
      <c r="I1966" s="20" t="str">
        <f aca="false">IF($E1966&lt;&gt;1,"",IF($F1966="",0,IF($G1966&lt;='Cohort Report'!$B$8,1,0)))</f>
        <v/>
      </c>
      <c r="J1966" s="21" t="str">
        <f aca="false">IF($E1966&lt;&gt;1,"",DATE(YEAR($D1966),MONTH($D1966),1))</f>
        <v/>
      </c>
      <c r="K1966" s="20" t="str">
        <f aca="false">IF($E1966&lt;&gt;1,"",IF($G1966="","",IF(AND($D1966&gt;='Cohort Report'!$B$5,$D1966&lt;='Cohort Report'!$B$6),$G1966,"")))</f>
        <v/>
      </c>
    </row>
    <row r="1967" customFormat="false" ht="15" hidden="false" customHeight="false" outlineLevel="0" collapsed="false">
      <c r="A1967" s="9"/>
      <c r="B1967" s="22"/>
      <c r="C1967" s="23"/>
      <c r="D1967" s="19" t="str">
        <f aca="false">IF($A1967="","",_xlfn.MINIFS($B:$B,$A:$A,$A1967))</f>
        <v/>
      </c>
      <c r="E1967" s="20" t="str">
        <f aca="false">IF($A1967="","",IF(AND($B1967=$D1967,COUNTIFS($A$2:$A1967,$A1967,$B$2:$B1967,$B1967)=1),1,0))</f>
        <v/>
      </c>
      <c r="F1967" s="19" t="str">
        <f aca="false">IF($E1967&lt;&gt;1,"",IF(COUNTIFS($A:$A,$A1967,$B:$B,"&gt;"&amp;$D1967)=0,"",_xlfn.MINIFS($B:$B,$A:$A,$A1967,$B:$B,"&gt;"&amp;$D1967)))</f>
        <v/>
      </c>
      <c r="G1967" s="20" t="str">
        <f aca="false">IF($F1967="","",$F1967-$D1967)</f>
        <v/>
      </c>
      <c r="H1967" s="20" t="str">
        <f aca="false">IF($E1967&lt;&gt;1,"",IF($F1967="",0,IF($G1967&lt;='Cohort Report'!$B$7,1,0)))</f>
        <v/>
      </c>
      <c r="I1967" s="20" t="str">
        <f aca="false">IF($E1967&lt;&gt;1,"",IF($F1967="",0,IF($G1967&lt;='Cohort Report'!$B$8,1,0)))</f>
        <v/>
      </c>
      <c r="J1967" s="21" t="str">
        <f aca="false">IF($E1967&lt;&gt;1,"",DATE(YEAR($D1967),MONTH($D1967),1))</f>
        <v/>
      </c>
      <c r="K1967" s="20" t="str">
        <f aca="false">IF($E1967&lt;&gt;1,"",IF($G1967="","",IF(AND($D1967&gt;='Cohort Report'!$B$5,$D1967&lt;='Cohort Report'!$B$6),$G1967,"")))</f>
        <v/>
      </c>
    </row>
    <row r="1968" customFormat="false" ht="15" hidden="false" customHeight="false" outlineLevel="0" collapsed="false">
      <c r="A1968" s="9"/>
      <c r="B1968" s="22"/>
      <c r="C1968" s="23"/>
      <c r="D1968" s="19" t="str">
        <f aca="false">IF($A1968="","",_xlfn.MINIFS($B:$B,$A:$A,$A1968))</f>
        <v/>
      </c>
      <c r="E1968" s="20" t="str">
        <f aca="false">IF($A1968="","",IF(AND($B1968=$D1968,COUNTIFS($A$2:$A1968,$A1968,$B$2:$B1968,$B1968)=1),1,0))</f>
        <v/>
      </c>
      <c r="F1968" s="19" t="str">
        <f aca="false">IF($E1968&lt;&gt;1,"",IF(COUNTIFS($A:$A,$A1968,$B:$B,"&gt;"&amp;$D1968)=0,"",_xlfn.MINIFS($B:$B,$A:$A,$A1968,$B:$B,"&gt;"&amp;$D1968)))</f>
        <v/>
      </c>
      <c r="G1968" s="20" t="str">
        <f aca="false">IF($F1968="","",$F1968-$D1968)</f>
        <v/>
      </c>
      <c r="H1968" s="20" t="str">
        <f aca="false">IF($E1968&lt;&gt;1,"",IF($F1968="",0,IF($G1968&lt;='Cohort Report'!$B$7,1,0)))</f>
        <v/>
      </c>
      <c r="I1968" s="20" t="str">
        <f aca="false">IF($E1968&lt;&gt;1,"",IF($F1968="",0,IF($G1968&lt;='Cohort Report'!$B$8,1,0)))</f>
        <v/>
      </c>
      <c r="J1968" s="21" t="str">
        <f aca="false">IF($E1968&lt;&gt;1,"",DATE(YEAR($D1968),MONTH($D1968),1))</f>
        <v/>
      </c>
      <c r="K1968" s="20" t="str">
        <f aca="false">IF($E1968&lt;&gt;1,"",IF($G1968="","",IF(AND($D1968&gt;='Cohort Report'!$B$5,$D1968&lt;='Cohort Report'!$B$6),$G1968,"")))</f>
        <v/>
      </c>
    </row>
    <row r="1969" customFormat="false" ht="15" hidden="false" customHeight="false" outlineLevel="0" collapsed="false">
      <c r="A1969" s="9"/>
      <c r="B1969" s="22"/>
      <c r="C1969" s="23"/>
      <c r="D1969" s="19" t="str">
        <f aca="false">IF($A1969="","",_xlfn.MINIFS($B:$B,$A:$A,$A1969))</f>
        <v/>
      </c>
      <c r="E1969" s="20" t="str">
        <f aca="false">IF($A1969="","",IF(AND($B1969=$D1969,COUNTIFS($A$2:$A1969,$A1969,$B$2:$B1969,$B1969)=1),1,0))</f>
        <v/>
      </c>
      <c r="F1969" s="19" t="str">
        <f aca="false">IF($E1969&lt;&gt;1,"",IF(COUNTIFS($A:$A,$A1969,$B:$B,"&gt;"&amp;$D1969)=0,"",_xlfn.MINIFS($B:$B,$A:$A,$A1969,$B:$B,"&gt;"&amp;$D1969)))</f>
        <v/>
      </c>
      <c r="G1969" s="20" t="str">
        <f aca="false">IF($F1969="","",$F1969-$D1969)</f>
        <v/>
      </c>
      <c r="H1969" s="20" t="str">
        <f aca="false">IF($E1969&lt;&gt;1,"",IF($F1969="",0,IF($G1969&lt;='Cohort Report'!$B$7,1,0)))</f>
        <v/>
      </c>
      <c r="I1969" s="20" t="str">
        <f aca="false">IF($E1969&lt;&gt;1,"",IF($F1969="",0,IF($G1969&lt;='Cohort Report'!$B$8,1,0)))</f>
        <v/>
      </c>
      <c r="J1969" s="21" t="str">
        <f aca="false">IF($E1969&lt;&gt;1,"",DATE(YEAR($D1969),MONTH($D1969),1))</f>
        <v/>
      </c>
      <c r="K1969" s="20" t="str">
        <f aca="false">IF($E1969&lt;&gt;1,"",IF($G1969="","",IF(AND($D1969&gt;='Cohort Report'!$B$5,$D1969&lt;='Cohort Report'!$B$6),$G1969,"")))</f>
        <v/>
      </c>
    </row>
    <row r="1970" customFormat="false" ht="15" hidden="false" customHeight="false" outlineLevel="0" collapsed="false">
      <c r="A1970" s="9"/>
      <c r="B1970" s="22"/>
      <c r="C1970" s="23"/>
      <c r="D1970" s="19" t="str">
        <f aca="false">IF($A1970="","",_xlfn.MINIFS($B:$B,$A:$A,$A1970))</f>
        <v/>
      </c>
      <c r="E1970" s="20" t="str">
        <f aca="false">IF($A1970="","",IF(AND($B1970=$D1970,COUNTIFS($A$2:$A1970,$A1970,$B$2:$B1970,$B1970)=1),1,0))</f>
        <v/>
      </c>
      <c r="F1970" s="19" t="str">
        <f aca="false">IF($E1970&lt;&gt;1,"",IF(COUNTIFS($A:$A,$A1970,$B:$B,"&gt;"&amp;$D1970)=0,"",_xlfn.MINIFS($B:$B,$A:$A,$A1970,$B:$B,"&gt;"&amp;$D1970)))</f>
        <v/>
      </c>
      <c r="G1970" s="20" t="str">
        <f aca="false">IF($F1970="","",$F1970-$D1970)</f>
        <v/>
      </c>
      <c r="H1970" s="20" t="str">
        <f aca="false">IF($E1970&lt;&gt;1,"",IF($F1970="",0,IF($G1970&lt;='Cohort Report'!$B$7,1,0)))</f>
        <v/>
      </c>
      <c r="I1970" s="20" t="str">
        <f aca="false">IF($E1970&lt;&gt;1,"",IF($F1970="",0,IF($G1970&lt;='Cohort Report'!$B$8,1,0)))</f>
        <v/>
      </c>
      <c r="J1970" s="21" t="str">
        <f aca="false">IF($E1970&lt;&gt;1,"",DATE(YEAR($D1970),MONTH($D1970),1))</f>
        <v/>
      </c>
      <c r="K1970" s="20" t="str">
        <f aca="false">IF($E1970&lt;&gt;1,"",IF($G1970="","",IF(AND($D1970&gt;='Cohort Report'!$B$5,$D1970&lt;='Cohort Report'!$B$6),$G1970,"")))</f>
        <v/>
      </c>
    </row>
    <row r="1971" customFormat="false" ht="15" hidden="false" customHeight="false" outlineLevel="0" collapsed="false">
      <c r="A1971" s="9"/>
      <c r="B1971" s="22"/>
      <c r="C1971" s="23"/>
      <c r="D1971" s="19" t="str">
        <f aca="false">IF($A1971="","",_xlfn.MINIFS($B:$B,$A:$A,$A1971))</f>
        <v/>
      </c>
      <c r="E1971" s="20" t="str">
        <f aca="false">IF($A1971="","",IF(AND($B1971=$D1971,COUNTIFS($A$2:$A1971,$A1971,$B$2:$B1971,$B1971)=1),1,0))</f>
        <v/>
      </c>
      <c r="F1971" s="19" t="str">
        <f aca="false">IF($E1971&lt;&gt;1,"",IF(COUNTIFS($A:$A,$A1971,$B:$B,"&gt;"&amp;$D1971)=0,"",_xlfn.MINIFS($B:$B,$A:$A,$A1971,$B:$B,"&gt;"&amp;$D1971)))</f>
        <v/>
      </c>
      <c r="G1971" s="20" t="str">
        <f aca="false">IF($F1971="","",$F1971-$D1971)</f>
        <v/>
      </c>
      <c r="H1971" s="20" t="str">
        <f aca="false">IF($E1971&lt;&gt;1,"",IF($F1971="",0,IF($G1971&lt;='Cohort Report'!$B$7,1,0)))</f>
        <v/>
      </c>
      <c r="I1971" s="20" t="str">
        <f aca="false">IF($E1971&lt;&gt;1,"",IF($F1971="",0,IF($G1971&lt;='Cohort Report'!$B$8,1,0)))</f>
        <v/>
      </c>
      <c r="J1971" s="21" t="str">
        <f aca="false">IF($E1971&lt;&gt;1,"",DATE(YEAR($D1971),MONTH($D1971),1))</f>
        <v/>
      </c>
      <c r="K1971" s="20" t="str">
        <f aca="false">IF($E1971&lt;&gt;1,"",IF($G1971="","",IF(AND($D1971&gt;='Cohort Report'!$B$5,$D1971&lt;='Cohort Report'!$B$6),$G1971,"")))</f>
        <v/>
      </c>
    </row>
    <row r="1972" customFormat="false" ht="15" hidden="false" customHeight="false" outlineLevel="0" collapsed="false">
      <c r="A1972" s="9"/>
      <c r="B1972" s="22"/>
      <c r="C1972" s="23"/>
      <c r="D1972" s="19" t="str">
        <f aca="false">IF($A1972="","",_xlfn.MINIFS($B:$B,$A:$A,$A1972))</f>
        <v/>
      </c>
      <c r="E1972" s="20" t="str">
        <f aca="false">IF($A1972="","",IF(AND($B1972=$D1972,COUNTIFS($A$2:$A1972,$A1972,$B$2:$B1972,$B1972)=1),1,0))</f>
        <v/>
      </c>
      <c r="F1972" s="19" t="str">
        <f aca="false">IF($E1972&lt;&gt;1,"",IF(COUNTIFS($A:$A,$A1972,$B:$B,"&gt;"&amp;$D1972)=0,"",_xlfn.MINIFS($B:$B,$A:$A,$A1972,$B:$B,"&gt;"&amp;$D1972)))</f>
        <v/>
      </c>
      <c r="G1972" s="20" t="str">
        <f aca="false">IF($F1972="","",$F1972-$D1972)</f>
        <v/>
      </c>
      <c r="H1972" s="20" t="str">
        <f aca="false">IF($E1972&lt;&gt;1,"",IF($F1972="",0,IF($G1972&lt;='Cohort Report'!$B$7,1,0)))</f>
        <v/>
      </c>
      <c r="I1972" s="20" t="str">
        <f aca="false">IF($E1972&lt;&gt;1,"",IF($F1972="",0,IF($G1972&lt;='Cohort Report'!$B$8,1,0)))</f>
        <v/>
      </c>
      <c r="J1972" s="21" t="str">
        <f aca="false">IF($E1972&lt;&gt;1,"",DATE(YEAR($D1972),MONTH($D1972),1))</f>
        <v/>
      </c>
      <c r="K1972" s="20" t="str">
        <f aca="false">IF($E1972&lt;&gt;1,"",IF($G1972="","",IF(AND($D1972&gt;='Cohort Report'!$B$5,$D1972&lt;='Cohort Report'!$B$6),$G1972,"")))</f>
        <v/>
      </c>
    </row>
    <row r="1973" customFormat="false" ht="15" hidden="false" customHeight="false" outlineLevel="0" collapsed="false">
      <c r="A1973" s="9"/>
      <c r="B1973" s="22"/>
      <c r="C1973" s="23"/>
      <c r="D1973" s="19" t="str">
        <f aca="false">IF($A1973="","",_xlfn.MINIFS($B:$B,$A:$A,$A1973))</f>
        <v/>
      </c>
      <c r="E1973" s="20" t="str">
        <f aca="false">IF($A1973="","",IF(AND($B1973=$D1973,COUNTIFS($A$2:$A1973,$A1973,$B$2:$B1973,$B1973)=1),1,0))</f>
        <v/>
      </c>
      <c r="F1973" s="19" t="str">
        <f aca="false">IF($E1973&lt;&gt;1,"",IF(COUNTIFS($A:$A,$A1973,$B:$B,"&gt;"&amp;$D1973)=0,"",_xlfn.MINIFS($B:$B,$A:$A,$A1973,$B:$B,"&gt;"&amp;$D1973)))</f>
        <v/>
      </c>
      <c r="G1973" s="20" t="str">
        <f aca="false">IF($F1973="","",$F1973-$D1973)</f>
        <v/>
      </c>
      <c r="H1973" s="20" t="str">
        <f aca="false">IF($E1973&lt;&gt;1,"",IF($F1973="",0,IF($G1973&lt;='Cohort Report'!$B$7,1,0)))</f>
        <v/>
      </c>
      <c r="I1973" s="20" t="str">
        <f aca="false">IF($E1973&lt;&gt;1,"",IF($F1973="",0,IF($G1973&lt;='Cohort Report'!$B$8,1,0)))</f>
        <v/>
      </c>
      <c r="J1973" s="21" t="str">
        <f aca="false">IF($E1973&lt;&gt;1,"",DATE(YEAR($D1973),MONTH($D1973),1))</f>
        <v/>
      </c>
      <c r="K1973" s="20" t="str">
        <f aca="false">IF($E1973&lt;&gt;1,"",IF($G1973="","",IF(AND($D1973&gt;='Cohort Report'!$B$5,$D1973&lt;='Cohort Report'!$B$6),$G1973,"")))</f>
        <v/>
      </c>
    </row>
    <row r="1974" customFormat="false" ht="15" hidden="false" customHeight="false" outlineLevel="0" collapsed="false">
      <c r="A1974" s="9"/>
      <c r="B1974" s="22"/>
      <c r="C1974" s="23"/>
      <c r="D1974" s="19" t="str">
        <f aca="false">IF($A1974="","",_xlfn.MINIFS($B:$B,$A:$A,$A1974))</f>
        <v/>
      </c>
      <c r="E1974" s="20" t="str">
        <f aca="false">IF($A1974="","",IF(AND($B1974=$D1974,COUNTIFS($A$2:$A1974,$A1974,$B$2:$B1974,$B1974)=1),1,0))</f>
        <v/>
      </c>
      <c r="F1974" s="19" t="str">
        <f aca="false">IF($E1974&lt;&gt;1,"",IF(COUNTIFS($A:$A,$A1974,$B:$B,"&gt;"&amp;$D1974)=0,"",_xlfn.MINIFS($B:$B,$A:$A,$A1974,$B:$B,"&gt;"&amp;$D1974)))</f>
        <v/>
      </c>
      <c r="G1974" s="20" t="str">
        <f aca="false">IF($F1974="","",$F1974-$D1974)</f>
        <v/>
      </c>
      <c r="H1974" s="20" t="str">
        <f aca="false">IF($E1974&lt;&gt;1,"",IF($F1974="",0,IF($G1974&lt;='Cohort Report'!$B$7,1,0)))</f>
        <v/>
      </c>
      <c r="I1974" s="20" t="str">
        <f aca="false">IF($E1974&lt;&gt;1,"",IF($F1974="",0,IF($G1974&lt;='Cohort Report'!$B$8,1,0)))</f>
        <v/>
      </c>
      <c r="J1974" s="21" t="str">
        <f aca="false">IF($E1974&lt;&gt;1,"",DATE(YEAR($D1974),MONTH($D1974),1))</f>
        <v/>
      </c>
      <c r="K1974" s="20" t="str">
        <f aca="false">IF($E1974&lt;&gt;1,"",IF($G1974="","",IF(AND($D1974&gt;='Cohort Report'!$B$5,$D1974&lt;='Cohort Report'!$B$6),$G1974,"")))</f>
        <v/>
      </c>
    </row>
    <row r="1975" customFormat="false" ht="15" hidden="false" customHeight="false" outlineLevel="0" collapsed="false">
      <c r="A1975" s="9"/>
      <c r="B1975" s="22"/>
      <c r="C1975" s="23"/>
      <c r="D1975" s="19" t="str">
        <f aca="false">IF($A1975="","",_xlfn.MINIFS($B:$B,$A:$A,$A1975))</f>
        <v/>
      </c>
      <c r="E1975" s="20" t="str">
        <f aca="false">IF($A1975="","",IF(AND($B1975=$D1975,COUNTIFS($A$2:$A1975,$A1975,$B$2:$B1975,$B1975)=1),1,0))</f>
        <v/>
      </c>
      <c r="F1975" s="19" t="str">
        <f aca="false">IF($E1975&lt;&gt;1,"",IF(COUNTIFS($A:$A,$A1975,$B:$B,"&gt;"&amp;$D1975)=0,"",_xlfn.MINIFS($B:$B,$A:$A,$A1975,$B:$B,"&gt;"&amp;$D1975)))</f>
        <v/>
      </c>
      <c r="G1975" s="20" t="str">
        <f aca="false">IF($F1975="","",$F1975-$D1975)</f>
        <v/>
      </c>
      <c r="H1975" s="20" t="str">
        <f aca="false">IF($E1975&lt;&gt;1,"",IF($F1975="",0,IF($G1975&lt;='Cohort Report'!$B$7,1,0)))</f>
        <v/>
      </c>
      <c r="I1975" s="20" t="str">
        <f aca="false">IF($E1975&lt;&gt;1,"",IF($F1975="",0,IF($G1975&lt;='Cohort Report'!$B$8,1,0)))</f>
        <v/>
      </c>
      <c r="J1975" s="21" t="str">
        <f aca="false">IF($E1975&lt;&gt;1,"",DATE(YEAR($D1975),MONTH($D1975),1))</f>
        <v/>
      </c>
      <c r="K1975" s="20" t="str">
        <f aca="false">IF($E1975&lt;&gt;1,"",IF($G1975="","",IF(AND($D1975&gt;='Cohort Report'!$B$5,$D1975&lt;='Cohort Report'!$B$6),$G1975,"")))</f>
        <v/>
      </c>
    </row>
    <row r="1976" customFormat="false" ht="15" hidden="false" customHeight="false" outlineLevel="0" collapsed="false">
      <c r="A1976" s="9"/>
      <c r="B1976" s="22"/>
      <c r="C1976" s="23"/>
      <c r="D1976" s="19" t="str">
        <f aca="false">IF($A1976="","",_xlfn.MINIFS($B:$B,$A:$A,$A1976))</f>
        <v/>
      </c>
      <c r="E1976" s="20" t="str">
        <f aca="false">IF($A1976="","",IF(AND($B1976=$D1976,COUNTIFS($A$2:$A1976,$A1976,$B$2:$B1976,$B1976)=1),1,0))</f>
        <v/>
      </c>
      <c r="F1976" s="19" t="str">
        <f aca="false">IF($E1976&lt;&gt;1,"",IF(COUNTIFS($A:$A,$A1976,$B:$B,"&gt;"&amp;$D1976)=0,"",_xlfn.MINIFS($B:$B,$A:$A,$A1976,$B:$B,"&gt;"&amp;$D1976)))</f>
        <v/>
      </c>
      <c r="G1976" s="20" t="str">
        <f aca="false">IF($F1976="","",$F1976-$D1976)</f>
        <v/>
      </c>
      <c r="H1976" s="20" t="str">
        <f aca="false">IF($E1976&lt;&gt;1,"",IF($F1976="",0,IF($G1976&lt;='Cohort Report'!$B$7,1,0)))</f>
        <v/>
      </c>
      <c r="I1976" s="20" t="str">
        <f aca="false">IF($E1976&lt;&gt;1,"",IF($F1976="",0,IF($G1976&lt;='Cohort Report'!$B$8,1,0)))</f>
        <v/>
      </c>
      <c r="J1976" s="21" t="str">
        <f aca="false">IF($E1976&lt;&gt;1,"",DATE(YEAR($D1976),MONTH($D1976),1))</f>
        <v/>
      </c>
      <c r="K1976" s="20" t="str">
        <f aca="false">IF($E1976&lt;&gt;1,"",IF($G1976="","",IF(AND($D1976&gt;='Cohort Report'!$B$5,$D1976&lt;='Cohort Report'!$B$6),$G1976,"")))</f>
        <v/>
      </c>
    </row>
    <row r="1977" customFormat="false" ht="15" hidden="false" customHeight="false" outlineLevel="0" collapsed="false">
      <c r="A1977" s="9"/>
      <c r="B1977" s="22"/>
      <c r="C1977" s="23"/>
      <c r="D1977" s="19" t="str">
        <f aca="false">IF($A1977="","",_xlfn.MINIFS($B:$B,$A:$A,$A1977))</f>
        <v/>
      </c>
      <c r="E1977" s="20" t="str">
        <f aca="false">IF($A1977="","",IF(AND($B1977=$D1977,COUNTIFS($A$2:$A1977,$A1977,$B$2:$B1977,$B1977)=1),1,0))</f>
        <v/>
      </c>
      <c r="F1977" s="19" t="str">
        <f aca="false">IF($E1977&lt;&gt;1,"",IF(COUNTIFS($A:$A,$A1977,$B:$B,"&gt;"&amp;$D1977)=0,"",_xlfn.MINIFS($B:$B,$A:$A,$A1977,$B:$B,"&gt;"&amp;$D1977)))</f>
        <v/>
      </c>
      <c r="G1977" s="20" t="str">
        <f aca="false">IF($F1977="","",$F1977-$D1977)</f>
        <v/>
      </c>
      <c r="H1977" s="20" t="str">
        <f aca="false">IF($E1977&lt;&gt;1,"",IF($F1977="",0,IF($G1977&lt;='Cohort Report'!$B$7,1,0)))</f>
        <v/>
      </c>
      <c r="I1977" s="20" t="str">
        <f aca="false">IF($E1977&lt;&gt;1,"",IF($F1977="",0,IF($G1977&lt;='Cohort Report'!$B$8,1,0)))</f>
        <v/>
      </c>
      <c r="J1977" s="21" t="str">
        <f aca="false">IF($E1977&lt;&gt;1,"",DATE(YEAR($D1977),MONTH($D1977),1))</f>
        <v/>
      </c>
      <c r="K1977" s="20" t="str">
        <f aca="false">IF($E1977&lt;&gt;1,"",IF($G1977="","",IF(AND($D1977&gt;='Cohort Report'!$B$5,$D1977&lt;='Cohort Report'!$B$6),$G1977,"")))</f>
        <v/>
      </c>
    </row>
    <row r="1978" customFormat="false" ht="15" hidden="false" customHeight="false" outlineLevel="0" collapsed="false">
      <c r="A1978" s="9"/>
      <c r="B1978" s="22"/>
      <c r="C1978" s="23"/>
      <c r="D1978" s="19" t="str">
        <f aca="false">IF($A1978="","",_xlfn.MINIFS($B:$B,$A:$A,$A1978))</f>
        <v/>
      </c>
      <c r="E1978" s="20" t="str">
        <f aca="false">IF($A1978="","",IF(AND($B1978=$D1978,COUNTIFS($A$2:$A1978,$A1978,$B$2:$B1978,$B1978)=1),1,0))</f>
        <v/>
      </c>
      <c r="F1978" s="19" t="str">
        <f aca="false">IF($E1978&lt;&gt;1,"",IF(COUNTIFS($A:$A,$A1978,$B:$B,"&gt;"&amp;$D1978)=0,"",_xlfn.MINIFS($B:$B,$A:$A,$A1978,$B:$B,"&gt;"&amp;$D1978)))</f>
        <v/>
      </c>
      <c r="G1978" s="20" t="str">
        <f aca="false">IF($F1978="","",$F1978-$D1978)</f>
        <v/>
      </c>
      <c r="H1978" s="20" t="str">
        <f aca="false">IF($E1978&lt;&gt;1,"",IF($F1978="",0,IF($G1978&lt;='Cohort Report'!$B$7,1,0)))</f>
        <v/>
      </c>
      <c r="I1978" s="20" t="str">
        <f aca="false">IF($E1978&lt;&gt;1,"",IF($F1978="",0,IF($G1978&lt;='Cohort Report'!$B$8,1,0)))</f>
        <v/>
      </c>
      <c r="J1978" s="21" t="str">
        <f aca="false">IF($E1978&lt;&gt;1,"",DATE(YEAR($D1978),MONTH($D1978),1))</f>
        <v/>
      </c>
      <c r="K1978" s="20" t="str">
        <f aca="false">IF($E1978&lt;&gt;1,"",IF($G1978="","",IF(AND($D1978&gt;='Cohort Report'!$B$5,$D1978&lt;='Cohort Report'!$B$6),$G1978,"")))</f>
        <v/>
      </c>
    </row>
    <row r="1979" customFormat="false" ht="15" hidden="false" customHeight="false" outlineLevel="0" collapsed="false">
      <c r="A1979" s="9"/>
      <c r="B1979" s="22"/>
      <c r="C1979" s="23"/>
      <c r="D1979" s="19" t="str">
        <f aca="false">IF($A1979="","",_xlfn.MINIFS($B:$B,$A:$A,$A1979))</f>
        <v/>
      </c>
      <c r="E1979" s="20" t="str">
        <f aca="false">IF($A1979="","",IF(AND($B1979=$D1979,COUNTIFS($A$2:$A1979,$A1979,$B$2:$B1979,$B1979)=1),1,0))</f>
        <v/>
      </c>
      <c r="F1979" s="19" t="str">
        <f aca="false">IF($E1979&lt;&gt;1,"",IF(COUNTIFS($A:$A,$A1979,$B:$B,"&gt;"&amp;$D1979)=0,"",_xlfn.MINIFS($B:$B,$A:$A,$A1979,$B:$B,"&gt;"&amp;$D1979)))</f>
        <v/>
      </c>
      <c r="G1979" s="20" t="str">
        <f aca="false">IF($F1979="","",$F1979-$D1979)</f>
        <v/>
      </c>
      <c r="H1979" s="20" t="str">
        <f aca="false">IF($E1979&lt;&gt;1,"",IF($F1979="",0,IF($G1979&lt;='Cohort Report'!$B$7,1,0)))</f>
        <v/>
      </c>
      <c r="I1979" s="20" t="str">
        <f aca="false">IF($E1979&lt;&gt;1,"",IF($F1979="",0,IF($G1979&lt;='Cohort Report'!$B$8,1,0)))</f>
        <v/>
      </c>
      <c r="J1979" s="21" t="str">
        <f aca="false">IF($E1979&lt;&gt;1,"",DATE(YEAR($D1979),MONTH($D1979),1))</f>
        <v/>
      </c>
      <c r="K1979" s="20" t="str">
        <f aca="false">IF($E1979&lt;&gt;1,"",IF($G1979="","",IF(AND($D1979&gt;='Cohort Report'!$B$5,$D1979&lt;='Cohort Report'!$B$6),$G1979,"")))</f>
        <v/>
      </c>
    </row>
    <row r="1980" customFormat="false" ht="15" hidden="false" customHeight="false" outlineLevel="0" collapsed="false">
      <c r="A1980" s="9"/>
      <c r="B1980" s="22"/>
      <c r="C1980" s="23"/>
      <c r="D1980" s="19" t="str">
        <f aca="false">IF($A1980="","",_xlfn.MINIFS($B:$B,$A:$A,$A1980))</f>
        <v/>
      </c>
      <c r="E1980" s="20" t="str">
        <f aca="false">IF($A1980="","",IF(AND($B1980=$D1980,COUNTIFS($A$2:$A1980,$A1980,$B$2:$B1980,$B1980)=1),1,0))</f>
        <v/>
      </c>
      <c r="F1980" s="19" t="str">
        <f aca="false">IF($E1980&lt;&gt;1,"",IF(COUNTIFS($A:$A,$A1980,$B:$B,"&gt;"&amp;$D1980)=0,"",_xlfn.MINIFS($B:$B,$A:$A,$A1980,$B:$B,"&gt;"&amp;$D1980)))</f>
        <v/>
      </c>
      <c r="G1980" s="20" t="str">
        <f aca="false">IF($F1980="","",$F1980-$D1980)</f>
        <v/>
      </c>
      <c r="H1980" s="20" t="str">
        <f aca="false">IF($E1980&lt;&gt;1,"",IF($F1980="",0,IF($G1980&lt;='Cohort Report'!$B$7,1,0)))</f>
        <v/>
      </c>
      <c r="I1980" s="20" t="str">
        <f aca="false">IF($E1980&lt;&gt;1,"",IF($F1980="",0,IF($G1980&lt;='Cohort Report'!$B$8,1,0)))</f>
        <v/>
      </c>
      <c r="J1980" s="21" t="str">
        <f aca="false">IF($E1980&lt;&gt;1,"",DATE(YEAR($D1980),MONTH($D1980),1))</f>
        <v/>
      </c>
      <c r="K1980" s="20" t="str">
        <f aca="false">IF($E1980&lt;&gt;1,"",IF($G1980="","",IF(AND($D1980&gt;='Cohort Report'!$B$5,$D1980&lt;='Cohort Report'!$B$6),$G1980,"")))</f>
        <v/>
      </c>
    </row>
    <row r="1981" customFormat="false" ht="15" hidden="false" customHeight="false" outlineLevel="0" collapsed="false">
      <c r="A1981" s="9"/>
      <c r="B1981" s="22"/>
      <c r="C1981" s="23"/>
      <c r="D1981" s="19" t="str">
        <f aca="false">IF($A1981="","",_xlfn.MINIFS($B:$B,$A:$A,$A1981))</f>
        <v/>
      </c>
      <c r="E1981" s="20" t="str">
        <f aca="false">IF($A1981="","",IF(AND($B1981=$D1981,COUNTIFS($A$2:$A1981,$A1981,$B$2:$B1981,$B1981)=1),1,0))</f>
        <v/>
      </c>
      <c r="F1981" s="19" t="str">
        <f aca="false">IF($E1981&lt;&gt;1,"",IF(COUNTIFS($A:$A,$A1981,$B:$B,"&gt;"&amp;$D1981)=0,"",_xlfn.MINIFS($B:$B,$A:$A,$A1981,$B:$B,"&gt;"&amp;$D1981)))</f>
        <v/>
      </c>
      <c r="G1981" s="20" t="str">
        <f aca="false">IF($F1981="","",$F1981-$D1981)</f>
        <v/>
      </c>
      <c r="H1981" s="20" t="str">
        <f aca="false">IF($E1981&lt;&gt;1,"",IF($F1981="",0,IF($G1981&lt;='Cohort Report'!$B$7,1,0)))</f>
        <v/>
      </c>
      <c r="I1981" s="20" t="str">
        <f aca="false">IF($E1981&lt;&gt;1,"",IF($F1981="",0,IF($G1981&lt;='Cohort Report'!$B$8,1,0)))</f>
        <v/>
      </c>
      <c r="J1981" s="21" t="str">
        <f aca="false">IF($E1981&lt;&gt;1,"",DATE(YEAR($D1981),MONTH($D1981),1))</f>
        <v/>
      </c>
      <c r="K1981" s="20" t="str">
        <f aca="false">IF($E1981&lt;&gt;1,"",IF($G1981="","",IF(AND($D1981&gt;='Cohort Report'!$B$5,$D1981&lt;='Cohort Report'!$B$6),$G1981,"")))</f>
        <v/>
      </c>
    </row>
    <row r="1982" customFormat="false" ht="15" hidden="false" customHeight="false" outlineLevel="0" collapsed="false">
      <c r="A1982" s="9"/>
      <c r="B1982" s="22"/>
      <c r="C1982" s="23"/>
      <c r="D1982" s="19" t="str">
        <f aca="false">IF($A1982="","",_xlfn.MINIFS($B:$B,$A:$A,$A1982))</f>
        <v/>
      </c>
      <c r="E1982" s="20" t="str">
        <f aca="false">IF($A1982="","",IF(AND($B1982=$D1982,COUNTIFS($A$2:$A1982,$A1982,$B$2:$B1982,$B1982)=1),1,0))</f>
        <v/>
      </c>
      <c r="F1982" s="19" t="str">
        <f aca="false">IF($E1982&lt;&gt;1,"",IF(COUNTIFS($A:$A,$A1982,$B:$B,"&gt;"&amp;$D1982)=0,"",_xlfn.MINIFS($B:$B,$A:$A,$A1982,$B:$B,"&gt;"&amp;$D1982)))</f>
        <v/>
      </c>
      <c r="G1982" s="20" t="str">
        <f aca="false">IF($F1982="","",$F1982-$D1982)</f>
        <v/>
      </c>
      <c r="H1982" s="20" t="str">
        <f aca="false">IF($E1982&lt;&gt;1,"",IF($F1982="",0,IF($G1982&lt;='Cohort Report'!$B$7,1,0)))</f>
        <v/>
      </c>
      <c r="I1982" s="20" t="str">
        <f aca="false">IF($E1982&lt;&gt;1,"",IF($F1982="",0,IF($G1982&lt;='Cohort Report'!$B$8,1,0)))</f>
        <v/>
      </c>
      <c r="J1982" s="21" t="str">
        <f aca="false">IF($E1982&lt;&gt;1,"",DATE(YEAR($D1982),MONTH($D1982),1))</f>
        <v/>
      </c>
      <c r="K1982" s="20" t="str">
        <f aca="false">IF($E1982&lt;&gt;1,"",IF($G1982="","",IF(AND($D1982&gt;='Cohort Report'!$B$5,$D1982&lt;='Cohort Report'!$B$6),$G1982,"")))</f>
        <v/>
      </c>
    </row>
    <row r="1983" customFormat="false" ht="15" hidden="false" customHeight="false" outlineLevel="0" collapsed="false">
      <c r="A1983" s="9"/>
      <c r="B1983" s="22"/>
      <c r="C1983" s="23"/>
      <c r="D1983" s="19" t="str">
        <f aca="false">IF($A1983="","",_xlfn.MINIFS($B:$B,$A:$A,$A1983))</f>
        <v/>
      </c>
      <c r="E1983" s="20" t="str">
        <f aca="false">IF($A1983="","",IF(AND($B1983=$D1983,COUNTIFS($A$2:$A1983,$A1983,$B$2:$B1983,$B1983)=1),1,0))</f>
        <v/>
      </c>
      <c r="F1983" s="19" t="str">
        <f aca="false">IF($E1983&lt;&gt;1,"",IF(COUNTIFS($A:$A,$A1983,$B:$B,"&gt;"&amp;$D1983)=0,"",_xlfn.MINIFS($B:$B,$A:$A,$A1983,$B:$B,"&gt;"&amp;$D1983)))</f>
        <v/>
      </c>
      <c r="G1983" s="20" t="str">
        <f aca="false">IF($F1983="","",$F1983-$D1983)</f>
        <v/>
      </c>
      <c r="H1983" s="20" t="str">
        <f aca="false">IF($E1983&lt;&gt;1,"",IF($F1983="",0,IF($G1983&lt;='Cohort Report'!$B$7,1,0)))</f>
        <v/>
      </c>
      <c r="I1983" s="20" t="str">
        <f aca="false">IF($E1983&lt;&gt;1,"",IF($F1983="",0,IF($G1983&lt;='Cohort Report'!$B$8,1,0)))</f>
        <v/>
      </c>
      <c r="J1983" s="21" t="str">
        <f aca="false">IF($E1983&lt;&gt;1,"",DATE(YEAR($D1983),MONTH($D1983),1))</f>
        <v/>
      </c>
      <c r="K1983" s="20" t="str">
        <f aca="false">IF($E1983&lt;&gt;1,"",IF($G1983="","",IF(AND($D1983&gt;='Cohort Report'!$B$5,$D1983&lt;='Cohort Report'!$B$6),$G1983,"")))</f>
        <v/>
      </c>
    </row>
    <row r="1984" customFormat="false" ht="15" hidden="false" customHeight="false" outlineLevel="0" collapsed="false">
      <c r="A1984" s="9"/>
      <c r="B1984" s="22"/>
      <c r="C1984" s="23"/>
      <c r="D1984" s="19" t="str">
        <f aca="false">IF($A1984="","",_xlfn.MINIFS($B:$B,$A:$A,$A1984))</f>
        <v/>
      </c>
      <c r="E1984" s="20" t="str">
        <f aca="false">IF($A1984="","",IF(AND($B1984=$D1984,COUNTIFS($A$2:$A1984,$A1984,$B$2:$B1984,$B1984)=1),1,0))</f>
        <v/>
      </c>
      <c r="F1984" s="19" t="str">
        <f aca="false">IF($E1984&lt;&gt;1,"",IF(COUNTIFS($A:$A,$A1984,$B:$B,"&gt;"&amp;$D1984)=0,"",_xlfn.MINIFS($B:$B,$A:$A,$A1984,$B:$B,"&gt;"&amp;$D1984)))</f>
        <v/>
      </c>
      <c r="G1984" s="20" t="str">
        <f aca="false">IF($F1984="","",$F1984-$D1984)</f>
        <v/>
      </c>
      <c r="H1984" s="20" t="str">
        <f aca="false">IF($E1984&lt;&gt;1,"",IF($F1984="",0,IF($G1984&lt;='Cohort Report'!$B$7,1,0)))</f>
        <v/>
      </c>
      <c r="I1984" s="20" t="str">
        <f aca="false">IF($E1984&lt;&gt;1,"",IF($F1984="",0,IF($G1984&lt;='Cohort Report'!$B$8,1,0)))</f>
        <v/>
      </c>
      <c r="J1984" s="21" t="str">
        <f aca="false">IF($E1984&lt;&gt;1,"",DATE(YEAR($D1984),MONTH($D1984),1))</f>
        <v/>
      </c>
      <c r="K1984" s="20" t="str">
        <f aca="false">IF($E1984&lt;&gt;1,"",IF($G1984="","",IF(AND($D1984&gt;='Cohort Report'!$B$5,$D1984&lt;='Cohort Report'!$B$6),$G1984,"")))</f>
        <v/>
      </c>
    </row>
    <row r="1985" customFormat="false" ht="15" hidden="false" customHeight="false" outlineLevel="0" collapsed="false">
      <c r="A1985" s="9"/>
      <c r="B1985" s="22"/>
      <c r="C1985" s="23"/>
      <c r="D1985" s="19" t="str">
        <f aca="false">IF($A1985="","",_xlfn.MINIFS($B:$B,$A:$A,$A1985))</f>
        <v/>
      </c>
      <c r="E1985" s="20" t="str">
        <f aca="false">IF($A1985="","",IF(AND($B1985=$D1985,COUNTIFS($A$2:$A1985,$A1985,$B$2:$B1985,$B1985)=1),1,0))</f>
        <v/>
      </c>
      <c r="F1985" s="19" t="str">
        <f aca="false">IF($E1985&lt;&gt;1,"",IF(COUNTIFS($A:$A,$A1985,$B:$B,"&gt;"&amp;$D1985)=0,"",_xlfn.MINIFS($B:$B,$A:$A,$A1985,$B:$B,"&gt;"&amp;$D1985)))</f>
        <v/>
      </c>
      <c r="G1985" s="20" t="str">
        <f aca="false">IF($F1985="","",$F1985-$D1985)</f>
        <v/>
      </c>
      <c r="H1985" s="20" t="str">
        <f aca="false">IF($E1985&lt;&gt;1,"",IF($F1985="",0,IF($G1985&lt;='Cohort Report'!$B$7,1,0)))</f>
        <v/>
      </c>
      <c r="I1985" s="20" t="str">
        <f aca="false">IF($E1985&lt;&gt;1,"",IF($F1985="",0,IF($G1985&lt;='Cohort Report'!$B$8,1,0)))</f>
        <v/>
      </c>
      <c r="J1985" s="21" t="str">
        <f aca="false">IF($E1985&lt;&gt;1,"",DATE(YEAR($D1985),MONTH($D1985),1))</f>
        <v/>
      </c>
      <c r="K1985" s="20" t="str">
        <f aca="false">IF($E1985&lt;&gt;1,"",IF($G1985="","",IF(AND($D1985&gt;='Cohort Report'!$B$5,$D1985&lt;='Cohort Report'!$B$6),$G1985,"")))</f>
        <v/>
      </c>
    </row>
    <row r="1986" customFormat="false" ht="15" hidden="false" customHeight="false" outlineLevel="0" collapsed="false">
      <c r="A1986" s="9"/>
      <c r="B1986" s="22"/>
      <c r="C1986" s="23"/>
      <c r="D1986" s="19" t="str">
        <f aca="false">IF($A1986="","",_xlfn.MINIFS($B:$B,$A:$A,$A1986))</f>
        <v/>
      </c>
      <c r="E1986" s="20" t="str">
        <f aca="false">IF($A1986="","",IF(AND($B1986=$D1986,COUNTIFS($A$2:$A1986,$A1986,$B$2:$B1986,$B1986)=1),1,0))</f>
        <v/>
      </c>
      <c r="F1986" s="19" t="str">
        <f aca="false">IF($E1986&lt;&gt;1,"",IF(COUNTIFS($A:$A,$A1986,$B:$B,"&gt;"&amp;$D1986)=0,"",_xlfn.MINIFS($B:$B,$A:$A,$A1986,$B:$B,"&gt;"&amp;$D1986)))</f>
        <v/>
      </c>
      <c r="G1986" s="20" t="str">
        <f aca="false">IF($F1986="","",$F1986-$D1986)</f>
        <v/>
      </c>
      <c r="H1986" s="20" t="str">
        <f aca="false">IF($E1986&lt;&gt;1,"",IF($F1986="",0,IF($G1986&lt;='Cohort Report'!$B$7,1,0)))</f>
        <v/>
      </c>
      <c r="I1986" s="20" t="str">
        <f aca="false">IF($E1986&lt;&gt;1,"",IF($F1986="",0,IF($G1986&lt;='Cohort Report'!$B$8,1,0)))</f>
        <v/>
      </c>
      <c r="J1986" s="21" t="str">
        <f aca="false">IF($E1986&lt;&gt;1,"",DATE(YEAR($D1986),MONTH($D1986),1))</f>
        <v/>
      </c>
      <c r="K1986" s="20" t="str">
        <f aca="false">IF($E1986&lt;&gt;1,"",IF($G1986="","",IF(AND($D1986&gt;='Cohort Report'!$B$5,$D1986&lt;='Cohort Report'!$B$6),$G1986,"")))</f>
        <v/>
      </c>
    </row>
    <row r="1987" customFormat="false" ht="15" hidden="false" customHeight="false" outlineLevel="0" collapsed="false">
      <c r="A1987" s="9"/>
      <c r="B1987" s="22"/>
      <c r="C1987" s="23"/>
      <c r="D1987" s="19" t="str">
        <f aca="false">IF($A1987="","",_xlfn.MINIFS($B:$B,$A:$A,$A1987))</f>
        <v/>
      </c>
      <c r="E1987" s="20" t="str">
        <f aca="false">IF($A1987="","",IF(AND($B1987=$D1987,COUNTIFS($A$2:$A1987,$A1987,$B$2:$B1987,$B1987)=1),1,0))</f>
        <v/>
      </c>
      <c r="F1987" s="19" t="str">
        <f aca="false">IF($E1987&lt;&gt;1,"",IF(COUNTIFS($A:$A,$A1987,$B:$B,"&gt;"&amp;$D1987)=0,"",_xlfn.MINIFS($B:$B,$A:$A,$A1987,$B:$B,"&gt;"&amp;$D1987)))</f>
        <v/>
      </c>
      <c r="G1987" s="20" t="str">
        <f aca="false">IF($F1987="","",$F1987-$D1987)</f>
        <v/>
      </c>
      <c r="H1987" s="20" t="str">
        <f aca="false">IF($E1987&lt;&gt;1,"",IF($F1987="",0,IF($G1987&lt;='Cohort Report'!$B$7,1,0)))</f>
        <v/>
      </c>
      <c r="I1987" s="20" t="str">
        <f aca="false">IF($E1987&lt;&gt;1,"",IF($F1987="",0,IF($G1987&lt;='Cohort Report'!$B$8,1,0)))</f>
        <v/>
      </c>
      <c r="J1987" s="21" t="str">
        <f aca="false">IF($E1987&lt;&gt;1,"",DATE(YEAR($D1987),MONTH($D1987),1))</f>
        <v/>
      </c>
      <c r="K1987" s="20" t="str">
        <f aca="false">IF($E1987&lt;&gt;1,"",IF($G1987="","",IF(AND($D1987&gt;='Cohort Report'!$B$5,$D1987&lt;='Cohort Report'!$B$6),$G1987,"")))</f>
        <v/>
      </c>
    </row>
    <row r="1988" customFormat="false" ht="15" hidden="false" customHeight="false" outlineLevel="0" collapsed="false">
      <c r="A1988" s="9"/>
      <c r="B1988" s="22"/>
      <c r="C1988" s="23"/>
      <c r="D1988" s="19" t="str">
        <f aca="false">IF($A1988="","",_xlfn.MINIFS($B:$B,$A:$A,$A1988))</f>
        <v/>
      </c>
      <c r="E1988" s="20" t="str">
        <f aca="false">IF($A1988="","",IF(AND($B1988=$D1988,COUNTIFS($A$2:$A1988,$A1988,$B$2:$B1988,$B1988)=1),1,0))</f>
        <v/>
      </c>
      <c r="F1988" s="19" t="str">
        <f aca="false">IF($E1988&lt;&gt;1,"",IF(COUNTIFS($A:$A,$A1988,$B:$B,"&gt;"&amp;$D1988)=0,"",_xlfn.MINIFS($B:$B,$A:$A,$A1988,$B:$B,"&gt;"&amp;$D1988)))</f>
        <v/>
      </c>
      <c r="G1988" s="20" t="str">
        <f aca="false">IF($F1988="","",$F1988-$D1988)</f>
        <v/>
      </c>
      <c r="H1988" s="20" t="str">
        <f aca="false">IF($E1988&lt;&gt;1,"",IF($F1988="",0,IF($G1988&lt;='Cohort Report'!$B$7,1,0)))</f>
        <v/>
      </c>
      <c r="I1988" s="20" t="str">
        <f aca="false">IF($E1988&lt;&gt;1,"",IF($F1988="",0,IF($G1988&lt;='Cohort Report'!$B$8,1,0)))</f>
        <v/>
      </c>
      <c r="J1988" s="21" t="str">
        <f aca="false">IF($E1988&lt;&gt;1,"",DATE(YEAR($D1988),MONTH($D1988),1))</f>
        <v/>
      </c>
      <c r="K1988" s="20" t="str">
        <f aca="false">IF($E1988&lt;&gt;1,"",IF($G1988="","",IF(AND($D1988&gt;='Cohort Report'!$B$5,$D1988&lt;='Cohort Report'!$B$6),$G1988,"")))</f>
        <v/>
      </c>
    </row>
    <row r="1989" customFormat="false" ht="15" hidden="false" customHeight="false" outlineLevel="0" collapsed="false">
      <c r="A1989" s="9"/>
      <c r="B1989" s="22"/>
      <c r="C1989" s="23"/>
      <c r="D1989" s="19" t="str">
        <f aca="false">IF($A1989="","",_xlfn.MINIFS($B:$B,$A:$A,$A1989))</f>
        <v/>
      </c>
      <c r="E1989" s="20" t="str">
        <f aca="false">IF($A1989="","",IF(AND($B1989=$D1989,COUNTIFS($A$2:$A1989,$A1989,$B$2:$B1989,$B1989)=1),1,0))</f>
        <v/>
      </c>
      <c r="F1989" s="19" t="str">
        <f aca="false">IF($E1989&lt;&gt;1,"",IF(COUNTIFS($A:$A,$A1989,$B:$B,"&gt;"&amp;$D1989)=0,"",_xlfn.MINIFS($B:$B,$A:$A,$A1989,$B:$B,"&gt;"&amp;$D1989)))</f>
        <v/>
      </c>
      <c r="G1989" s="20" t="str">
        <f aca="false">IF($F1989="","",$F1989-$D1989)</f>
        <v/>
      </c>
      <c r="H1989" s="20" t="str">
        <f aca="false">IF($E1989&lt;&gt;1,"",IF($F1989="",0,IF($G1989&lt;='Cohort Report'!$B$7,1,0)))</f>
        <v/>
      </c>
      <c r="I1989" s="20" t="str">
        <f aca="false">IF($E1989&lt;&gt;1,"",IF($F1989="",0,IF($G1989&lt;='Cohort Report'!$B$8,1,0)))</f>
        <v/>
      </c>
      <c r="J1989" s="21" t="str">
        <f aca="false">IF($E1989&lt;&gt;1,"",DATE(YEAR($D1989),MONTH($D1989),1))</f>
        <v/>
      </c>
      <c r="K1989" s="20" t="str">
        <f aca="false">IF($E1989&lt;&gt;1,"",IF($G1989="","",IF(AND($D1989&gt;='Cohort Report'!$B$5,$D1989&lt;='Cohort Report'!$B$6),$G1989,"")))</f>
        <v/>
      </c>
    </row>
    <row r="1990" customFormat="false" ht="15" hidden="false" customHeight="false" outlineLevel="0" collapsed="false">
      <c r="A1990" s="9"/>
      <c r="B1990" s="22"/>
      <c r="C1990" s="23"/>
      <c r="D1990" s="19" t="str">
        <f aca="false">IF($A1990="","",_xlfn.MINIFS($B:$B,$A:$A,$A1990))</f>
        <v/>
      </c>
      <c r="E1990" s="20" t="str">
        <f aca="false">IF($A1990="","",IF(AND($B1990=$D1990,COUNTIFS($A$2:$A1990,$A1990,$B$2:$B1990,$B1990)=1),1,0))</f>
        <v/>
      </c>
      <c r="F1990" s="19" t="str">
        <f aca="false">IF($E1990&lt;&gt;1,"",IF(COUNTIFS($A:$A,$A1990,$B:$B,"&gt;"&amp;$D1990)=0,"",_xlfn.MINIFS($B:$B,$A:$A,$A1990,$B:$B,"&gt;"&amp;$D1990)))</f>
        <v/>
      </c>
      <c r="G1990" s="20" t="str">
        <f aca="false">IF($F1990="","",$F1990-$D1990)</f>
        <v/>
      </c>
      <c r="H1990" s="20" t="str">
        <f aca="false">IF($E1990&lt;&gt;1,"",IF($F1990="",0,IF($G1990&lt;='Cohort Report'!$B$7,1,0)))</f>
        <v/>
      </c>
      <c r="I1990" s="20" t="str">
        <f aca="false">IF($E1990&lt;&gt;1,"",IF($F1990="",0,IF($G1990&lt;='Cohort Report'!$B$8,1,0)))</f>
        <v/>
      </c>
      <c r="J1990" s="21" t="str">
        <f aca="false">IF($E1990&lt;&gt;1,"",DATE(YEAR($D1990),MONTH($D1990),1))</f>
        <v/>
      </c>
      <c r="K1990" s="20" t="str">
        <f aca="false">IF($E1990&lt;&gt;1,"",IF($G1990="","",IF(AND($D1990&gt;='Cohort Report'!$B$5,$D1990&lt;='Cohort Report'!$B$6),$G1990,"")))</f>
        <v/>
      </c>
    </row>
    <row r="1991" customFormat="false" ht="15" hidden="false" customHeight="false" outlineLevel="0" collapsed="false">
      <c r="A1991" s="9"/>
      <c r="B1991" s="22"/>
      <c r="C1991" s="23"/>
      <c r="D1991" s="19" t="str">
        <f aca="false">IF($A1991="","",_xlfn.MINIFS($B:$B,$A:$A,$A1991))</f>
        <v/>
      </c>
      <c r="E1991" s="20" t="str">
        <f aca="false">IF($A1991="","",IF(AND($B1991=$D1991,COUNTIFS($A$2:$A1991,$A1991,$B$2:$B1991,$B1991)=1),1,0))</f>
        <v/>
      </c>
      <c r="F1991" s="19" t="str">
        <f aca="false">IF($E1991&lt;&gt;1,"",IF(COUNTIFS($A:$A,$A1991,$B:$B,"&gt;"&amp;$D1991)=0,"",_xlfn.MINIFS($B:$B,$A:$A,$A1991,$B:$B,"&gt;"&amp;$D1991)))</f>
        <v/>
      </c>
      <c r="G1991" s="20" t="str">
        <f aca="false">IF($F1991="","",$F1991-$D1991)</f>
        <v/>
      </c>
      <c r="H1991" s="20" t="str">
        <f aca="false">IF($E1991&lt;&gt;1,"",IF($F1991="",0,IF($G1991&lt;='Cohort Report'!$B$7,1,0)))</f>
        <v/>
      </c>
      <c r="I1991" s="20" t="str">
        <f aca="false">IF($E1991&lt;&gt;1,"",IF($F1991="",0,IF($G1991&lt;='Cohort Report'!$B$8,1,0)))</f>
        <v/>
      </c>
      <c r="J1991" s="21" t="str">
        <f aca="false">IF($E1991&lt;&gt;1,"",DATE(YEAR($D1991),MONTH($D1991),1))</f>
        <v/>
      </c>
      <c r="K1991" s="20" t="str">
        <f aca="false">IF($E1991&lt;&gt;1,"",IF($G1991="","",IF(AND($D1991&gt;='Cohort Report'!$B$5,$D1991&lt;='Cohort Report'!$B$6),$G1991,"")))</f>
        <v/>
      </c>
    </row>
    <row r="1992" customFormat="false" ht="15" hidden="false" customHeight="false" outlineLevel="0" collapsed="false">
      <c r="A1992" s="9"/>
      <c r="B1992" s="22"/>
      <c r="C1992" s="23"/>
      <c r="D1992" s="19" t="str">
        <f aca="false">IF($A1992="","",_xlfn.MINIFS($B:$B,$A:$A,$A1992))</f>
        <v/>
      </c>
      <c r="E1992" s="20" t="str">
        <f aca="false">IF($A1992="","",IF(AND($B1992=$D1992,COUNTIFS($A$2:$A1992,$A1992,$B$2:$B1992,$B1992)=1),1,0))</f>
        <v/>
      </c>
      <c r="F1992" s="19" t="str">
        <f aca="false">IF($E1992&lt;&gt;1,"",IF(COUNTIFS($A:$A,$A1992,$B:$B,"&gt;"&amp;$D1992)=0,"",_xlfn.MINIFS($B:$B,$A:$A,$A1992,$B:$B,"&gt;"&amp;$D1992)))</f>
        <v/>
      </c>
      <c r="G1992" s="20" t="str">
        <f aca="false">IF($F1992="","",$F1992-$D1992)</f>
        <v/>
      </c>
      <c r="H1992" s="20" t="str">
        <f aca="false">IF($E1992&lt;&gt;1,"",IF($F1992="",0,IF($G1992&lt;='Cohort Report'!$B$7,1,0)))</f>
        <v/>
      </c>
      <c r="I1992" s="20" t="str">
        <f aca="false">IF($E1992&lt;&gt;1,"",IF($F1992="",0,IF($G1992&lt;='Cohort Report'!$B$8,1,0)))</f>
        <v/>
      </c>
      <c r="J1992" s="21" t="str">
        <f aca="false">IF($E1992&lt;&gt;1,"",DATE(YEAR($D1992),MONTH($D1992),1))</f>
        <v/>
      </c>
      <c r="K1992" s="20" t="str">
        <f aca="false">IF($E1992&lt;&gt;1,"",IF($G1992="","",IF(AND($D1992&gt;='Cohort Report'!$B$5,$D1992&lt;='Cohort Report'!$B$6),$G1992,"")))</f>
        <v/>
      </c>
    </row>
    <row r="1993" customFormat="false" ht="15" hidden="false" customHeight="false" outlineLevel="0" collapsed="false">
      <c r="A1993" s="9"/>
      <c r="B1993" s="22"/>
      <c r="C1993" s="23"/>
      <c r="D1993" s="19" t="str">
        <f aca="false">IF($A1993="","",_xlfn.MINIFS($B:$B,$A:$A,$A1993))</f>
        <v/>
      </c>
      <c r="E1993" s="20" t="str">
        <f aca="false">IF($A1993="","",IF(AND($B1993=$D1993,COUNTIFS($A$2:$A1993,$A1993,$B$2:$B1993,$B1993)=1),1,0))</f>
        <v/>
      </c>
      <c r="F1993" s="19" t="str">
        <f aca="false">IF($E1993&lt;&gt;1,"",IF(COUNTIFS($A:$A,$A1993,$B:$B,"&gt;"&amp;$D1993)=0,"",_xlfn.MINIFS($B:$B,$A:$A,$A1993,$B:$B,"&gt;"&amp;$D1993)))</f>
        <v/>
      </c>
      <c r="G1993" s="20" t="str">
        <f aca="false">IF($F1993="","",$F1993-$D1993)</f>
        <v/>
      </c>
      <c r="H1993" s="20" t="str">
        <f aca="false">IF($E1993&lt;&gt;1,"",IF($F1993="",0,IF($G1993&lt;='Cohort Report'!$B$7,1,0)))</f>
        <v/>
      </c>
      <c r="I1993" s="20" t="str">
        <f aca="false">IF($E1993&lt;&gt;1,"",IF($F1993="",0,IF($G1993&lt;='Cohort Report'!$B$8,1,0)))</f>
        <v/>
      </c>
      <c r="J1993" s="21" t="str">
        <f aca="false">IF($E1993&lt;&gt;1,"",DATE(YEAR($D1993),MONTH($D1993),1))</f>
        <v/>
      </c>
      <c r="K1993" s="20" t="str">
        <f aca="false">IF($E1993&lt;&gt;1,"",IF($G1993="","",IF(AND($D1993&gt;='Cohort Report'!$B$5,$D1993&lt;='Cohort Report'!$B$6),$G1993,"")))</f>
        <v/>
      </c>
    </row>
    <row r="1994" customFormat="false" ht="15" hidden="false" customHeight="false" outlineLevel="0" collapsed="false">
      <c r="A1994" s="9"/>
      <c r="B1994" s="22"/>
      <c r="C1994" s="23"/>
      <c r="D1994" s="19" t="str">
        <f aca="false">IF($A1994="","",_xlfn.MINIFS($B:$B,$A:$A,$A1994))</f>
        <v/>
      </c>
      <c r="E1994" s="20" t="str">
        <f aca="false">IF($A1994="","",IF(AND($B1994=$D1994,COUNTIFS($A$2:$A1994,$A1994,$B$2:$B1994,$B1994)=1),1,0))</f>
        <v/>
      </c>
      <c r="F1994" s="19" t="str">
        <f aca="false">IF($E1994&lt;&gt;1,"",IF(COUNTIFS($A:$A,$A1994,$B:$B,"&gt;"&amp;$D1994)=0,"",_xlfn.MINIFS($B:$B,$A:$A,$A1994,$B:$B,"&gt;"&amp;$D1994)))</f>
        <v/>
      </c>
      <c r="G1994" s="20" t="str">
        <f aca="false">IF($F1994="","",$F1994-$D1994)</f>
        <v/>
      </c>
      <c r="H1994" s="20" t="str">
        <f aca="false">IF($E1994&lt;&gt;1,"",IF($F1994="",0,IF($G1994&lt;='Cohort Report'!$B$7,1,0)))</f>
        <v/>
      </c>
      <c r="I1994" s="20" t="str">
        <f aca="false">IF($E1994&lt;&gt;1,"",IF($F1994="",0,IF($G1994&lt;='Cohort Report'!$B$8,1,0)))</f>
        <v/>
      </c>
      <c r="J1994" s="21" t="str">
        <f aca="false">IF($E1994&lt;&gt;1,"",DATE(YEAR($D1994),MONTH($D1994),1))</f>
        <v/>
      </c>
      <c r="K1994" s="20" t="str">
        <f aca="false">IF($E1994&lt;&gt;1,"",IF($G1994="","",IF(AND($D1994&gt;='Cohort Report'!$B$5,$D1994&lt;='Cohort Report'!$B$6),$G1994,"")))</f>
        <v/>
      </c>
    </row>
    <row r="1995" customFormat="false" ht="15" hidden="false" customHeight="false" outlineLevel="0" collapsed="false">
      <c r="A1995" s="9"/>
      <c r="B1995" s="22"/>
      <c r="C1995" s="23"/>
      <c r="D1995" s="19" t="str">
        <f aca="false">IF($A1995="","",_xlfn.MINIFS($B:$B,$A:$A,$A1995))</f>
        <v/>
      </c>
      <c r="E1995" s="20" t="str">
        <f aca="false">IF($A1995="","",IF(AND($B1995=$D1995,COUNTIFS($A$2:$A1995,$A1995,$B$2:$B1995,$B1995)=1),1,0))</f>
        <v/>
      </c>
      <c r="F1995" s="19" t="str">
        <f aca="false">IF($E1995&lt;&gt;1,"",IF(COUNTIFS($A:$A,$A1995,$B:$B,"&gt;"&amp;$D1995)=0,"",_xlfn.MINIFS($B:$B,$A:$A,$A1995,$B:$B,"&gt;"&amp;$D1995)))</f>
        <v/>
      </c>
      <c r="G1995" s="20" t="str">
        <f aca="false">IF($F1995="","",$F1995-$D1995)</f>
        <v/>
      </c>
      <c r="H1995" s="20" t="str">
        <f aca="false">IF($E1995&lt;&gt;1,"",IF($F1995="",0,IF($G1995&lt;='Cohort Report'!$B$7,1,0)))</f>
        <v/>
      </c>
      <c r="I1995" s="20" t="str">
        <f aca="false">IF($E1995&lt;&gt;1,"",IF($F1995="",0,IF($G1995&lt;='Cohort Report'!$B$8,1,0)))</f>
        <v/>
      </c>
      <c r="J1995" s="21" t="str">
        <f aca="false">IF($E1995&lt;&gt;1,"",DATE(YEAR($D1995),MONTH($D1995),1))</f>
        <v/>
      </c>
      <c r="K1995" s="20" t="str">
        <f aca="false">IF($E1995&lt;&gt;1,"",IF($G1995="","",IF(AND($D1995&gt;='Cohort Report'!$B$5,$D1995&lt;='Cohort Report'!$B$6),$G1995,"")))</f>
        <v/>
      </c>
    </row>
    <row r="1996" customFormat="false" ht="15" hidden="false" customHeight="false" outlineLevel="0" collapsed="false">
      <c r="A1996" s="9"/>
      <c r="B1996" s="22"/>
      <c r="C1996" s="23"/>
      <c r="D1996" s="19" t="str">
        <f aca="false">IF($A1996="","",_xlfn.MINIFS($B:$B,$A:$A,$A1996))</f>
        <v/>
      </c>
      <c r="E1996" s="20" t="str">
        <f aca="false">IF($A1996="","",IF(AND($B1996=$D1996,COUNTIFS($A$2:$A1996,$A1996,$B$2:$B1996,$B1996)=1),1,0))</f>
        <v/>
      </c>
      <c r="F1996" s="19" t="str">
        <f aca="false">IF($E1996&lt;&gt;1,"",IF(COUNTIFS($A:$A,$A1996,$B:$B,"&gt;"&amp;$D1996)=0,"",_xlfn.MINIFS($B:$B,$A:$A,$A1996,$B:$B,"&gt;"&amp;$D1996)))</f>
        <v/>
      </c>
      <c r="G1996" s="20" t="str">
        <f aca="false">IF($F1996="","",$F1996-$D1996)</f>
        <v/>
      </c>
      <c r="H1996" s="20" t="str">
        <f aca="false">IF($E1996&lt;&gt;1,"",IF($F1996="",0,IF($G1996&lt;='Cohort Report'!$B$7,1,0)))</f>
        <v/>
      </c>
      <c r="I1996" s="20" t="str">
        <f aca="false">IF($E1996&lt;&gt;1,"",IF($F1996="",0,IF($G1996&lt;='Cohort Report'!$B$8,1,0)))</f>
        <v/>
      </c>
      <c r="J1996" s="21" t="str">
        <f aca="false">IF($E1996&lt;&gt;1,"",DATE(YEAR($D1996),MONTH($D1996),1))</f>
        <v/>
      </c>
      <c r="K1996" s="20" t="str">
        <f aca="false">IF($E1996&lt;&gt;1,"",IF($G1996="","",IF(AND($D1996&gt;='Cohort Report'!$B$5,$D1996&lt;='Cohort Report'!$B$6),$G1996,"")))</f>
        <v/>
      </c>
    </row>
    <row r="1997" customFormat="false" ht="15" hidden="false" customHeight="false" outlineLevel="0" collapsed="false">
      <c r="A1997" s="9"/>
      <c r="B1997" s="22"/>
      <c r="C1997" s="23"/>
      <c r="D1997" s="19" t="str">
        <f aca="false">IF($A1997="","",_xlfn.MINIFS($B:$B,$A:$A,$A1997))</f>
        <v/>
      </c>
      <c r="E1997" s="20" t="str">
        <f aca="false">IF($A1997="","",IF(AND($B1997=$D1997,COUNTIFS($A$2:$A1997,$A1997,$B$2:$B1997,$B1997)=1),1,0))</f>
        <v/>
      </c>
      <c r="F1997" s="19" t="str">
        <f aca="false">IF($E1997&lt;&gt;1,"",IF(COUNTIFS($A:$A,$A1997,$B:$B,"&gt;"&amp;$D1997)=0,"",_xlfn.MINIFS($B:$B,$A:$A,$A1997,$B:$B,"&gt;"&amp;$D1997)))</f>
        <v/>
      </c>
      <c r="G1997" s="20" t="str">
        <f aca="false">IF($F1997="","",$F1997-$D1997)</f>
        <v/>
      </c>
      <c r="H1997" s="20" t="str">
        <f aca="false">IF($E1997&lt;&gt;1,"",IF($F1997="",0,IF($G1997&lt;='Cohort Report'!$B$7,1,0)))</f>
        <v/>
      </c>
      <c r="I1997" s="20" t="str">
        <f aca="false">IF($E1997&lt;&gt;1,"",IF($F1997="",0,IF($G1997&lt;='Cohort Report'!$B$8,1,0)))</f>
        <v/>
      </c>
      <c r="J1997" s="21" t="str">
        <f aca="false">IF($E1997&lt;&gt;1,"",DATE(YEAR($D1997),MONTH($D1997),1))</f>
        <v/>
      </c>
      <c r="K1997" s="20" t="str">
        <f aca="false">IF($E1997&lt;&gt;1,"",IF($G1997="","",IF(AND($D1997&gt;='Cohort Report'!$B$5,$D1997&lt;='Cohort Report'!$B$6),$G1997,"")))</f>
        <v/>
      </c>
    </row>
    <row r="1998" customFormat="false" ht="15" hidden="false" customHeight="false" outlineLevel="0" collapsed="false">
      <c r="A1998" s="9"/>
      <c r="B1998" s="22"/>
      <c r="C1998" s="23"/>
      <c r="D1998" s="19" t="str">
        <f aca="false">IF($A1998="","",_xlfn.MINIFS($B:$B,$A:$A,$A1998))</f>
        <v/>
      </c>
      <c r="E1998" s="20" t="str">
        <f aca="false">IF($A1998="","",IF(AND($B1998=$D1998,COUNTIFS($A$2:$A1998,$A1998,$B$2:$B1998,$B1998)=1),1,0))</f>
        <v/>
      </c>
      <c r="F1998" s="19" t="str">
        <f aca="false">IF($E1998&lt;&gt;1,"",IF(COUNTIFS($A:$A,$A1998,$B:$B,"&gt;"&amp;$D1998)=0,"",_xlfn.MINIFS($B:$B,$A:$A,$A1998,$B:$B,"&gt;"&amp;$D1998)))</f>
        <v/>
      </c>
      <c r="G1998" s="20" t="str">
        <f aca="false">IF($F1998="","",$F1998-$D1998)</f>
        <v/>
      </c>
      <c r="H1998" s="20" t="str">
        <f aca="false">IF($E1998&lt;&gt;1,"",IF($F1998="",0,IF($G1998&lt;='Cohort Report'!$B$7,1,0)))</f>
        <v/>
      </c>
      <c r="I1998" s="20" t="str">
        <f aca="false">IF($E1998&lt;&gt;1,"",IF($F1998="",0,IF($G1998&lt;='Cohort Report'!$B$8,1,0)))</f>
        <v/>
      </c>
      <c r="J1998" s="21" t="str">
        <f aca="false">IF($E1998&lt;&gt;1,"",DATE(YEAR($D1998),MONTH($D1998),1))</f>
        <v/>
      </c>
      <c r="K1998" s="20" t="str">
        <f aca="false">IF($E1998&lt;&gt;1,"",IF($G1998="","",IF(AND($D1998&gt;='Cohort Report'!$B$5,$D1998&lt;='Cohort Report'!$B$6),$G1998,"")))</f>
        <v/>
      </c>
    </row>
    <row r="1999" customFormat="false" ht="15" hidden="false" customHeight="false" outlineLevel="0" collapsed="false">
      <c r="A1999" s="9"/>
      <c r="B1999" s="22"/>
      <c r="C1999" s="23"/>
      <c r="D1999" s="19" t="str">
        <f aca="false">IF($A1999="","",_xlfn.MINIFS($B:$B,$A:$A,$A1999))</f>
        <v/>
      </c>
      <c r="E1999" s="20" t="str">
        <f aca="false">IF($A1999="","",IF(AND($B1999=$D1999,COUNTIFS($A$2:$A1999,$A1999,$B$2:$B1999,$B1999)=1),1,0))</f>
        <v/>
      </c>
      <c r="F1999" s="19" t="str">
        <f aca="false">IF($E1999&lt;&gt;1,"",IF(COUNTIFS($A:$A,$A1999,$B:$B,"&gt;"&amp;$D1999)=0,"",_xlfn.MINIFS($B:$B,$A:$A,$A1999,$B:$B,"&gt;"&amp;$D1999)))</f>
        <v/>
      </c>
      <c r="G1999" s="20" t="str">
        <f aca="false">IF($F1999="","",$F1999-$D1999)</f>
        <v/>
      </c>
      <c r="H1999" s="20" t="str">
        <f aca="false">IF($E1999&lt;&gt;1,"",IF($F1999="",0,IF($G1999&lt;='Cohort Report'!$B$7,1,0)))</f>
        <v/>
      </c>
      <c r="I1999" s="20" t="str">
        <f aca="false">IF($E1999&lt;&gt;1,"",IF($F1999="",0,IF($G1999&lt;='Cohort Report'!$B$8,1,0)))</f>
        <v/>
      </c>
      <c r="J1999" s="21" t="str">
        <f aca="false">IF($E1999&lt;&gt;1,"",DATE(YEAR($D1999),MONTH($D1999),1))</f>
        <v/>
      </c>
      <c r="K1999" s="20" t="str">
        <f aca="false">IF($E1999&lt;&gt;1,"",IF($G1999="","",IF(AND($D1999&gt;='Cohort Report'!$B$5,$D1999&lt;='Cohort Report'!$B$6),$G1999,"")))</f>
        <v/>
      </c>
    </row>
    <row r="2000" customFormat="false" ht="15" hidden="false" customHeight="false" outlineLevel="0" collapsed="false">
      <c r="A2000" s="9"/>
      <c r="B2000" s="22"/>
      <c r="C2000" s="23"/>
      <c r="D2000" s="19" t="str">
        <f aca="false">IF($A2000="","",_xlfn.MINIFS($B:$B,$A:$A,$A2000))</f>
        <v/>
      </c>
      <c r="E2000" s="20" t="str">
        <f aca="false">IF($A2000="","",IF(AND($B2000=$D2000,COUNTIFS($A$2:$A2000,$A2000,$B$2:$B2000,$B2000)=1),1,0))</f>
        <v/>
      </c>
      <c r="F2000" s="19" t="str">
        <f aca="false">IF($E2000&lt;&gt;1,"",IF(COUNTIFS($A:$A,$A2000,$B:$B,"&gt;"&amp;$D2000)=0,"",_xlfn.MINIFS($B:$B,$A:$A,$A2000,$B:$B,"&gt;"&amp;$D2000)))</f>
        <v/>
      </c>
      <c r="G2000" s="20" t="str">
        <f aca="false">IF($F2000="","",$F2000-$D2000)</f>
        <v/>
      </c>
      <c r="H2000" s="20" t="str">
        <f aca="false">IF($E2000&lt;&gt;1,"",IF($F2000="",0,IF($G2000&lt;='Cohort Report'!$B$7,1,0)))</f>
        <v/>
      </c>
      <c r="I2000" s="20" t="str">
        <f aca="false">IF($E2000&lt;&gt;1,"",IF($F2000="",0,IF($G2000&lt;='Cohort Report'!$B$8,1,0)))</f>
        <v/>
      </c>
      <c r="J2000" s="21" t="str">
        <f aca="false">IF($E2000&lt;&gt;1,"",DATE(YEAR($D2000),MONTH($D2000),1))</f>
        <v/>
      </c>
      <c r="K2000" s="20" t="str">
        <f aca="false">IF($E2000&lt;&gt;1,"",IF($G2000="","",IF(AND($D2000&gt;='Cohort Report'!$B$5,$D2000&lt;='Cohort Report'!$B$6),$G2000,"")))</f>
        <v/>
      </c>
    </row>
    <row r="2001" customFormat="false" ht="15" hidden="false" customHeight="false" outlineLevel="0" collapsed="false">
      <c r="A2001" s="9"/>
      <c r="B2001" s="22"/>
      <c r="C2001" s="23"/>
      <c r="D2001" s="19" t="str">
        <f aca="false">IF($A2001="","",_xlfn.MINIFS($B:$B,$A:$A,$A2001))</f>
        <v/>
      </c>
      <c r="E2001" s="20" t="str">
        <f aca="false">IF($A2001="","",IF(AND($B2001=$D2001,COUNTIFS($A$2:$A2001,$A2001,$B$2:$B2001,$B2001)=1),1,0))</f>
        <v/>
      </c>
      <c r="F2001" s="19" t="str">
        <f aca="false">IF($E2001&lt;&gt;1,"",IF(COUNTIFS($A:$A,$A2001,$B:$B,"&gt;"&amp;$D2001)=0,"",_xlfn.MINIFS($B:$B,$A:$A,$A2001,$B:$B,"&gt;"&amp;$D2001)))</f>
        <v/>
      </c>
      <c r="G2001" s="20" t="str">
        <f aca="false">IF($F2001="","",$F2001-$D2001)</f>
        <v/>
      </c>
      <c r="H2001" s="20" t="str">
        <f aca="false">IF($E2001&lt;&gt;1,"",IF($F2001="",0,IF($G2001&lt;='Cohort Report'!$B$7,1,0)))</f>
        <v/>
      </c>
      <c r="I2001" s="20" t="str">
        <f aca="false">IF($E2001&lt;&gt;1,"",IF($F2001="",0,IF($G2001&lt;='Cohort Report'!$B$8,1,0)))</f>
        <v/>
      </c>
      <c r="J2001" s="21" t="str">
        <f aca="false">IF($E2001&lt;&gt;1,"",DATE(YEAR($D2001),MONTH($D2001),1))</f>
        <v/>
      </c>
      <c r="K2001" s="20" t="str">
        <f aca="false">IF($E2001&lt;&gt;1,"",IF($G2001="","",IF(AND($D2001&gt;='Cohort Report'!$B$5,$D2001&lt;='Cohort Report'!$B$6),$G2001,"")))</f>
        <v/>
      </c>
    </row>
    <row r="2002" customFormat="false" ht="15" hidden="false" customHeight="false" outlineLevel="0" collapsed="false">
      <c r="A2002" s="9"/>
      <c r="B2002" s="22"/>
      <c r="C2002" s="23"/>
      <c r="D2002" s="19" t="str">
        <f aca="false">IF($A2002="","",_xlfn.MINIFS($B:$B,$A:$A,$A2002))</f>
        <v/>
      </c>
      <c r="E2002" s="20" t="str">
        <f aca="false">IF($A2002="","",IF(AND($B2002=$D2002,COUNTIFS($A$2:$A2002,$A2002,$B$2:$B2002,$B2002)=1),1,0))</f>
        <v/>
      </c>
      <c r="F2002" s="19" t="str">
        <f aca="false">IF($E2002&lt;&gt;1,"",IF(COUNTIFS($A:$A,$A2002,$B:$B,"&gt;"&amp;$D2002)=0,"",_xlfn.MINIFS($B:$B,$A:$A,$A2002,$B:$B,"&gt;"&amp;$D2002)))</f>
        <v/>
      </c>
      <c r="G2002" s="20" t="str">
        <f aca="false">IF($F2002="","",$F2002-$D2002)</f>
        <v/>
      </c>
      <c r="H2002" s="20" t="str">
        <f aca="false">IF($E2002&lt;&gt;1,"",IF($F2002="",0,IF($G2002&lt;='Cohort Report'!$B$7,1,0)))</f>
        <v/>
      </c>
      <c r="I2002" s="20" t="str">
        <f aca="false">IF($E2002&lt;&gt;1,"",IF($F2002="",0,IF($G2002&lt;='Cohort Report'!$B$8,1,0)))</f>
        <v/>
      </c>
      <c r="J2002" s="21" t="str">
        <f aca="false">IF($E2002&lt;&gt;1,"",DATE(YEAR($D2002),MONTH($D2002),1))</f>
        <v/>
      </c>
      <c r="K2002" s="20" t="str">
        <f aca="false">IF($E2002&lt;&gt;1,"",IF($G2002="","",IF(AND($D2002&gt;='Cohort Report'!$B$5,$D2002&lt;='Cohort Report'!$B$6),$G2002,"")))</f>
        <v/>
      </c>
    </row>
    <row r="2003" customFormat="false" ht="15" hidden="false" customHeight="false" outlineLevel="0" collapsed="false">
      <c r="A2003" s="9"/>
      <c r="B2003" s="22"/>
      <c r="C2003" s="23"/>
      <c r="D2003" s="19" t="str">
        <f aca="false">IF($A2003="","",_xlfn.MINIFS($B:$B,$A:$A,$A2003))</f>
        <v/>
      </c>
      <c r="E2003" s="20" t="str">
        <f aca="false">IF($A2003="","",IF(AND($B2003=$D2003,COUNTIFS($A$2:$A2003,$A2003,$B$2:$B2003,$B2003)=1),1,0))</f>
        <v/>
      </c>
      <c r="F2003" s="19" t="str">
        <f aca="false">IF($E2003&lt;&gt;1,"",IF(COUNTIFS($A:$A,$A2003,$B:$B,"&gt;"&amp;$D2003)=0,"",_xlfn.MINIFS($B:$B,$A:$A,$A2003,$B:$B,"&gt;"&amp;$D2003)))</f>
        <v/>
      </c>
      <c r="G2003" s="20" t="str">
        <f aca="false">IF($F2003="","",$F2003-$D2003)</f>
        <v/>
      </c>
      <c r="H2003" s="20" t="str">
        <f aca="false">IF($E2003&lt;&gt;1,"",IF($F2003="",0,IF($G2003&lt;='Cohort Report'!$B$7,1,0)))</f>
        <v/>
      </c>
      <c r="I2003" s="20" t="str">
        <f aca="false">IF($E2003&lt;&gt;1,"",IF($F2003="",0,IF($G2003&lt;='Cohort Report'!$B$8,1,0)))</f>
        <v/>
      </c>
      <c r="J2003" s="21" t="str">
        <f aca="false">IF($E2003&lt;&gt;1,"",DATE(YEAR($D2003),MONTH($D2003),1))</f>
        <v/>
      </c>
      <c r="K2003" s="20" t="str">
        <f aca="false">IF($E2003&lt;&gt;1,"",IF($G2003="","",IF(AND($D2003&gt;='Cohort Report'!$B$5,$D2003&lt;='Cohort Report'!$B$6),$G2003,"")))</f>
        <v/>
      </c>
    </row>
    <row r="2004" customFormat="false" ht="15" hidden="false" customHeight="false" outlineLevel="0" collapsed="false">
      <c r="A2004" s="9"/>
      <c r="B2004" s="22"/>
      <c r="C2004" s="23"/>
      <c r="D2004" s="19" t="str">
        <f aca="false">IF($A2004="","",_xlfn.MINIFS($B:$B,$A:$A,$A2004))</f>
        <v/>
      </c>
      <c r="E2004" s="20" t="str">
        <f aca="false">IF($A2004="","",IF(AND($B2004=$D2004,COUNTIFS($A$2:$A2004,$A2004,$B$2:$B2004,$B2004)=1),1,0))</f>
        <v/>
      </c>
      <c r="F2004" s="19" t="str">
        <f aca="false">IF($E2004&lt;&gt;1,"",IF(COUNTIFS($A:$A,$A2004,$B:$B,"&gt;"&amp;$D2004)=0,"",_xlfn.MINIFS($B:$B,$A:$A,$A2004,$B:$B,"&gt;"&amp;$D2004)))</f>
        <v/>
      </c>
      <c r="G2004" s="20" t="str">
        <f aca="false">IF($F2004="","",$F2004-$D2004)</f>
        <v/>
      </c>
      <c r="H2004" s="20" t="str">
        <f aca="false">IF($E2004&lt;&gt;1,"",IF($F2004="",0,IF($G2004&lt;='Cohort Report'!$B$7,1,0)))</f>
        <v/>
      </c>
      <c r="I2004" s="20" t="str">
        <f aca="false">IF($E2004&lt;&gt;1,"",IF($F2004="",0,IF($G2004&lt;='Cohort Report'!$B$8,1,0)))</f>
        <v/>
      </c>
      <c r="J2004" s="21" t="str">
        <f aca="false">IF($E2004&lt;&gt;1,"",DATE(YEAR($D2004),MONTH($D2004),1))</f>
        <v/>
      </c>
      <c r="K2004" s="20" t="str">
        <f aca="false">IF($E2004&lt;&gt;1,"",IF($G2004="","",IF(AND($D2004&gt;='Cohort Report'!$B$5,$D2004&lt;='Cohort Report'!$B$6),$G2004,"")))</f>
        <v/>
      </c>
    </row>
    <row r="2005" customFormat="false" ht="15" hidden="false" customHeight="false" outlineLevel="0" collapsed="false">
      <c r="A2005" s="9"/>
      <c r="B2005" s="22"/>
      <c r="C2005" s="23"/>
      <c r="D2005" s="19" t="str">
        <f aca="false">IF($A2005="","",_xlfn.MINIFS($B:$B,$A:$A,$A2005))</f>
        <v/>
      </c>
      <c r="E2005" s="20" t="str">
        <f aca="false">IF($A2005="","",IF(AND($B2005=$D2005,COUNTIFS($A$2:$A2005,$A2005,$B$2:$B2005,$B2005)=1),1,0))</f>
        <v/>
      </c>
      <c r="F2005" s="19" t="str">
        <f aca="false">IF($E2005&lt;&gt;1,"",IF(COUNTIFS($A:$A,$A2005,$B:$B,"&gt;"&amp;$D2005)=0,"",_xlfn.MINIFS($B:$B,$A:$A,$A2005,$B:$B,"&gt;"&amp;$D2005)))</f>
        <v/>
      </c>
      <c r="G2005" s="20" t="str">
        <f aca="false">IF($F2005="","",$F2005-$D2005)</f>
        <v/>
      </c>
      <c r="H2005" s="20" t="str">
        <f aca="false">IF($E2005&lt;&gt;1,"",IF($F2005="",0,IF($G2005&lt;='Cohort Report'!$B$7,1,0)))</f>
        <v/>
      </c>
      <c r="I2005" s="20" t="str">
        <f aca="false">IF($E2005&lt;&gt;1,"",IF($F2005="",0,IF($G2005&lt;='Cohort Report'!$B$8,1,0)))</f>
        <v/>
      </c>
      <c r="J2005" s="21" t="str">
        <f aca="false">IF($E2005&lt;&gt;1,"",DATE(YEAR($D2005),MONTH($D2005),1))</f>
        <v/>
      </c>
      <c r="K2005" s="20" t="str">
        <f aca="false">IF($E2005&lt;&gt;1,"",IF($G2005="","",IF(AND($D2005&gt;='Cohort Report'!$B$5,$D2005&lt;='Cohort Report'!$B$6),$G2005,"")))</f>
        <v/>
      </c>
    </row>
    <row r="2006" customFormat="false" ht="15" hidden="false" customHeight="false" outlineLevel="0" collapsed="false">
      <c r="A2006" s="9"/>
      <c r="B2006" s="22"/>
      <c r="C2006" s="23"/>
      <c r="D2006" s="19" t="str">
        <f aca="false">IF($A2006="","",_xlfn.MINIFS($B:$B,$A:$A,$A2006))</f>
        <v/>
      </c>
      <c r="E2006" s="20" t="str">
        <f aca="false">IF($A2006="","",IF(AND($B2006=$D2006,COUNTIFS($A$2:$A2006,$A2006,$B$2:$B2006,$B2006)=1),1,0))</f>
        <v/>
      </c>
      <c r="F2006" s="19" t="str">
        <f aca="false">IF($E2006&lt;&gt;1,"",IF(COUNTIFS($A:$A,$A2006,$B:$B,"&gt;"&amp;$D2006)=0,"",_xlfn.MINIFS($B:$B,$A:$A,$A2006,$B:$B,"&gt;"&amp;$D2006)))</f>
        <v/>
      </c>
      <c r="G2006" s="20" t="str">
        <f aca="false">IF($F2006="","",$F2006-$D2006)</f>
        <v/>
      </c>
      <c r="H2006" s="20" t="str">
        <f aca="false">IF($E2006&lt;&gt;1,"",IF($F2006="",0,IF($G2006&lt;='Cohort Report'!$B$7,1,0)))</f>
        <v/>
      </c>
      <c r="I2006" s="20" t="str">
        <f aca="false">IF($E2006&lt;&gt;1,"",IF($F2006="",0,IF($G2006&lt;='Cohort Report'!$B$8,1,0)))</f>
        <v/>
      </c>
      <c r="J2006" s="21" t="str">
        <f aca="false">IF($E2006&lt;&gt;1,"",DATE(YEAR($D2006),MONTH($D2006),1))</f>
        <v/>
      </c>
      <c r="K2006" s="20" t="str">
        <f aca="false">IF($E2006&lt;&gt;1,"",IF($G2006="","",IF(AND($D2006&gt;='Cohort Report'!$B$5,$D2006&lt;='Cohort Report'!$B$6),$G2006,"")))</f>
        <v/>
      </c>
    </row>
    <row r="2007" customFormat="false" ht="15" hidden="false" customHeight="false" outlineLevel="0" collapsed="false">
      <c r="A2007" s="9"/>
      <c r="B2007" s="22"/>
      <c r="C2007" s="23"/>
      <c r="D2007" s="19" t="str">
        <f aca="false">IF($A2007="","",_xlfn.MINIFS($B:$B,$A:$A,$A2007))</f>
        <v/>
      </c>
      <c r="E2007" s="20" t="str">
        <f aca="false">IF($A2007="","",IF(AND($B2007=$D2007,COUNTIFS($A$2:$A2007,$A2007,$B$2:$B2007,$B2007)=1),1,0))</f>
        <v/>
      </c>
      <c r="F2007" s="19" t="str">
        <f aca="false">IF($E2007&lt;&gt;1,"",IF(COUNTIFS($A:$A,$A2007,$B:$B,"&gt;"&amp;$D2007)=0,"",_xlfn.MINIFS($B:$B,$A:$A,$A2007,$B:$B,"&gt;"&amp;$D2007)))</f>
        <v/>
      </c>
      <c r="G2007" s="20" t="str">
        <f aca="false">IF($F2007="","",$F2007-$D2007)</f>
        <v/>
      </c>
      <c r="H2007" s="20" t="str">
        <f aca="false">IF($E2007&lt;&gt;1,"",IF($F2007="",0,IF($G2007&lt;='Cohort Report'!$B$7,1,0)))</f>
        <v/>
      </c>
      <c r="I2007" s="20" t="str">
        <f aca="false">IF($E2007&lt;&gt;1,"",IF($F2007="",0,IF($G2007&lt;='Cohort Report'!$B$8,1,0)))</f>
        <v/>
      </c>
      <c r="J2007" s="21" t="str">
        <f aca="false">IF($E2007&lt;&gt;1,"",DATE(YEAR($D2007),MONTH($D2007),1))</f>
        <v/>
      </c>
      <c r="K2007" s="20" t="str">
        <f aca="false">IF($E2007&lt;&gt;1,"",IF($G2007="","",IF(AND($D2007&gt;='Cohort Report'!$B$5,$D2007&lt;='Cohort Report'!$B$6),$G2007,"")))</f>
        <v/>
      </c>
    </row>
    <row r="2008" customFormat="false" ht="15" hidden="false" customHeight="false" outlineLevel="0" collapsed="false">
      <c r="A2008" s="9"/>
      <c r="B2008" s="22"/>
      <c r="C2008" s="23"/>
      <c r="D2008" s="19" t="str">
        <f aca="false">IF($A2008="","",_xlfn.MINIFS($B:$B,$A:$A,$A2008))</f>
        <v/>
      </c>
      <c r="E2008" s="20" t="str">
        <f aca="false">IF($A2008="","",IF(AND($B2008=$D2008,COUNTIFS($A$2:$A2008,$A2008,$B$2:$B2008,$B2008)=1),1,0))</f>
        <v/>
      </c>
      <c r="F2008" s="19" t="str">
        <f aca="false">IF($E2008&lt;&gt;1,"",IF(COUNTIFS($A:$A,$A2008,$B:$B,"&gt;"&amp;$D2008)=0,"",_xlfn.MINIFS($B:$B,$A:$A,$A2008,$B:$B,"&gt;"&amp;$D2008)))</f>
        <v/>
      </c>
      <c r="G2008" s="20" t="str">
        <f aca="false">IF($F2008="","",$F2008-$D2008)</f>
        <v/>
      </c>
      <c r="H2008" s="20" t="str">
        <f aca="false">IF($E2008&lt;&gt;1,"",IF($F2008="",0,IF($G2008&lt;='Cohort Report'!$B$7,1,0)))</f>
        <v/>
      </c>
      <c r="I2008" s="20" t="str">
        <f aca="false">IF($E2008&lt;&gt;1,"",IF($F2008="",0,IF($G2008&lt;='Cohort Report'!$B$8,1,0)))</f>
        <v/>
      </c>
      <c r="J2008" s="21" t="str">
        <f aca="false">IF($E2008&lt;&gt;1,"",DATE(YEAR($D2008),MONTH($D2008),1))</f>
        <v/>
      </c>
      <c r="K2008" s="20" t="str">
        <f aca="false">IF($E2008&lt;&gt;1,"",IF($G2008="","",IF(AND($D2008&gt;='Cohort Report'!$B$5,$D2008&lt;='Cohort Report'!$B$6),$G2008,"")))</f>
        <v/>
      </c>
    </row>
    <row r="2009" customFormat="false" ht="15" hidden="false" customHeight="false" outlineLevel="0" collapsed="false">
      <c r="A2009" s="9"/>
      <c r="B2009" s="22"/>
      <c r="C2009" s="23"/>
      <c r="D2009" s="19" t="str">
        <f aca="false">IF($A2009="","",_xlfn.MINIFS($B:$B,$A:$A,$A2009))</f>
        <v/>
      </c>
      <c r="E2009" s="20" t="str">
        <f aca="false">IF($A2009="","",IF(AND($B2009=$D2009,COUNTIFS($A$2:$A2009,$A2009,$B$2:$B2009,$B2009)=1),1,0))</f>
        <v/>
      </c>
      <c r="F2009" s="19" t="str">
        <f aca="false">IF($E2009&lt;&gt;1,"",IF(COUNTIFS($A:$A,$A2009,$B:$B,"&gt;"&amp;$D2009)=0,"",_xlfn.MINIFS($B:$B,$A:$A,$A2009,$B:$B,"&gt;"&amp;$D2009)))</f>
        <v/>
      </c>
      <c r="G2009" s="20" t="str">
        <f aca="false">IF($F2009="","",$F2009-$D2009)</f>
        <v/>
      </c>
      <c r="H2009" s="20" t="str">
        <f aca="false">IF($E2009&lt;&gt;1,"",IF($F2009="",0,IF($G2009&lt;='Cohort Report'!$B$7,1,0)))</f>
        <v/>
      </c>
      <c r="I2009" s="20" t="str">
        <f aca="false">IF($E2009&lt;&gt;1,"",IF($F2009="",0,IF($G2009&lt;='Cohort Report'!$B$8,1,0)))</f>
        <v/>
      </c>
      <c r="J2009" s="21" t="str">
        <f aca="false">IF($E2009&lt;&gt;1,"",DATE(YEAR($D2009),MONTH($D2009),1))</f>
        <v/>
      </c>
      <c r="K2009" s="20" t="str">
        <f aca="false">IF($E2009&lt;&gt;1,"",IF($G2009="","",IF(AND($D2009&gt;='Cohort Report'!$B$5,$D2009&lt;='Cohort Report'!$B$6),$G2009,"")))</f>
        <v/>
      </c>
    </row>
    <row r="2010" customFormat="false" ht="15" hidden="false" customHeight="false" outlineLevel="0" collapsed="false">
      <c r="A2010" s="9"/>
      <c r="B2010" s="22"/>
      <c r="C2010" s="23"/>
      <c r="D2010" s="19" t="str">
        <f aca="false">IF($A2010="","",_xlfn.MINIFS($B:$B,$A:$A,$A2010))</f>
        <v/>
      </c>
      <c r="E2010" s="20" t="str">
        <f aca="false">IF($A2010="","",IF(AND($B2010=$D2010,COUNTIFS($A$2:$A2010,$A2010,$B$2:$B2010,$B2010)=1),1,0))</f>
        <v/>
      </c>
      <c r="F2010" s="19" t="str">
        <f aca="false">IF($E2010&lt;&gt;1,"",IF(COUNTIFS($A:$A,$A2010,$B:$B,"&gt;"&amp;$D2010)=0,"",_xlfn.MINIFS($B:$B,$A:$A,$A2010,$B:$B,"&gt;"&amp;$D2010)))</f>
        <v/>
      </c>
      <c r="G2010" s="20" t="str">
        <f aca="false">IF($F2010="","",$F2010-$D2010)</f>
        <v/>
      </c>
      <c r="H2010" s="20" t="str">
        <f aca="false">IF($E2010&lt;&gt;1,"",IF($F2010="",0,IF($G2010&lt;='Cohort Report'!$B$7,1,0)))</f>
        <v/>
      </c>
      <c r="I2010" s="20" t="str">
        <f aca="false">IF($E2010&lt;&gt;1,"",IF($F2010="",0,IF($G2010&lt;='Cohort Report'!$B$8,1,0)))</f>
        <v/>
      </c>
      <c r="J2010" s="21" t="str">
        <f aca="false">IF($E2010&lt;&gt;1,"",DATE(YEAR($D2010),MONTH($D2010),1))</f>
        <v/>
      </c>
      <c r="K2010" s="20" t="str">
        <f aca="false">IF($E2010&lt;&gt;1,"",IF($G2010="","",IF(AND($D2010&gt;='Cohort Report'!$B$5,$D2010&lt;='Cohort Report'!$B$6),$G2010,"")))</f>
        <v/>
      </c>
    </row>
    <row r="2011" customFormat="false" ht="15" hidden="false" customHeight="false" outlineLevel="0" collapsed="false">
      <c r="A2011" s="9"/>
      <c r="B2011" s="22"/>
      <c r="C2011" s="23"/>
      <c r="D2011" s="19" t="str">
        <f aca="false">IF($A2011="","",_xlfn.MINIFS($B:$B,$A:$A,$A2011))</f>
        <v/>
      </c>
      <c r="E2011" s="20" t="str">
        <f aca="false">IF($A2011="","",IF(AND($B2011=$D2011,COUNTIFS($A$2:$A2011,$A2011,$B$2:$B2011,$B2011)=1),1,0))</f>
        <v/>
      </c>
      <c r="F2011" s="19" t="str">
        <f aca="false">IF($E2011&lt;&gt;1,"",IF(COUNTIFS($A:$A,$A2011,$B:$B,"&gt;"&amp;$D2011)=0,"",_xlfn.MINIFS($B:$B,$A:$A,$A2011,$B:$B,"&gt;"&amp;$D2011)))</f>
        <v/>
      </c>
      <c r="G2011" s="20" t="str">
        <f aca="false">IF($F2011="","",$F2011-$D2011)</f>
        <v/>
      </c>
      <c r="H2011" s="20" t="str">
        <f aca="false">IF($E2011&lt;&gt;1,"",IF($F2011="",0,IF($G2011&lt;='Cohort Report'!$B$7,1,0)))</f>
        <v/>
      </c>
      <c r="I2011" s="20" t="str">
        <f aca="false">IF($E2011&lt;&gt;1,"",IF($F2011="",0,IF($G2011&lt;='Cohort Report'!$B$8,1,0)))</f>
        <v/>
      </c>
      <c r="J2011" s="21" t="str">
        <f aca="false">IF($E2011&lt;&gt;1,"",DATE(YEAR($D2011),MONTH($D2011),1))</f>
        <v/>
      </c>
      <c r="K2011" s="20" t="str">
        <f aca="false">IF($E2011&lt;&gt;1,"",IF($G2011="","",IF(AND($D2011&gt;='Cohort Report'!$B$5,$D2011&lt;='Cohort Report'!$B$6),$G2011,"")))</f>
        <v/>
      </c>
    </row>
    <row r="2012" customFormat="false" ht="15" hidden="false" customHeight="false" outlineLevel="0" collapsed="false">
      <c r="A2012" s="9"/>
      <c r="B2012" s="22"/>
      <c r="C2012" s="23"/>
      <c r="D2012" s="19" t="str">
        <f aca="false">IF($A2012="","",_xlfn.MINIFS($B:$B,$A:$A,$A2012))</f>
        <v/>
      </c>
      <c r="E2012" s="20" t="str">
        <f aca="false">IF($A2012="","",IF(AND($B2012=$D2012,COUNTIFS($A$2:$A2012,$A2012,$B$2:$B2012,$B2012)=1),1,0))</f>
        <v/>
      </c>
      <c r="F2012" s="19" t="str">
        <f aca="false">IF($E2012&lt;&gt;1,"",IF(COUNTIFS($A:$A,$A2012,$B:$B,"&gt;"&amp;$D2012)=0,"",_xlfn.MINIFS($B:$B,$A:$A,$A2012,$B:$B,"&gt;"&amp;$D2012)))</f>
        <v/>
      </c>
      <c r="G2012" s="20" t="str">
        <f aca="false">IF($F2012="","",$F2012-$D2012)</f>
        <v/>
      </c>
      <c r="H2012" s="20" t="str">
        <f aca="false">IF($E2012&lt;&gt;1,"",IF($F2012="",0,IF($G2012&lt;='Cohort Report'!$B$7,1,0)))</f>
        <v/>
      </c>
      <c r="I2012" s="20" t="str">
        <f aca="false">IF($E2012&lt;&gt;1,"",IF($F2012="",0,IF($G2012&lt;='Cohort Report'!$B$8,1,0)))</f>
        <v/>
      </c>
      <c r="J2012" s="21" t="str">
        <f aca="false">IF($E2012&lt;&gt;1,"",DATE(YEAR($D2012),MONTH($D2012),1))</f>
        <v/>
      </c>
      <c r="K2012" s="20" t="str">
        <f aca="false">IF($E2012&lt;&gt;1,"",IF($G2012="","",IF(AND($D2012&gt;='Cohort Report'!$B$5,$D2012&lt;='Cohort Report'!$B$6),$G2012,"")))</f>
        <v/>
      </c>
    </row>
    <row r="2013" customFormat="false" ht="15" hidden="false" customHeight="false" outlineLevel="0" collapsed="false">
      <c r="A2013" s="9"/>
      <c r="B2013" s="22"/>
      <c r="C2013" s="23"/>
      <c r="D2013" s="19" t="str">
        <f aca="false">IF($A2013="","",_xlfn.MINIFS($B:$B,$A:$A,$A2013))</f>
        <v/>
      </c>
      <c r="E2013" s="20" t="str">
        <f aca="false">IF($A2013="","",IF(AND($B2013=$D2013,COUNTIFS($A$2:$A2013,$A2013,$B$2:$B2013,$B2013)=1),1,0))</f>
        <v/>
      </c>
      <c r="F2013" s="19" t="str">
        <f aca="false">IF($E2013&lt;&gt;1,"",IF(COUNTIFS($A:$A,$A2013,$B:$B,"&gt;"&amp;$D2013)=0,"",_xlfn.MINIFS($B:$B,$A:$A,$A2013,$B:$B,"&gt;"&amp;$D2013)))</f>
        <v/>
      </c>
      <c r="G2013" s="20" t="str">
        <f aca="false">IF($F2013="","",$F2013-$D2013)</f>
        <v/>
      </c>
      <c r="H2013" s="20" t="str">
        <f aca="false">IF($E2013&lt;&gt;1,"",IF($F2013="",0,IF($G2013&lt;='Cohort Report'!$B$7,1,0)))</f>
        <v/>
      </c>
      <c r="I2013" s="20" t="str">
        <f aca="false">IF($E2013&lt;&gt;1,"",IF($F2013="",0,IF($G2013&lt;='Cohort Report'!$B$8,1,0)))</f>
        <v/>
      </c>
      <c r="J2013" s="21" t="str">
        <f aca="false">IF($E2013&lt;&gt;1,"",DATE(YEAR($D2013),MONTH($D2013),1))</f>
        <v/>
      </c>
      <c r="K2013" s="20" t="str">
        <f aca="false">IF($E2013&lt;&gt;1,"",IF($G2013="","",IF(AND($D2013&gt;='Cohort Report'!$B$5,$D2013&lt;='Cohort Report'!$B$6),$G2013,"")))</f>
        <v/>
      </c>
    </row>
    <row r="2014" customFormat="false" ht="15" hidden="false" customHeight="false" outlineLevel="0" collapsed="false">
      <c r="A2014" s="9"/>
      <c r="B2014" s="22"/>
      <c r="C2014" s="23"/>
      <c r="D2014" s="19" t="str">
        <f aca="false">IF($A2014="","",_xlfn.MINIFS($B:$B,$A:$A,$A2014))</f>
        <v/>
      </c>
      <c r="E2014" s="20" t="str">
        <f aca="false">IF($A2014="","",IF(AND($B2014=$D2014,COUNTIFS($A$2:$A2014,$A2014,$B$2:$B2014,$B2014)=1),1,0))</f>
        <v/>
      </c>
      <c r="F2014" s="19" t="str">
        <f aca="false">IF($E2014&lt;&gt;1,"",IF(COUNTIFS($A:$A,$A2014,$B:$B,"&gt;"&amp;$D2014)=0,"",_xlfn.MINIFS($B:$B,$A:$A,$A2014,$B:$B,"&gt;"&amp;$D2014)))</f>
        <v/>
      </c>
      <c r="G2014" s="20" t="str">
        <f aca="false">IF($F2014="","",$F2014-$D2014)</f>
        <v/>
      </c>
      <c r="H2014" s="20" t="str">
        <f aca="false">IF($E2014&lt;&gt;1,"",IF($F2014="",0,IF($G2014&lt;='Cohort Report'!$B$7,1,0)))</f>
        <v/>
      </c>
      <c r="I2014" s="20" t="str">
        <f aca="false">IF($E2014&lt;&gt;1,"",IF($F2014="",0,IF($G2014&lt;='Cohort Report'!$B$8,1,0)))</f>
        <v/>
      </c>
      <c r="J2014" s="21" t="str">
        <f aca="false">IF($E2014&lt;&gt;1,"",DATE(YEAR($D2014),MONTH($D2014),1))</f>
        <v/>
      </c>
      <c r="K2014" s="20" t="str">
        <f aca="false">IF($E2014&lt;&gt;1,"",IF($G2014="","",IF(AND($D2014&gt;='Cohort Report'!$B$5,$D2014&lt;='Cohort Report'!$B$6),$G2014,"")))</f>
        <v/>
      </c>
    </row>
    <row r="2015" customFormat="false" ht="15" hidden="false" customHeight="false" outlineLevel="0" collapsed="false">
      <c r="A2015" s="9"/>
      <c r="B2015" s="22"/>
      <c r="C2015" s="23"/>
      <c r="D2015" s="19" t="str">
        <f aca="false">IF($A2015="","",_xlfn.MINIFS($B:$B,$A:$A,$A2015))</f>
        <v/>
      </c>
      <c r="E2015" s="20" t="str">
        <f aca="false">IF($A2015="","",IF(AND($B2015=$D2015,COUNTIFS($A$2:$A2015,$A2015,$B$2:$B2015,$B2015)=1),1,0))</f>
        <v/>
      </c>
      <c r="F2015" s="19" t="str">
        <f aca="false">IF($E2015&lt;&gt;1,"",IF(COUNTIFS($A:$A,$A2015,$B:$B,"&gt;"&amp;$D2015)=0,"",_xlfn.MINIFS($B:$B,$A:$A,$A2015,$B:$B,"&gt;"&amp;$D2015)))</f>
        <v/>
      </c>
      <c r="G2015" s="20" t="str">
        <f aca="false">IF($F2015="","",$F2015-$D2015)</f>
        <v/>
      </c>
      <c r="H2015" s="20" t="str">
        <f aca="false">IF($E2015&lt;&gt;1,"",IF($F2015="",0,IF($G2015&lt;='Cohort Report'!$B$7,1,0)))</f>
        <v/>
      </c>
      <c r="I2015" s="20" t="str">
        <f aca="false">IF($E2015&lt;&gt;1,"",IF($F2015="",0,IF($G2015&lt;='Cohort Report'!$B$8,1,0)))</f>
        <v/>
      </c>
      <c r="J2015" s="21" t="str">
        <f aca="false">IF($E2015&lt;&gt;1,"",DATE(YEAR($D2015),MONTH($D2015),1))</f>
        <v/>
      </c>
      <c r="K2015" s="20" t="str">
        <f aca="false">IF($E2015&lt;&gt;1,"",IF($G2015="","",IF(AND($D2015&gt;='Cohort Report'!$B$5,$D2015&lt;='Cohort Report'!$B$6),$G2015,"")))</f>
        <v/>
      </c>
    </row>
    <row r="2016" customFormat="false" ht="15" hidden="false" customHeight="false" outlineLevel="0" collapsed="false">
      <c r="A2016" s="9"/>
      <c r="B2016" s="22"/>
      <c r="C2016" s="23"/>
      <c r="D2016" s="19" t="str">
        <f aca="false">IF($A2016="","",_xlfn.MINIFS($B:$B,$A:$A,$A2016))</f>
        <v/>
      </c>
      <c r="E2016" s="20" t="str">
        <f aca="false">IF($A2016="","",IF(AND($B2016=$D2016,COUNTIFS($A$2:$A2016,$A2016,$B$2:$B2016,$B2016)=1),1,0))</f>
        <v/>
      </c>
      <c r="F2016" s="19" t="str">
        <f aca="false">IF($E2016&lt;&gt;1,"",IF(COUNTIFS($A:$A,$A2016,$B:$B,"&gt;"&amp;$D2016)=0,"",_xlfn.MINIFS($B:$B,$A:$A,$A2016,$B:$B,"&gt;"&amp;$D2016)))</f>
        <v/>
      </c>
      <c r="G2016" s="20" t="str">
        <f aca="false">IF($F2016="","",$F2016-$D2016)</f>
        <v/>
      </c>
      <c r="H2016" s="20" t="str">
        <f aca="false">IF($E2016&lt;&gt;1,"",IF($F2016="",0,IF($G2016&lt;='Cohort Report'!$B$7,1,0)))</f>
        <v/>
      </c>
      <c r="I2016" s="20" t="str">
        <f aca="false">IF($E2016&lt;&gt;1,"",IF($F2016="",0,IF($G2016&lt;='Cohort Report'!$B$8,1,0)))</f>
        <v/>
      </c>
      <c r="J2016" s="21" t="str">
        <f aca="false">IF($E2016&lt;&gt;1,"",DATE(YEAR($D2016),MONTH($D2016),1))</f>
        <v/>
      </c>
      <c r="K2016" s="20" t="str">
        <f aca="false">IF($E2016&lt;&gt;1,"",IF($G2016="","",IF(AND($D2016&gt;='Cohort Report'!$B$5,$D2016&lt;='Cohort Report'!$B$6),$G2016,"")))</f>
        <v/>
      </c>
    </row>
    <row r="2017" customFormat="false" ht="15" hidden="false" customHeight="false" outlineLevel="0" collapsed="false">
      <c r="A2017" s="9"/>
      <c r="B2017" s="22"/>
      <c r="C2017" s="23"/>
      <c r="D2017" s="19" t="str">
        <f aca="false">IF($A2017="","",_xlfn.MINIFS($B:$B,$A:$A,$A2017))</f>
        <v/>
      </c>
      <c r="E2017" s="20" t="str">
        <f aca="false">IF($A2017="","",IF(AND($B2017=$D2017,COUNTIFS($A$2:$A2017,$A2017,$B$2:$B2017,$B2017)=1),1,0))</f>
        <v/>
      </c>
      <c r="F2017" s="19" t="str">
        <f aca="false">IF($E2017&lt;&gt;1,"",IF(COUNTIFS($A:$A,$A2017,$B:$B,"&gt;"&amp;$D2017)=0,"",_xlfn.MINIFS($B:$B,$A:$A,$A2017,$B:$B,"&gt;"&amp;$D2017)))</f>
        <v/>
      </c>
      <c r="G2017" s="20" t="str">
        <f aca="false">IF($F2017="","",$F2017-$D2017)</f>
        <v/>
      </c>
      <c r="H2017" s="20" t="str">
        <f aca="false">IF($E2017&lt;&gt;1,"",IF($F2017="",0,IF($G2017&lt;='Cohort Report'!$B$7,1,0)))</f>
        <v/>
      </c>
      <c r="I2017" s="20" t="str">
        <f aca="false">IF($E2017&lt;&gt;1,"",IF($F2017="",0,IF($G2017&lt;='Cohort Report'!$B$8,1,0)))</f>
        <v/>
      </c>
      <c r="J2017" s="21" t="str">
        <f aca="false">IF($E2017&lt;&gt;1,"",DATE(YEAR($D2017),MONTH($D2017),1))</f>
        <v/>
      </c>
      <c r="K2017" s="20" t="str">
        <f aca="false">IF($E2017&lt;&gt;1,"",IF($G2017="","",IF(AND($D2017&gt;='Cohort Report'!$B$5,$D2017&lt;='Cohort Report'!$B$6),$G2017,"")))</f>
        <v/>
      </c>
    </row>
    <row r="2018" customFormat="false" ht="15" hidden="false" customHeight="false" outlineLevel="0" collapsed="false">
      <c r="A2018" s="9"/>
      <c r="B2018" s="22"/>
      <c r="C2018" s="23"/>
      <c r="D2018" s="19" t="str">
        <f aca="false">IF($A2018="","",_xlfn.MINIFS($B:$B,$A:$A,$A2018))</f>
        <v/>
      </c>
      <c r="E2018" s="20" t="str">
        <f aca="false">IF($A2018="","",IF(AND($B2018=$D2018,COUNTIFS($A$2:$A2018,$A2018,$B$2:$B2018,$B2018)=1),1,0))</f>
        <v/>
      </c>
      <c r="F2018" s="19" t="str">
        <f aca="false">IF($E2018&lt;&gt;1,"",IF(COUNTIFS($A:$A,$A2018,$B:$B,"&gt;"&amp;$D2018)=0,"",_xlfn.MINIFS($B:$B,$A:$A,$A2018,$B:$B,"&gt;"&amp;$D2018)))</f>
        <v/>
      </c>
      <c r="G2018" s="20" t="str">
        <f aca="false">IF($F2018="","",$F2018-$D2018)</f>
        <v/>
      </c>
      <c r="H2018" s="20" t="str">
        <f aca="false">IF($E2018&lt;&gt;1,"",IF($F2018="",0,IF($G2018&lt;='Cohort Report'!$B$7,1,0)))</f>
        <v/>
      </c>
      <c r="I2018" s="20" t="str">
        <f aca="false">IF($E2018&lt;&gt;1,"",IF($F2018="",0,IF($G2018&lt;='Cohort Report'!$B$8,1,0)))</f>
        <v/>
      </c>
      <c r="J2018" s="21" t="str">
        <f aca="false">IF($E2018&lt;&gt;1,"",DATE(YEAR($D2018),MONTH($D2018),1))</f>
        <v/>
      </c>
      <c r="K2018" s="20" t="str">
        <f aca="false">IF($E2018&lt;&gt;1,"",IF($G2018="","",IF(AND($D2018&gt;='Cohort Report'!$B$5,$D2018&lt;='Cohort Report'!$B$6),$G2018,"")))</f>
        <v/>
      </c>
    </row>
    <row r="2019" customFormat="false" ht="15" hidden="false" customHeight="false" outlineLevel="0" collapsed="false">
      <c r="A2019" s="9"/>
      <c r="B2019" s="22"/>
      <c r="C2019" s="23"/>
      <c r="D2019" s="19" t="str">
        <f aca="false">IF($A2019="","",_xlfn.MINIFS($B:$B,$A:$A,$A2019))</f>
        <v/>
      </c>
      <c r="E2019" s="20" t="str">
        <f aca="false">IF($A2019="","",IF(AND($B2019=$D2019,COUNTIFS($A$2:$A2019,$A2019,$B$2:$B2019,$B2019)=1),1,0))</f>
        <v/>
      </c>
      <c r="F2019" s="19" t="str">
        <f aca="false">IF($E2019&lt;&gt;1,"",IF(COUNTIFS($A:$A,$A2019,$B:$B,"&gt;"&amp;$D2019)=0,"",_xlfn.MINIFS($B:$B,$A:$A,$A2019,$B:$B,"&gt;"&amp;$D2019)))</f>
        <v/>
      </c>
      <c r="G2019" s="20" t="str">
        <f aca="false">IF($F2019="","",$F2019-$D2019)</f>
        <v/>
      </c>
      <c r="H2019" s="20" t="str">
        <f aca="false">IF($E2019&lt;&gt;1,"",IF($F2019="",0,IF($G2019&lt;='Cohort Report'!$B$7,1,0)))</f>
        <v/>
      </c>
      <c r="I2019" s="20" t="str">
        <f aca="false">IF($E2019&lt;&gt;1,"",IF($F2019="",0,IF($G2019&lt;='Cohort Report'!$B$8,1,0)))</f>
        <v/>
      </c>
      <c r="J2019" s="21" t="str">
        <f aca="false">IF($E2019&lt;&gt;1,"",DATE(YEAR($D2019),MONTH($D2019),1))</f>
        <v/>
      </c>
      <c r="K2019" s="20" t="str">
        <f aca="false">IF($E2019&lt;&gt;1,"",IF($G2019="","",IF(AND($D2019&gt;='Cohort Report'!$B$5,$D2019&lt;='Cohort Report'!$B$6),$G2019,"")))</f>
        <v/>
      </c>
    </row>
    <row r="2020" customFormat="false" ht="15" hidden="false" customHeight="false" outlineLevel="0" collapsed="false">
      <c r="A2020" s="9"/>
      <c r="B2020" s="22"/>
      <c r="C2020" s="23"/>
      <c r="D2020" s="19" t="str">
        <f aca="false">IF($A2020="","",_xlfn.MINIFS($B:$B,$A:$A,$A2020))</f>
        <v/>
      </c>
      <c r="E2020" s="20" t="str">
        <f aca="false">IF($A2020="","",IF(AND($B2020=$D2020,COUNTIFS($A$2:$A2020,$A2020,$B$2:$B2020,$B2020)=1),1,0))</f>
        <v/>
      </c>
      <c r="F2020" s="19" t="str">
        <f aca="false">IF($E2020&lt;&gt;1,"",IF(COUNTIFS($A:$A,$A2020,$B:$B,"&gt;"&amp;$D2020)=0,"",_xlfn.MINIFS($B:$B,$A:$A,$A2020,$B:$B,"&gt;"&amp;$D2020)))</f>
        <v/>
      </c>
      <c r="G2020" s="20" t="str">
        <f aca="false">IF($F2020="","",$F2020-$D2020)</f>
        <v/>
      </c>
      <c r="H2020" s="20" t="str">
        <f aca="false">IF($E2020&lt;&gt;1,"",IF($F2020="",0,IF($G2020&lt;='Cohort Report'!$B$7,1,0)))</f>
        <v/>
      </c>
      <c r="I2020" s="20" t="str">
        <f aca="false">IF($E2020&lt;&gt;1,"",IF($F2020="",0,IF($G2020&lt;='Cohort Report'!$B$8,1,0)))</f>
        <v/>
      </c>
      <c r="J2020" s="21" t="str">
        <f aca="false">IF($E2020&lt;&gt;1,"",DATE(YEAR($D2020),MONTH($D2020),1))</f>
        <v/>
      </c>
      <c r="K2020" s="20" t="str">
        <f aca="false">IF($E2020&lt;&gt;1,"",IF($G2020="","",IF(AND($D2020&gt;='Cohort Report'!$B$5,$D2020&lt;='Cohort Report'!$B$6),$G2020,"")))</f>
        <v/>
      </c>
    </row>
    <row r="2021" customFormat="false" ht="15" hidden="false" customHeight="false" outlineLevel="0" collapsed="false">
      <c r="A2021" s="9"/>
      <c r="B2021" s="22"/>
      <c r="C2021" s="23"/>
      <c r="D2021" s="19" t="str">
        <f aca="false">IF($A2021="","",_xlfn.MINIFS($B:$B,$A:$A,$A2021))</f>
        <v/>
      </c>
      <c r="E2021" s="20" t="str">
        <f aca="false">IF($A2021="","",IF(AND($B2021=$D2021,COUNTIFS($A$2:$A2021,$A2021,$B$2:$B2021,$B2021)=1),1,0))</f>
        <v/>
      </c>
      <c r="F2021" s="19" t="str">
        <f aca="false">IF($E2021&lt;&gt;1,"",IF(COUNTIFS($A:$A,$A2021,$B:$B,"&gt;"&amp;$D2021)=0,"",_xlfn.MINIFS($B:$B,$A:$A,$A2021,$B:$B,"&gt;"&amp;$D2021)))</f>
        <v/>
      </c>
      <c r="G2021" s="20" t="str">
        <f aca="false">IF($F2021="","",$F2021-$D2021)</f>
        <v/>
      </c>
      <c r="H2021" s="20" t="str">
        <f aca="false">IF($E2021&lt;&gt;1,"",IF($F2021="",0,IF($G2021&lt;='Cohort Report'!$B$7,1,0)))</f>
        <v/>
      </c>
      <c r="I2021" s="20" t="str">
        <f aca="false">IF($E2021&lt;&gt;1,"",IF($F2021="",0,IF($G2021&lt;='Cohort Report'!$B$8,1,0)))</f>
        <v/>
      </c>
      <c r="J2021" s="21" t="str">
        <f aca="false">IF($E2021&lt;&gt;1,"",DATE(YEAR($D2021),MONTH($D2021),1))</f>
        <v/>
      </c>
      <c r="K2021" s="20" t="str">
        <f aca="false">IF($E2021&lt;&gt;1,"",IF($G2021="","",IF(AND($D2021&gt;='Cohort Report'!$B$5,$D2021&lt;='Cohort Report'!$B$6),$G2021,"")))</f>
        <v/>
      </c>
    </row>
    <row r="2022" customFormat="false" ht="15" hidden="false" customHeight="false" outlineLevel="0" collapsed="false">
      <c r="A2022" s="9"/>
      <c r="B2022" s="22"/>
      <c r="C2022" s="23"/>
      <c r="D2022" s="19" t="str">
        <f aca="false">IF($A2022="","",_xlfn.MINIFS($B:$B,$A:$A,$A2022))</f>
        <v/>
      </c>
      <c r="E2022" s="20" t="str">
        <f aca="false">IF($A2022="","",IF(AND($B2022=$D2022,COUNTIFS($A$2:$A2022,$A2022,$B$2:$B2022,$B2022)=1),1,0))</f>
        <v/>
      </c>
      <c r="F2022" s="19" t="str">
        <f aca="false">IF($E2022&lt;&gt;1,"",IF(COUNTIFS($A:$A,$A2022,$B:$B,"&gt;"&amp;$D2022)=0,"",_xlfn.MINIFS($B:$B,$A:$A,$A2022,$B:$B,"&gt;"&amp;$D2022)))</f>
        <v/>
      </c>
      <c r="G2022" s="20" t="str">
        <f aca="false">IF($F2022="","",$F2022-$D2022)</f>
        <v/>
      </c>
      <c r="H2022" s="20" t="str">
        <f aca="false">IF($E2022&lt;&gt;1,"",IF($F2022="",0,IF($G2022&lt;='Cohort Report'!$B$7,1,0)))</f>
        <v/>
      </c>
      <c r="I2022" s="20" t="str">
        <f aca="false">IF($E2022&lt;&gt;1,"",IF($F2022="",0,IF($G2022&lt;='Cohort Report'!$B$8,1,0)))</f>
        <v/>
      </c>
      <c r="J2022" s="21" t="str">
        <f aca="false">IF($E2022&lt;&gt;1,"",DATE(YEAR($D2022),MONTH($D2022),1))</f>
        <v/>
      </c>
      <c r="K2022" s="20" t="str">
        <f aca="false">IF($E2022&lt;&gt;1,"",IF($G2022="","",IF(AND($D2022&gt;='Cohort Report'!$B$5,$D2022&lt;='Cohort Report'!$B$6),$G2022,"")))</f>
        <v/>
      </c>
    </row>
    <row r="2023" customFormat="false" ht="15" hidden="false" customHeight="false" outlineLevel="0" collapsed="false">
      <c r="A2023" s="9"/>
      <c r="B2023" s="22"/>
      <c r="C2023" s="23"/>
      <c r="D2023" s="19" t="str">
        <f aca="false">IF($A2023="","",_xlfn.MINIFS($B:$B,$A:$A,$A2023))</f>
        <v/>
      </c>
      <c r="E2023" s="20" t="str">
        <f aca="false">IF($A2023="","",IF(AND($B2023=$D2023,COUNTIFS($A$2:$A2023,$A2023,$B$2:$B2023,$B2023)=1),1,0))</f>
        <v/>
      </c>
      <c r="F2023" s="19" t="str">
        <f aca="false">IF($E2023&lt;&gt;1,"",IF(COUNTIFS($A:$A,$A2023,$B:$B,"&gt;"&amp;$D2023)=0,"",_xlfn.MINIFS($B:$B,$A:$A,$A2023,$B:$B,"&gt;"&amp;$D2023)))</f>
        <v/>
      </c>
      <c r="G2023" s="20" t="str">
        <f aca="false">IF($F2023="","",$F2023-$D2023)</f>
        <v/>
      </c>
      <c r="H2023" s="20" t="str">
        <f aca="false">IF($E2023&lt;&gt;1,"",IF($F2023="",0,IF($G2023&lt;='Cohort Report'!$B$7,1,0)))</f>
        <v/>
      </c>
      <c r="I2023" s="20" t="str">
        <f aca="false">IF($E2023&lt;&gt;1,"",IF($F2023="",0,IF($G2023&lt;='Cohort Report'!$B$8,1,0)))</f>
        <v/>
      </c>
      <c r="J2023" s="21" t="str">
        <f aca="false">IF($E2023&lt;&gt;1,"",DATE(YEAR($D2023),MONTH($D2023),1))</f>
        <v/>
      </c>
      <c r="K2023" s="20" t="str">
        <f aca="false">IF($E2023&lt;&gt;1,"",IF($G2023="","",IF(AND($D2023&gt;='Cohort Report'!$B$5,$D2023&lt;='Cohort Report'!$B$6),$G2023,"")))</f>
        <v/>
      </c>
    </row>
    <row r="2024" customFormat="false" ht="15" hidden="false" customHeight="false" outlineLevel="0" collapsed="false">
      <c r="A2024" s="9"/>
      <c r="B2024" s="22"/>
      <c r="C2024" s="23"/>
      <c r="D2024" s="19" t="str">
        <f aca="false">IF($A2024="","",_xlfn.MINIFS($B:$B,$A:$A,$A2024))</f>
        <v/>
      </c>
      <c r="E2024" s="20" t="str">
        <f aca="false">IF($A2024="","",IF(AND($B2024=$D2024,COUNTIFS($A$2:$A2024,$A2024,$B$2:$B2024,$B2024)=1),1,0))</f>
        <v/>
      </c>
      <c r="F2024" s="19" t="str">
        <f aca="false">IF($E2024&lt;&gt;1,"",IF(COUNTIFS($A:$A,$A2024,$B:$B,"&gt;"&amp;$D2024)=0,"",_xlfn.MINIFS($B:$B,$A:$A,$A2024,$B:$B,"&gt;"&amp;$D2024)))</f>
        <v/>
      </c>
      <c r="G2024" s="20" t="str">
        <f aca="false">IF($F2024="","",$F2024-$D2024)</f>
        <v/>
      </c>
      <c r="H2024" s="20" t="str">
        <f aca="false">IF($E2024&lt;&gt;1,"",IF($F2024="",0,IF($G2024&lt;='Cohort Report'!$B$7,1,0)))</f>
        <v/>
      </c>
      <c r="I2024" s="20" t="str">
        <f aca="false">IF($E2024&lt;&gt;1,"",IF($F2024="",0,IF($G2024&lt;='Cohort Report'!$B$8,1,0)))</f>
        <v/>
      </c>
      <c r="J2024" s="21" t="str">
        <f aca="false">IF($E2024&lt;&gt;1,"",DATE(YEAR($D2024),MONTH($D2024),1))</f>
        <v/>
      </c>
      <c r="K2024" s="20" t="str">
        <f aca="false">IF($E2024&lt;&gt;1,"",IF($G2024="","",IF(AND($D2024&gt;='Cohort Report'!$B$5,$D2024&lt;='Cohort Report'!$B$6),$G2024,"")))</f>
        <v/>
      </c>
    </row>
    <row r="2025" customFormat="false" ht="15" hidden="false" customHeight="false" outlineLevel="0" collapsed="false">
      <c r="A2025" s="9"/>
      <c r="B2025" s="22"/>
      <c r="C2025" s="23"/>
      <c r="D2025" s="19" t="str">
        <f aca="false">IF($A2025="","",_xlfn.MINIFS($B:$B,$A:$A,$A2025))</f>
        <v/>
      </c>
      <c r="E2025" s="20" t="str">
        <f aca="false">IF($A2025="","",IF(AND($B2025=$D2025,COUNTIFS($A$2:$A2025,$A2025,$B$2:$B2025,$B2025)=1),1,0))</f>
        <v/>
      </c>
      <c r="F2025" s="19" t="str">
        <f aca="false">IF($E2025&lt;&gt;1,"",IF(COUNTIFS($A:$A,$A2025,$B:$B,"&gt;"&amp;$D2025)=0,"",_xlfn.MINIFS($B:$B,$A:$A,$A2025,$B:$B,"&gt;"&amp;$D2025)))</f>
        <v/>
      </c>
      <c r="G2025" s="20" t="str">
        <f aca="false">IF($F2025="","",$F2025-$D2025)</f>
        <v/>
      </c>
      <c r="H2025" s="20" t="str">
        <f aca="false">IF($E2025&lt;&gt;1,"",IF($F2025="",0,IF($G2025&lt;='Cohort Report'!$B$7,1,0)))</f>
        <v/>
      </c>
      <c r="I2025" s="20" t="str">
        <f aca="false">IF($E2025&lt;&gt;1,"",IF($F2025="",0,IF($G2025&lt;='Cohort Report'!$B$8,1,0)))</f>
        <v/>
      </c>
      <c r="J2025" s="21" t="str">
        <f aca="false">IF($E2025&lt;&gt;1,"",DATE(YEAR($D2025),MONTH($D2025),1))</f>
        <v/>
      </c>
      <c r="K2025" s="20" t="str">
        <f aca="false">IF($E2025&lt;&gt;1,"",IF($G2025="","",IF(AND($D2025&gt;='Cohort Report'!$B$5,$D2025&lt;='Cohort Report'!$B$6),$G2025,"")))</f>
        <v/>
      </c>
    </row>
    <row r="2026" customFormat="false" ht="15" hidden="false" customHeight="false" outlineLevel="0" collapsed="false">
      <c r="A2026" s="9"/>
      <c r="B2026" s="22"/>
      <c r="C2026" s="23"/>
      <c r="D2026" s="19" t="str">
        <f aca="false">IF($A2026="","",_xlfn.MINIFS($B:$B,$A:$A,$A2026))</f>
        <v/>
      </c>
      <c r="E2026" s="20" t="str">
        <f aca="false">IF($A2026="","",IF(AND($B2026=$D2026,COUNTIFS($A$2:$A2026,$A2026,$B$2:$B2026,$B2026)=1),1,0))</f>
        <v/>
      </c>
      <c r="F2026" s="19" t="str">
        <f aca="false">IF($E2026&lt;&gt;1,"",IF(COUNTIFS($A:$A,$A2026,$B:$B,"&gt;"&amp;$D2026)=0,"",_xlfn.MINIFS($B:$B,$A:$A,$A2026,$B:$B,"&gt;"&amp;$D2026)))</f>
        <v/>
      </c>
      <c r="G2026" s="20" t="str">
        <f aca="false">IF($F2026="","",$F2026-$D2026)</f>
        <v/>
      </c>
      <c r="H2026" s="20" t="str">
        <f aca="false">IF($E2026&lt;&gt;1,"",IF($F2026="",0,IF($G2026&lt;='Cohort Report'!$B$7,1,0)))</f>
        <v/>
      </c>
      <c r="I2026" s="20" t="str">
        <f aca="false">IF($E2026&lt;&gt;1,"",IF($F2026="",0,IF($G2026&lt;='Cohort Report'!$B$8,1,0)))</f>
        <v/>
      </c>
      <c r="J2026" s="21" t="str">
        <f aca="false">IF($E2026&lt;&gt;1,"",DATE(YEAR($D2026),MONTH($D2026),1))</f>
        <v/>
      </c>
      <c r="K2026" s="20" t="str">
        <f aca="false">IF($E2026&lt;&gt;1,"",IF($G2026="","",IF(AND($D2026&gt;='Cohort Report'!$B$5,$D2026&lt;='Cohort Report'!$B$6),$G2026,"")))</f>
        <v/>
      </c>
    </row>
    <row r="2027" customFormat="false" ht="15" hidden="false" customHeight="false" outlineLevel="0" collapsed="false">
      <c r="A2027" s="9"/>
      <c r="B2027" s="22"/>
      <c r="C2027" s="23"/>
      <c r="D2027" s="19" t="str">
        <f aca="false">IF($A2027="","",_xlfn.MINIFS($B:$B,$A:$A,$A2027))</f>
        <v/>
      </c>
      <c r="E2027" s="20" t="str">
        <f aca="false">IF($A2027="","",IF(AND($B2027=$D2027,COUNTIFS($A$2:$A2027,$A2027,$B$2:$B2027,$B2027)=1),1,0))</f>
        <v/>
      </c>
      <c r="F2027" s="19" t="str">
        <f aca="false">IF($E2027&lt;&gt;1,"",IF(COUNTIFS($A:$A,$A2027,$B:$B,"&gt;"&amp;$D2027)=0,"",_xlfn.MINIFS($B:$B,$A:$A,$A2027,$B:$B,"&gt;"&amp;$D2027)))</f>
        <v/>
      </c>
      <c r="G2027" s="20" t="str">
        <f aca="false">IF($F2027="","",$F2027-$D2027)</f>
        <v/>
      </c>
      <c r="H2027" s="20" t="str">
        <f aca="false">IF($E2027&lt;&gt;1,"",IF($F2027="",0,IF($G2027&lt;='Cohort Report'!$B$7,1,0)))</f>
        <v/>
      </c>
      <c r="I2027" s="20" t="str">
        <f aca="false">IF($E2027&lt;&gt;1,"",IF($F2027="",0,IF($G2027&lt;='Cohort Report'!$B$8,1,0)))</f>
        <v/>
      </c>
      <c r="J2027" s="21" t="str">
        <f aca="false">IF($E2027&lt;&gt;1,"",DATE(YEAR($D2027),MONTH($D2027),1))</f>
        <v/>
      </c>
      <c r="K2027" s="20" t="str">
        <f aca="false">IF($E2027&lt;&gt;1,"",IF($G2027="","",IF(AND($D2027&gt;='Cohort Report'!$B$5,$D2027&lt;='Cohort Report'!$B$6),$G2027,"")))</f>
        <v/>
      </c>
    </row>
    <row r="2028" customFormat="false" ht="15" hidden="false" customHeight="false" outlineLevel="0" collapsed="false">
      <c r="A2028" s="9"/>
      <c r="B2028" s="22"/>
      <c r="C2028" s="23"/>
      <c r="D2028" s="19" t="str">
        <f aca="false">IF($A2028="","",_xlfn.MINIFS($B:$B,$A:$A,$A2028))</f>
        <v/>
      </c>
      <c r="E2028" s="20" t="str">
        <f aca="false">IF($A2028="","",IF(AND($B2028=$D2028,COUNTIFS($A$2:$A2028,$A2028,$B$2:$B2028,$B2028)=1),1,0))</f>
        <v/>
      </c>
      <c r="F2028" s="19" t="str">
        <f aca="false">IF($E2028&lt;&gt;1,"",IF(COUNTIFS($A:$A,$A2028,$B:$B,"&gt;"&amp;$D2028)=0,"",_xlfn.MINIFS($B:$B,$A:$A,$A2028,$B:$B,"&gt;"&amp;$D2028)))</f>
        <v/>
      </c>
      <c r="G2028" s="20" t="str">
        <f aca="false">IF($F2028="","",$F2028-$D2028)</f>
        <v/>
      </c>
      <c r="H2028" s="20" t="str">
        <f aca="false">IF($E2028&lt;&gt;1,"",IF($F2028="",0,IF($G2028&lt;='Cohort Report'!$B$7,1,0)))</f>
        <v/>
      </c>
      <c r="I2028" s="20" t="str">
        <f aca="false">IF($E2028&lt;&gt;1,"",IF($F2028="",0,IF($G2028&lt;='Cohort Report'!$B$8,1,0)))</f>
        <v/>
      </c>
      <c r="J2028" s="21" t="str">
        <f aca="false">IF($E2028&lt;&gt;1,"",DATE(YEAR($D2028),MONTH($D2028),1))</f>
        <v/>
      </c>
      <c r="K2028" s="20" t="str">
        <f aca="false">IF($E2028&lt;&gt;1,"",IF($G2028="","",IF(AND($D2028&gt;='Cohort Report'!$B$5,$D2028&lt;='Cohort Report'!$B$6),$G2028,"")))</f>
        <v/>
      </c>
    </row>
    <row r="2029" customFormat="false" ht="15" hidden="false" customHeight="false" outlineLevel="0" collapsed="false">
      <c r="A2029" s="9"/>
      <c r="B2029" s="22"/>
      <c r="C2029" s="23"/>
      <c r="D2029" s="19" t="str">
        <f aca="false">IF($A2029="","",_xlfn.MINIFS($B:$B,$A:$A,$A2029))</f>
        <v/>
      </c>
      <c r="E2029" s="20" t="str">
        <f aca="false">IF($A2029="","",IF(AND($B2029=$D2029,COUNTIFS($A$2:$A2029,$A2029,$B$2:$B2029,$B2029)=1),1,0))</f>
        <v/>
      </c>
      <c r="F2029" s="19" t="str">
        <f aca="false">IF($E2029&lt;&gt;1,"",IF(COUNTIFS($A:$A,$A2029,$B:$B,"&gt;"&amp;$D2029)=0,"",_xlfn.MINIFS($B:$B,$A:$A,$A2029,$B:$B,"&gt;"&amp;$D2029)))</f>
        <v/>
      </c>
      <c r="G2029" s="20" t="str">
        <f aca="false">IF($F2029="","",$F2029-$D2029)</f>
        <v/>
      </c>
      <c r="H2029" s="20" t="str">
        <f aca="false">IF($E2029&lt;&gt;1,"",IF($F2029="",0,IF($G2029&lt;='Cohort Report'!$B$7,1,0)))</f>
        <v/>
      </c>
      <c r="I2029" s="20" t="str">
        <f aca="false">IF($E2029&lt;&gt;1,"",IF($F2029="",0,IF($G2029&lt;='Cohort Report'!$B$8,1,0)))</f>
        <v/>
      </c>
      <c r="J2029" s="21" t="str">
        <f aca="false">IF($E2029&lt;&gt;1,"",DATE(YEAR($D2029),MONTH($D2029),1))</f>
        <v/>
      </c>
      <c r="K2029" s="20" t="str">
        <f aca="false">IF($E2029&lt;&gt;1,"",IF($G2029="","",IF(AND($D2029&gt;='Cohort Report'!$B$5,$D2029&lt;='Cohort Report'!$B$6),$G2029,"")))</f>
        <v/>
      </c>
    </row>
    <row r="2030" customFormat="false" ht="15" hidden="false" customHeight="false" outlineLevel="0" collapsed="false">
      <c r="A2030" s="9"/>
      <c r="B2030" s="22"/>
      <c r="C2030" s="23"/>
      <c r="D2030" s="19" t="str">
        <f aca="false">IF($A2030="","",_xlfn.MINIFS($B:$B,$A:$A,$A2030))</f>
        <v/>
      </c>
      <c r="E2030" s="20" t="str">
        <f aca="false">IF($A2030="","",IF(AND($B2030=$D2030,COUNTIFS($A$2:$A2030,$A2030,$B$2:$B2030,$B2030)=1),1,0))</f>
        <v/>
      </c>
      <c r="F2030" s="19" t="str">
        <f aca="false">IF($E2030&lt;&gt;1,"",IF(COUNTIFS($A:$A,$A2030,$B:$B,"&gt;"&amp;$D2030)=0,"",_xlfn.MINIFS($B:$B,$A:$A,$A2030,$B:$B,"&gt;"&amp;$D2030)))</f>
        <v/>
      </c>
      <c r="G2030" s="20" t="str">
        <f aca="false">IF($F2030="","",$F2030-$D2030)</f>
        <v/>
      </c>
      <c r="H2030" s="20" t="str">
        <f aca="false">IF($E2030&lt;&gt;1,"",IF($F2030="",0,IF($G2030&lt;='Cohort Report'!$B$7,1,0)))</f>
        <v/>
      </c>
      <c r="I2030" s="20" t="str">
        <f aca="false">IF($E2030&lt;&gt;1,"",IF($F2030="",0,IF($G2030&lt;='Cohort Report'!$B$8,1,0)))</f>
        <v/>
      </c>
      <c r="J2030" s="21" t="str">
        <f aca="false">IF($E2030&lt;&gt;1,"",DATE(YEAR($D2030),MONTH($D2030),1))</f>
        <v/>
      </c>
      <c r="K2030" s="20" t="str">
        <f aca="false">IF($E2030&lt;&gt;1,"",IF($G2030="","",IF(AND($D2030&gt;='Cohort Report'!$B$5,$D2030&lt;='Cohort Report'!$B$6),$G2030,"")))</f>
        <v/>
      </c>
    </row>
    <row r="2031" customFormat="false" ht="15" hidden="false" customHeight="false" outlineLevel="0" collapsed="false">
      <c r="A2031" s="9"/>
      <c r="B2031" s="22"/>
      <c r="C2031" s="23"/>
      <c r="D2031" s="19" t="str">
        <f aca="false">IF($A2031="","",_xlfn.MINIFS($B:$B,$A:$A,$A2031))</f>
        <v/>
      </c>
      <c r="E2031" s="20" t="str">
        <f aca="false">IF($A2031="","",IF(AND($B2031=$D2031,COUNTIFS($A$2:$A2031,$A2031,$B$2:$B2031,$B2031)=1),1,0))</f>
        <v/>
      </c>
      <c r="F2031" s="19" t="str">
        <f aca="false">IF($E2031&lt;&gt;1,"",IF(COUNTIFS($A:$A,$A2031,$B:$B,"&gt;"&amp;$D2031)=0,"",_xlfn.MINIFS($B:$B,$A:$A,$A2031,$B:$B,"&gt;"&amp;$D2031)))</f>
        <v/>
      </c>
      <c r="G2031" s="20" t="str">
        <f aca="false">IF($F2031="","",$F2031-$D2031)</f>
        <v/>
      </c>
      <c r="H2031" s="20" t="str">
        <f aca="false">IF($E2031&lt;&gt;1,"",IF($F2031="",0,IF($G2031&lt;='Cohort Report'!$B$7,1,0)))</f>
        <v/>
      </c>
      <c r="I2031" s="20" t="str">
        <f aca="false">IF($E2031&lt;&gt;1,"",IF($F2031="",0,IF($G2031&lt;='Cohort Report'!$B$8,1,0)))</f>
        <v/>
      </c>
      <c r="J2031" s="21" t="str">
        <f aca="false">IF($E2031&lt;&gt;1,"",DATE(YEAR($D2031),MONTH($D2031),1))</f>
        <v/>
      </c>
      <c r="K2031" s="20" t="str">
        <f aca="false">IF($E2031&lt;&gt;1,"",IF($G2031="","",IF(AND($D2031&gt;='Cohort Report'!$B$5,$D2031&lt;='Cohort Report'!$B$6),$G2031,"")))</f>
        <v/>
      </c>
    </row>
    <row r="2032" customFormat="false" ht="15" hidden="false" customHeight="false" outlineLevel="0" collapsed="false">
      <c r="A2032" s="9"/>
      <c r="B2032" s="22"/>
      <c r="C2032" s="23"/>
      <c r="D2032" s="19" t="str">
        <f aca="false">IF($A2032="","",_xlfn.MINIFS($B:$B,$A:$A,$A2032))</f>
        <v/>
      </c>
      <c r="E2032" s="20" t="str">
        <f aca="false">IF($A2032="","",IF(AND($B2032=$D2032,COUNTIFS($A$2:$A2032,$A2032,$B$2:$B2032,$B2032)=1),1,0))</f>
        <v/>
      </c>
      <c r="F2032" s="19" t="str">
        <f aca="false">IF($E2032&lt;&gt;1,"",IF(COUNTIFS($A:$A,$A2032,$B:$B,"&gt;"&amp;$D2032)=0,"",_xlfn.MINIFS($B:$B,$A:$A,$A2032,$B:$B,"&gt;"&amp;$D2032)))</f>
        <v/>
      </c>
      <c r="G2032" s="20" t="str">
        <f aca="false">IF($F2032="","",$F2032-$D2032)</f>
        <v/>
      </c>
      <c r="H2032" s="20" t="str">
        <f aca="false">IF($E2032&lt;&gt;1,"",IF($F2032="",0,IF($G2032&lt;='Cohort Report'!$B$7,1,0)))</f>
        <v/>
      </c>
      <c r="I2032" s="20" t="str">
        <f aca="false">IF($E2032&lt;&gt;1,"",IF($F2032="",0,IF($G2032&lt;='Cohort Report'!$B$8,1,0)))</f>
        <v/>
      </c>
      <c r="J2032" s="21" t="str">
        <f aca="false">IF($E2032&lt;&gt;1,"",DATE(YEAR($D2032),MONTH($D2032),1))</f>
        <v/>
      </c>
      <c r="K2032" s="20" t="str">
        <f aca="false">IF($E2032&lt;&gt;1,"",IF($G2032="","",IF(AND($D2032&gt;='Cohort Report'!$B$5,$D2032&lt;='Cohort Report'!$B$6),$G2032,"")))</f>
        <v/>
      </c>
    </row>
    <row r="2033" customFormat="false" ht="15" hidden="false" customHeight="false" outlineLevel="0" collapsed="false">
      <c r="A2033" s="9"/>
      <c r="B2033" s="22"/>
      <c r="C2033" s="23"/>
      <c r="D2033" s="19" t="str">
        <f aca="false">IF($A2033="","",_xlfn.MINIFS($B:$B,$A:$A,$A2033))</f>
        <v/>
      </c>
      <c r="E2033" s="20" t="str">
        <f aca="false">IF($A2033="","",IF(AND($B2033=$D2033,COUNTIFS($A$2:$A2033,$A2033,$B$2:$B2033,$B2033)=1),1,0))</f>
        <v/>
      </c>
      <c r="F2033" s="19" t="str">
        <f aca="false">IF($E2033&lt;&gt;1,"",IF(COUNTIFS($A:$A,$A2033,$B:$B,"&gt;"&amp;$D2033)=0,"",_xlfn.MINIFS($B:$B,$A:$A,$A2033,$B:$B,"&gt;"&amp;$D2033)))</f>
        <v/>
      </c>
      <c r="G2033" s="20" t="str">
        <f aca="false">IF($F2033="","",$F2033-$D2033)</f>
        <v/>
      </c>
      <c r="H2033" s="20" t="str">
        <f aca="false">IF($E2033&lt;&gt;1,"",IF($F2033="",0,IF($G2033&lt;='Cohort Report'!$B$7,1,0)))</f>
        <v/>
      </c>
      <c r="I2033" s="20" t="str">
        <f aca="false">IF($E2033&lt;&gt;1,"",IF($F2033="",0,IF($G2033&lt;='Cohort Report'!$B$8,1,0)))</f>
        <v/>
      </c>
      <c r="J2033" s="21" t="str">
        <f aca="false">IF($E2033&lt;&gt;1,"",DATE(YEAR($D2033),MONTH($D2033),1))</f>
        <v/>
      </c>
      <c r="K2033" s="20" t="str">
        <f aca="false">IF($E2033&lt;&gt;1,"",IF($G2033="","",IF(AND($D2033&gt;='Cohort Report'!$B$5,$D2033&lt;='Cohort Report'!$B$6),$G2033,"")))</f>
        <v/>
      </c>
    </row>
    <row r="2034" customFormat="false" ht="15" hidden="false" customHeight="false" outlineLevel="0" collapsed="false">
      <c r="A2034" s="9"/>
      <c r="B2034" s="22"/>
      <c r="C2034" s="23"/>
      <c r="D2034" s="19" t="str">
        <f aca="false">IF($A2034="","",_xlfn.MINIFS($B:$B,$A:$A,$A2034))</f>
        <v/>
      </c>
      <c r="E2034" s="20" t="str">
        <f aca="false">IF($A2034="","",IF(AND($B2034=$D2034,COUNTIFS($A$2:$A2034,$A2034,$B$2:$B2034,$B2034)=1),1,0))</f>
        <v/>
      </c>
      <c r="F2034" s="19" t="str">
        <f aca="false">IF($E2034&lt;&gt;1,"",IF(COUNTIFS($A:$A,$A2034,$B:$B,"&gt;"&amp;$D2034)=0,"",_xlfn.MINIFS($B:$B,$A:$A,$A2034,$B:$B,"&gt;"&amp;$D2034)))</f>
        <v/>
      </c>
      <c r="G2034" s="20" t="str">
        <f aca="false">IF($F2034="","",$F2034-$D2034)</f>
        <v/>
      </c>
      <c r="H2034" s="20" t="str">
        <f aca="false">IF($E2034&lt;&gt;1,"",IF($F2034="",0,IF($G2034&lt;='Cohort Report'!$B$7,1,0)))</f>
        <v/>
      </c>
      <c r="I2034" s="20" t="str">
        <f aca="false">IF($E2034&lt;&gt;1,"",IF($F2034="",0,IF($G2034&lt;='Cohort Report'!$B$8,1,0)))</f>
        <v/>
      </c>
      <c r="J2034" s="21" t="str">
        <f aca="false">IF($E2034&lt;&gt;1,"",DATE(YEAR($D2034),MONTH($D2034),1))</f>
        <v/>
      </c>
      <c r="K2034" s="20" t="str">
        <f aca="false">IF($E2034&lt;&gt;1,"",IF($G2034="","",IF(AND($D2034&gt;='Cohort Report'!$B$5,$D2034&lt;='Cohort Report'!$B$6),$G2034,"")))</f>
        <v/>
      </c>
    </row>
    <row r="2035" customFormat="false" ht="15" hidden="false" customHeight="false" outlineLevel="0" collapsed="false">
      <c r="A2035" s="9"/>
      <c r="B2035" s="22"/>
      <c r="C2035" s="23"/>
      <c r="D2035" s="19" t="str">
        <f aca="false">IF($A2035="","",_xlfn.MINIFS($B:$B,$A:$A,$A2035))</f>
        <v/>
      </c>
      <c r="E2035" s="20" t="str">
        <f aca="false">IF($A2035="","",IF(AND($B2035=$D2035,COUNTIFS($A$2:$A2035,$A2035,$B$2:$B2035,$B2035)=1),1,0))</f>
        <v/>
      </c>
      <c r="F2035" s="19" t="str">
        <f aca="false">IF($E2035&lt;&gt;1,"",IF(COUNTIFS($A:$A,$A2035,$B:$B,"&gt;"&amp;$D2035)=0,"",_xlfn.MINIFS($B:$B,$A:$A,$A2035,$B:$B,"&gt;"&amp;$D2035)))</f>
        <v/>
      </c>
      <c r="G2035" s="20" t="str">
        <f aca="false">IF($F2035="","",$F2035-$D2035)</f>
        <v/>
      </c>
      <c r="H2035" s="20" t="str">
        <f aca="false">IF($E2035&lt;&gt;1,"",IF($F2035="",0,IF($G2035&lt;='Cohort Report'!$B$7,1,0)))</f>
        <v/>
      </c>
      <c r="I2035" s="20" t="str">
        <f aca="false">IF($E2035&lt;&gt;1,"",IF($F2035="",0,IF($G2035&lt;='Cohort Report'!$B$8,1,0)))</f>
        <v/>
      </c>
      <c r="J2035" s="21" t="str">
        <f aca="false">IF($E2035&lt;&gt;1,"",DATE(YEAR($D2035),MONTH($D2035),1))</f>
        <v/>
      </c>
      <c r="K2035" s="20" t="str">
        <f aca="false">IF($E2035&lt;&gt;1,"",IF($G2035="","",IF(AND($D2035&gt;='Cohort Report'!$B$5,$D2035&lt;='Cohort Report'!$B$6),$G2035,"")))</f>
        <v/>
      </c>
    </row>
    <row r="2036" customFormat="false" ht="15" hidden="false" customHeight="false" outlineLevel="0" collapsed="false">
      <c r="A2036" s="9"/>
      <c r="B2036" s="22"/>
      <c r="C2036" s="23"/>
      <c r="D2036" s="19" t="str">
        <f aca="false">IF($A2036="","",_xlfn.MINIFS($B:$B,$A:$A,$A2036))</f>
        <v/>
      </c>
      <c r="E2036" s="20" t="str">
        <f aca="false">IF($A2036="","",IF(AND($B2036=$D2036,COUNTIFS($A$2:$A2036,$A2036,$B$2:$B2036,$B2036)=1),1,0))</f>
        <v/>
      </c>
      <c r="F2036" s="19" t="str">
        <f aca="false">IF($E2036&lt;&gt;1,"",IF(COUNTIFS($A:$A,$A2036,$B:$B,"&gt;"&amp;$D2036)=0,"",_xlfn.MINIFS($B:$B,$A:$A,$A2036,$B:$B,"&gt;"&amp;$D2036)))</f>
        <v/>
      </c>
      <c r="G2036" s="20" t="str">
        <f aca="false">IF($F2036="","",$F2036-$D2036)</f>
        <v/>
      </c>
      <c r="H2036" s="20" t="str">
        <f aca="false">IF($E2036&lt;&gt;1,"",IF($F2036="",0,IF($G2036&lt;='Cohort Report'!$B$7,1,0)))</f>
        <v/>
      </c>
      <c r="I2036" s="20" t="str">
        <f aca="false">IF($E2036&lt;&gt;1,"",IF($F2036="",0,IF($G2036&lt;='Cohort Report'!$B$8,1,0)))</f>
        <v/>
      </c>
      <c r="J2036" s="21" t="str">
        <f aca="false">IF($E2036&lt;&gt;1,"",DATE(YEAR($D2036),MONTH($D2036),1))</f>
        <v/>
      </c>
      <c r="K2036" s="20" t="str">
        <f aca="false">IF($E2036&lt;&gt;1,"",IF($G2036="","",IF(AND($D2036&gt;='Cohort Report'!$B$5,$D2036&lt;='Cohort Report'!$B$6),$G2036,"")))</f>
        <v/>
      </c>
    </row>
    <row r="2037" customFormat="false" ht="15" hidden="false" customHeight="false" outlineLevel="0" collapsed="false">
      <c r="A2037" s="9"/>
      <c r="B2037" s="22"/>
      <c r="C2037" s="23"/>
      <c r="D2037" s="19" t="str">
        <f aca="false">IF($A2037="","",_xlfn.MINIFS($B:$B,$A:$A,$A2037))</f>
        <v/>
      </c>
      <c r="E2037" s="20" t="str">
        <f aca="false">IF($A2037="","",IF(AND($B2037=$D2037,COUNTIFS($A$2:$A2037,$A2037,$B$2:$B2037,$B2037)=1),1,0))</f>
        <v/>
      </c>
      <c r="F2037" s="19" t="str">
        <f aca="false">IF($E2037&lt;&gt;1,"",IF(COUNTIFS($A:$A,$A2037,$B:$B,"&gt;"&amp;$D2037)=0,"",_xlfn.MINIFS($B:$B,$A:$A,$A2037,$B:$B,"&gt;"&amp;$D2037)))</f>
        <v/>
      </c>
      <c r="G2037" s="20" t="str">
        <f aca="false">IF($F2037="","",$F2037-$D2037)</f>
        <v/>
      </c>
      <c r="H2037" s="20" t="str">
        <f aca="false">IF($E2037&lt;&gt;1,"",IF($F2037="",0,IF($G2037&lt;='Cohort Report'!$B$7,1,0)))</f>
        <v/>
      </c>
      <c r="I2037" s="20" t="str">
        <f aca="false">IF($E2037&lt;&gt;1,"",IF($F2037="",0,IF($G2037&lt;='Cohort Report'!$B$8,1,0)))</f>
        <v/>
      </c>
      <c r="J2037" s="21" t="str">
        <f aca="false">IF($E2037&lt;&gt;1,"",DATE(YEAR($D2037),MONTH($D2037),1))</f>
        <v/>
      </c>
      <c r="K2037" s="20" t="str">
        <f aca="false">IF($E2037&lt;&gt;1,"",IF($G2037="","",IF(AND($D2037&gt;='Cohort Report'!$B$5,$D2037&lt;='Cohort Report'!$B$6),$G2037,"")))</f>
        <v/>
      </c>
    </row>
    <row r="2038" customFormat="false" ht="15" hidden="false" customHeight="false" outlineLevel="0" collapsed="false">
      <c r="A2038" s="9"/>
      <c r="B2038" s="22"/>
      <c r="C2038" s="23"/>
      <c r="D2038" s="19" t="str">
        <f aca="false">IF($A2038="","",_xlfn.MINIFS($B:$B,$A:$A,$A2038))</f>
        <v/>
      </c>
      <c r="E2038" s="20" t="str">
        <f aca="false">IF($A2038="","",IF(AND($B2038=$D2038,COUNTIFS($A$2:$A2038,$A2038,$B$2:$B2038,$B2038)=1),1,0))</f>
        <v/>
      </c>
      <c r="F2038" s="19" t="str">
        <f aca="false">IF($E2038&lt;&gt;1,"",IF(COUNTIFS($A:$A,$A2038,$B:$B,"&gt;"&amp;$D2038)=0,"",_xlfn.MINIFS($B:$B,$A:$A,$A2038,$B:$B,"&gt;"&amp;$D2038)))</f>
        <v/>
      </c>
      <c r="G2038" s="20" t="str">
        <f aca="false">IF($F2038="","",$F2038-$D2038)</f>
        <v/>
      </c>
      <c r="H2038" s="20" t="str">
        <f aca="false">IF($E2038&lt;&gt;1,"",IF($F2038="",0,IF($G2038&lt;='Cohort Report'!$B$7,1,0)))</f>
        <v/>
      </c>
      <c r="I2038" s="20" t="str">
        <f aca="false">IF($E2038&lt;&gt;1,"",IF($F2038="",0,IF($G2038&lt;='Cohort Report'!$B$8,1,0)))</f>
        <v/>
      </c>
      <c r="J2038" s="21" t="str">
        <f aca="false">IF($E2038&lt;&gt;1,"",DATE(YEAR($D2038),MONTH($D2038),1))</f>
        <v/>
      </c>
      <c r="K2038" s="20" t="str">
        <f aca="false">IF($E2038&lt;&gt;1,"",IF($G2038="","",IF(AND($D2038&gt;='Cohort Report'!$B$5,$D2038&lt;='Cohort Report'!$B$6),$G2038,"")))</f>
        <v/>
      </c>
    </row>
    <row r="2039" customFormat="false" ht="15" hidden="false" customHeight="false" outlineLevel="0" collapsed="false">
      <c r="A2039" s="9"/>
      <c r="B2039" s="22"/>
      <c r="C2039" s="23"/>
      <c r="D2039" s="19" t="str">
        <f aca="false">IF($A2039="","",_xlfn.MINIFS($B:$B,$A:$A,$A2039))</f>
        <v/>
      </c>
      <c r="E2039" s="20" t="str">
        <f aca="false">IF($A2039="","",IF(AND($B2039=$D2039,COUNTIFS($A$2:$A2039,$A2039,$B$2:$B2039,$B2039)=1),1,0))</f>
        <v/>
      </c>
      <c r="F2039" s="19" t="str">
        <f aca="false">IF($E2039&lt;&gt;1,"",IF(COUNTIFS($A:$A,$A2039,$B:$B,"&gt;"&amp;$D2039)=0,"",_xlfn.MINIFS($B:$B,$A:$A,$A2039,$B:$B,"&gt;"&amp;$D2039)))</f>
        <v/>
      </c>
      <c r="G2039" s="20" t="str">
        <f aca="false">IF($F2039="","",$F2039-$D2039)</f>
        <v/>
      </c>
      <c r="H2039" s="20" t="str">
        <f aca="false">IF($E2039&lt;&gt;1,"",IF($F2039="",0,IF($G2039&lt;='Cohort Report'!$B$7,1,0)))</f>
        <v/>
      </c>
      <c r="I2039" s="20" t="str">
        <f aca="false">IF($E2039&lt;&gt;1,"",IF($F2039="",0,IF($G2039&lt;='Cohort Report'!$B$8,1,0)))</f>
        <v/>
      </c>
      <c r="J2039" s="21" t="str">
        <f aca="false">IF($E2039&lt;&gt;1,"",DATE(YEAR($D2039),MONTH($D2039),1))</f>
        <v/>
      </c>
      <c r="K2039" s="20" t="str">
        <f aca="false">IF($E2039&lt;&gt;1,"",IF($G2039="","",IF(AND($D2039&gt;='Cohort Report'!$B$5,$D2039&lt;='Cohort Report'!$B$6),$G2039,"")))</f>
        <v/>
      </c>
    </row>
    <row r="2040" customFormat="false" ht="15" hidden="false" customHeight="false" outlineLevel="0" collapsed="false">
      <c r="A2040" s="9"/>
      <c r="B2040" s="22"/>
      <c r="C2040" s="23"/>
      <c r="D2040" s="19" t="str">
        <f aca="false">IF($A2040="","",_xlfn.MINIFS($B:$B,$A:$A,$A2040))</f>
        <v/>
      </c>
      <c r="E2040" s="20" t="str">
        <f aca="false">IF($A2040="","",IF(AND($B2040=$D2040,COUNTIFS($A$2:$A2040,$A2040,$B$2:$B2040,$B2040)=1),1,0))</f>
        <v/>
      </c>
      <c r="F2040" s="19" t="str">
        <f aca="false">IF($E2040&lt;&gt;1,"",IF(COUNTIFS($A:$A,$A2040,$B:$B,"&gt;"&amp;$D2040)=0,"",_xlfn.MINIFS($B:$B,$A:$A,$A2040,$B:$B,"&gt;"&amp;$D2040)))</f>
        <v/>
      </c>
      <c r="G2040" s="20" t="str">
        <f aca="false">IF($F2040="","",$F2040-$D2040)</f>
        <v/>
      </c>
      <c r="H2040" s="20" t="str">
        <f aca="false">IF($E2040&lt;&gt;1,"",IF($F2040="",0,IF($G2040&lt;='Cohort Report'!$B$7,1,0)))</f>
        <v/>
      </c>
      <c r="I2040" s="20" t="str">
        <f aca="false">IF($E2040&lt;&gt;1,"",IF($F2040="",0,IF($G2040&lt;='Cohort Report'!$B$8,1,0)))</f>
        <v/>
      </c>
      <c r="J2040" s="21" t="str">
        <f aca="false">IF($E2040&lt;&gt;1,"",DATE(YEAR($D2040),MONTH($D2040),1))</f>
        <v/>
      </c>
      <c r="K2040" s="20" t="str">
        <f aca="false">IF($E2040&lt;&gt;1,"",IF($G2040="","",IF(AND($D2040&gt;='Cohort Report'!$B$5,$D2040&lt;='Cohort Report'!$B$6),$G2040,"")))</f>
        <v/>
      </c>
    </row>
    <row r="2041" customFormat="false" ht="15" hidden="false" customHeight="false" outlineLevel="0" collapsed="false">
      <c r="A2041" s="9"/>
      <c r="B2041" s="22"/>
      <c r="C2041" s="23"/>
      <c r="D2041" s="19" t="str">
        <f aca="false">IF($A2041="","",_xlfn.MINIFS($B:$B,$A:$A,$A2041))</f>
        <v/>
      </c>
      <c r="E2041" s="20" t="str">
        <f aca="false">IF($A2041="","",IF(AND($B2041=$D2041,COUNTIFS($A$2:$A2041,$A2041,$B$2:$B2041,$B2041)=1),1,0))</f>
        <v/>
      </c>
      <c r="F2041" s="19" t="str">
        <f aca="false">IF($E2041&lt;&gt;1,"",IF(COUNTIFS($A:$A,$A2041,$B:$B,"&gt;"&amp;$D2041)=0,"",_xlfn.MINIFS($B:$B,$A:$A,$A2041,$B:$B,"&gt;"&amp;$D2041)))</f>
        <v/>
      </c>
      <c r="G2041" s="20" t="str">
        <f aca="false">IF($F2041="","",$F2041-$D2041)</f>
        <v/>
      </c>
      <c r="H2041" s="20" t="str">
        <f aca="false">IF($E2041&lt;&gt;1,"",IF($F2041="",0,IF($G2041&lt;='Cohort Report'!$B$7,1,0)))</f>
        <v/>
      </c>
      <c r="I2041" s="20" t="str">
        <f aca="false">IF($E2041&lt;&gt;1,"",IF($F2041="",0,IF($G2041&lt;='Cohort Report'!$B$8,1,0)))</f>
        <v/>
      </c>
      <c r="J2041" s="21" t="str">
        <f aca="false">IF($E2041&lt;&gt;1,"",DATE(YEAR($D2041),MONTH($D2041),1))</f>
        <v/>
      </c>
      <c r="K2041" s="20" t="str">
        <f aca="false">IF($E2041&lt;&gt;1,"",IF($G2041="","",IF(AND($D2041&gt;='Cohort Report'!$B$5,$D2041&lt;='Cohort Report'!$B$6),$G2041,"")))</f>
        <v/>
      </c>
    </row>
    <row r="2042" customFormat="false" ht="15" hidden="false" customHeight="false" outlineLevel="0" collapsed="false">
      <c r="A2042" s="9"/>
      <c r="B2042" s="22"/>
      <c r="C2042" s="23"/>
      <c r="D2042" s="19" t="str">
        <f aca="false">IF($A2042="","",_xlfn.MINIFS($B:$B,$A:$A,$A2042))</f>
        <v/>
      </c>
      <c r="E2042" s="20" t="str">
        <f aca="false">IF($A2042="","",IF(AND($B2042=$D2042,COUNTIFS($A$2:$A2042,$A2042,$B$2:$B2042,$B2042)=1),1,0))</f>
        <v/>
      </c>
      <c r="F2042" s="19" t="str">
        <f aca="false">IF($E2042&lt;&gt;1,"",IF(COUNTIFS($A:$A,$A2042,$B:$B,"&gt;"&amp;$D2042)=0,"",_xlfn.MINIFS($B:$B,$A:$A,$A2042,$B:$B,"&gt;"&amp;$D2042)))</f>
        <v/>
      </c>
      <c r="G2042" s="20" t="str">
        <f aca="false">IF($F2042="","",$F2042-$D2042)</f>
        <v/>
      </c>
      <c r="H2042" s="20" t="str">
        <f aca="false">IF($E2042&lt;&gt;1,"",IF($F2042="",0,IF($G2042&lt;='Cohort Report'!$B$7,1,0)))</f>
        <v/>
      </c>
      <c r="I2042" s="20" t="str">
        <f aca="false">IF($E2042&lt;&gt;1,"",IF($F2042="",0,IF($G2042&lt;='Cohort Report'!$B$8,1,0)))</f>
        <v/>
      </c>
      <c r="J2042" s="21" t="str">
        <f aca="false">IF($E2042&lt;&gt;1,"",DATE(YEAR($D2042),MONTH($D2042),1))</f>
        <v/>
      </c>
      <c r="K2042" s="20" t="str">
        <f aca="false">IF($E2042&lt;&gt;1,"",IF($G2042="","",IF(AND($D2042&gt;='Cohort Report'!$B$5,$D2042&lt;='Cohort Report'!$B$6),$G2042,"")))</f>
        <v/>
      </c>
    </row>
    <row r="2043" customFormat="false" ht="15" hidden="false" customHeight="false" outlineLevel="0" collapsed="false">
      <c r="A2043" s="9"/>
      <c r="B2043" s="22"/>
      <c r="C2043" s="23"/>
      <c r="D2043" s="19" t="str">
        <f aca="false">IF($A2043="","",_xlfn.MINIFS($B:$B,$A:$A,$A2043))</f>
        <v/>
      </c>
      <c r="E2043" s="20" t="str">
        <f aca="false">IF($A2043="","",IF(AND($B2043=$D2043,COUNTIFS($A$2:$A2043,$A2043,$B$2:$B2043,$B2043)=1),1,0))</f>
        <v/>
      </c>
      <c r="F2043" s="19" t="str">
        <f aca="false">IF($E2043&lt;&gt;1,"",IF(COUNTIFS($A:$A,$A2043,$B:$B,"&gt;"&amp;$D2043)=0,"",_xlfn.MINIFS($B:$B,$A:$A,$A2043,$B:$B,"&gt;"&amp;$D2043)))</f>
        <v/>
      </c>
      <c r="G2043" s="20" t="str">
        <f aca="false">IF($F2043="","",$F2043-$D2043)</f>
        <v/>
      </c>
      <c r="H2043" s="20" t="str">
        <f aca="false">IF($E2043&lt;&gt;1,"",IF($F2043="",0,IF($G2043&lt;='Cohort Report'!$B$7,1,0)))</f>
        <v/>
      </c>
      <c r="I2043" s="20" t="str">
        <f aca="false">IF($E2043&lt;&gt;1,"",IF($F2043="",0,IF($G2043&lt;='Cohort Report'!$B$8,1,0)))</f>
        <v/>
      </c>
      <c r="J2043" s="21" t="str">
        <f aca="false">IF($E2043&lt;&gt;1,"",DATE(YEAR($D2043),MONTH($D2043),1))</f>
        <v/>
      </c>
      <c r="K2043" s="20" t="str">
        <f aca="false">IF($E2043&lt;&gt;1,"",IF($G2043="","",IF(AND($D2043&gt;='Cohort Report'!$B$5,$D2043&lt;='Cohort Report'!$B$6),$G2043,"")))</f>
        <v/>
      </c>
    </row>
    <row r="2044" customFormat="false" ht="15" hidden="false" customHeight="false" outlineLevel="0" collapsed="false">
      <c r="A2044" s="9"/>
      <c r="B2044" s="22"/>
      <c r="C2044" s="23"/>
      <c r="D2044" s="19" t="str">
        <f aca="false">IF($A2044="","",_xlfn.MINIFS($B:$B,$A:$A,$A2044))</f>
        <v/>
      </c>
      <c r="E2044" s="20" t="str">
        <f aca="false">IF($A2044="","",IF(AND($B2044=$D2044,COUNTIFS($A$2:$A2044,$A2044,$B$2:$B2044,$B2044)=1),1,0))</f>
        <v/>
      </c>
      <c r="F2044" s="19" t="str">
        <f aca="false">IF($E2044&lt;&gt;1,"",IF(COUNTIFS($A:$A,$A2044,$B:$B,"&gt;"&amp;$D2044)=0,"",_xlfn.MINIFS($B:$B,$A:$A,$A2044,$B:$B,"&gt;"&amp;$D2044)))</f>
        <v/>
      </c>
      <c r="G2044" s="20" t="str">
        <f aca="false">IF($F2044="","",$F2044-$D2044)</f>
        <v/>
      </c>
      <c r="H2044" s="20" t="str">
        <f aca="false">IF($E2044&lt;&gt;1,"",IF($F2044="",0,IF($G2044&lt;='Cohort Report'!$B$7,1,0)))</f>
        <v/>
      </c>
      <c r="I2044" s="20" t="str">
        <f aca="false">IF($E2044&lt;&gt;1,"",IF($F2044="",0,IF($G2044&lt;='Cohort Report'!$B$8,1,0)))</f>
        <v/>
      </c>
      <c r="J2044" s="21" t="str">
        <f aca="false">IF($E2044&lt;&gt;1,"",DATE(YEAR($D2044),MONTH($D2044),1))</f>
        <v/>
      </c>
      <c r="K2044" s="20" t="str">
        <f aca="false">IF($E2044&lt;&gt;1,"",IF($G2044="","",IF(AND($D2044&gt;='Cohort Report'!$B$5,$D2044&lt;='Cohort Report'!$B$6),$G2044,"")))</f>
        <v/>
      </c>
    </row>
    <row r="2045" customFormat="false" ht="15" hidden="false" customHeight="false" outlineLevel="0" collapsed="false">
      <c r="A2045" s="9"/>
      <c r="B2045" s="22"/>
      <c r="C2045" s="23"/>
      <c r="D2045" s="19" t="str">
        <f aca="false">IF($A2045="","",_xlfn.MINIFS($B:$B,$A:$A,$A2045))</f>
        <v/>
      </c>
      <c r="E2045" s="20" t="str">
        <f aca="false">IF($A2045="","",IF(AND($B2045=$D2045,COUNTIFS($A$2:$A2045,$A2045,$B$2:$B2045,$B2045)=1),1,0))</f>
        <v/>
      </c>
      <c r="F2045" s="19" t="str">
        <f aca="false">IF($E2045&lt;&gt;1,"",IF(COUNTIFS($A:$A,$A2045,$B:$B,"&gt;"&amp;$D2045)=0,"",_xlfn.MINIFS($B:$B,$A:$A,$A2045,$B:$B,"&gt;"&amp;$D2045)))</f>
        <v/>
      </c>
      <c r="G2045" s="20" t="str">
        <f aca="false">IF($F2045="","",$F2045-$D2045)</f>
        <v/>
      </c>
      <c r="H2045" s="20" t="str">
        <f aca="false">IF($E2045&lt;&gt;1,"",IF($F2045="",0,IF($G2045&lt;='Cohort Report'!$B$7,1,0)))</f>
        <v/>
      </c>
      <c r="I2045" s="20" t="str">
        <f aca="false">IF($E2045&lt;&gt;1,"",IF($F2045="",0,IF($G2045&lt;='Cohort Report'!$B$8,1,0)))</f>
        <v/>
      </c>
      <c r="J2045" s="21" t="str">
        <f aca="false">IF($E2045&lt;&gt;1,"",DATE(YEAR($D2045),MONTH($D2045),1))</f>
        <v/>
      </c>
      <c r="K2045" s="20" t="str">
        <f aca="false">IF($E2045&lt;&gt;1,"",IF($G2045="","",IF(AND($D2045&gt;='Cohort Report'!$B$5,$D2045&lt;='Cohort Report'!$B$6),$G2045,"")))</f>
        <v/>
      </c>
    </row>
    <row r="2046" customFormat="false" ht="15" hidden="false" customHeight="false" outlineLevel="0" collapsed="false">
      <c r="A2046" s="9"/>
      <c r="B2046" s="22"/>
      <c r="C2046" s="23"/>
      <c r="D2046" s="19" t="str">
        <f aca="false">IF($A2046="","",_xlfn.MINIFS($B:$B,$A:$A,$A2046))</f>
        <v/>
      </c>
      <c r="E2046" s="20" t="str">
        <f aca="false">IF($A2046="","",IF(AND($B2046=$D2046,COUNTIFS($A$2:$A2046,$A2046,$B$2:$B2046,$B2046)=1),1,0))</f>
        <v/>
      </c>
      <c r="F2046" s="19" t="str">
        <f aca="false">IF($E2046&lt;&gt;1,"",IF(COUNTIFS($A:$A,$A2046,$B:$B,"&gt;"&amp;$D2046)=0,"",_xlfn.MINIFS($B:$B,$A:$A,$A2046,$B:$B,"&gt;"&amp;$D2046)))</f>
        <v/>
      </c>
      <c r="G2046" s="20" t="str">
        <f aca="false">IF($F2046="","",$F2046-$D2046)</f>
        <v/>
      </c>
      <c r="H2046" s="20" t="str">
        <f aca="false">IF($E2046&lt;&gt;1,"",IF($F2046="",0,IF($G2046&lt;='Cohort Report'!$B$7,1,0)))</f>
        <v/>
      </c>
      <c r="I2046" s="20" t="str">
        <f aca="false">IF($E2046&lt;&gt;1,"",IF($F2046="",0,IF($G2046&lt;='Cohort Report'!$B$8,1,0)))</f>
        <v/>
      </c>
      <c r="J2046" s="21" t="str">
        <f aca="false">IF($E2046&lt;&gt;1,"",DATE(YEAR($D2046),MONTH($D2046),1))</f>
        <v/>
      </c>
      <c r="K2046" s="20" t="str">
        <f aca="false">IF($E2046&lt;&gt;1,"",IF($G2046="","",IF(AND($D2046&gt;='Cohort Report'!$B$5,$D2046&lt;='Cohort Report'!$B$6),$G2046,"")))</f>
        <v/>
      </c>
    </row>
    <row r="2047" customFormat="false" ht="15" hidden="false" customHeight="false" outlineLevel="0" collapsed="false">
      <c r="A2047" s="9"/>
      <c r="B2047" s="22"/>
      <c r="C2047" s="23"/>
      <c r="D2047" s="19" t="str">
        <f aca="false">IF($A2047="","",_xlfn.MINIFS($B:$B,$A:$A,$A2047))</f>
        <v/>
      </c>
      <c r="E2047" s="20" t="str">
        <f aca="false">IF($A2047="","",IF(AND($B2047=$D2047,COUNTIFS($A$2:$A2047,$A2047,$B$2:$B2047,$B2047)=1),1,0))</f>
        <v/>
      </c>
      <c r="F2047" s="19" t="str">
        <f aca="false">IF($E2047&lt;&gt;1,"",IF(COUNTIFS($A:$A,$A2047,$B:$B,"&gt;"&amp;$D2047)=0,"",_xlfn.MINIFS($B:$B,$A:$A,$A2047,$B:$B,"&gt;"&amp;$D2047)))</f>
        <v/>
      </c>
      <c r="G2047" s="20" t="str">
        <f aca="false">IF($F2047="","",$F2047-$D2047)</f>
        <v/>
      </c>
      <c r="H2047" s="20" t="str">
        <f aca="false">IF($E2047&lt;&gt;1,"",IF($F2047="",0,IF($G2047&lt;='Cohort Report'!$B$7,1,0)))</f>
        <v/>
      </c>
      <c r="I2047" s="20" t="str">
        <f aca="false">IF($E2047&lt;&gt;1,"",IF($F2047="",0,IF($G2047&lt;='Cohort Report'!$B$8,1,0)))</f>
        <v/>
      </c>
      <c r="J2047" s="21" t="str">
        <f aca="false">IF($E2047&lt;&gt;1,"",DATE(YEAR($D2047),MONTH($D2047),1))</f>
        <v/>
      </c>
      <c r="K2047" s="20" t="str">
        <f aca="false">IF($E2047&lt;&gt;1,"",IF($G2047="","",IF(AND($D2047&gt;='Cohort Report'!$B$5,$D2047&lt;='Cohort Report'!$B$6),$G2047,"")))</f>
        <v/>
      </c>
    </row>
    <row r="2048" customFormat="false" ht="15" hidden="false" customHeight="false" outlineLevel="0" collapsed="false">
      <c r="A2048" s="9"/>
      <c r="B2048" s="22"/>
      <c r="C2048" s="23"/>
      <c r="D2048" s="19" t="str">
        <f aca="false">IF($A2048="","",_xlfn.MINIFS($B:$B,$A:$A,$A2048))</f>
        <v/>
      </c>
      <c r="E2048" s="20" t="str">
        <f aca="false">IF($A2048="","",IF(AND($B2048=$D2048,COUNTIFS($A$2:$A2048,$A2048,$B$2:$B2048,$B2048)=1),1,0))</f>
        <v/>
      </c>
      <c r="F2048" s="19" t="str">
        <f aca="false">IF($E2048&lt;&gt;1,"",IF(COUNTIFS($A:$A,$A2048,$B:$B,"&gt;"&amp;$D2048)=0,"",_xlfn.MINIFS($B:$B,$A:$A,$A2048,$B:$B,"&gt;"&amp;$D2048)))</f>
        <v/>
      </c>
      <c r="G2048" s="20" t="str">
        <f aca="false">IF($F2048="","",$F2048-$D2048)</f>
        <v/>
      </c>
      <c r="H2048" s="20" t="str">
        <f aca="false">IF($E2048&lt;&gt;1,"",IF($F2048="",0,IF($G2048&lt;='Cohort Report'!$B$7,1,0)))</f>
        <v/>
      </c>
      <c r="I2048" s="20" t="str">
        <f aca="false">IF($E2048&lt;&gt;1,"",IF($F2048="",0,IF($G2048&lt;='Cohort Report'!$B$8,1,0)))</f>
        <v/>
      </c>
      <c r="J2048" s="21" t="str">
        <f aca="false">IF($E2048&lt;&gt;1,"",DATE(YEAR($D2048),MONTH($D2048),1))</f>
        <v/>
      </c>
      <c r="K2048" s="20" t="str">
        <f aca="false">IF($E2048&lt;&gt;1,"",IF($G2048="","",IF(AND($D2048&gt;='Cohort Report'!$B$5,$D2048&lt;='Cohort Report'!$B$6),$G2048,"")))</f>
        <v/>
      </c>
    </row>
    <row r="2049" customFormat="false" ht="15" hidden="false" customHeight="false" outlineLevel="0" collapsed="false">
      <c r="A2049" s="9"/>
      <c r="B2049" s="22"/>
      <c r="C2049" s="23"/>
      <c r="D2049" s="19" t="str">
        <f aca="false">IF($A2049="","",_xlfn.MINIFS($B:$B,$A:$A,$A2049))</f>
        <v/>
      </c>
      <c r="E2049" s="20" t="str">
        <f aca="false">IF($A2049="","",IF(AND($B2049=$D2049,COUNTIFS($A$2:$A2049,$A2049,$B$2:$B2049,$B2049)=1),1,0))</f>
        <v/>
      </c>
      <c r="F2049" s="19" t="str">
        <f aca="false">IF($E2049&lt;&gt;1,"",IF(COUNTIFS($A:$A,$A2049,$B:$B,"&gt;"&amp;$D2049)=0,"",_xlfn.MINIFS($B:$B,$A:$A,$A2049,$B:$B,"&gt;"&amp;$D2049)))</f>
        <v/>
      </c>
      <c r="G2049" s="20" t="str">
        <f aca="false">IF($F2049="","",$F2049-$D2049)</f>
        <v/>
      </c>
      <c r="H2049" s="20" t="str">
        <f aca="false">IF($E2049&lt;&gt;1,"",IF($F2049="",0,IF($G2049&lt;='Cohort Report'!$B$7,1,0)))</f>
        <v/>
      </c>
      <c r="I2049" s="20" t="str">
        <f aca="false">IF($E2049&lt;&gt;1,"",IF($F2049="",0,IF($G2049&lt;='Cohort Report'!$B$8,1,0)))</f>
        <v/>
      </c>
      <c r="J2049" s="21" t="str">
        <f aca="false">IF($E2049&lt;&gt;1,"",DATE(YEAR($D2049),MONTH($D2049),1))</f>
        <v/>
      </c>
      <c r="K2049" s="20" t="str">
        <f aca="false">IF($E2049&lt;&gt;1,"",IF($G2049="","",IF(AND($D2049&gt;='Cohort Report'!$B$5,$D2049&lt;='Cohort Report'!$B$6),$G2049,"")))</f>
        <v/>
      </c>
    </row>
    <row r="2050" customFormat="false" ht="15" hidden="false" customHeight="false" outlineLevel="0" collapsed="false">
      <c r="A2050" s="9"/>
      <c r="B2050" s="22"/>
      <c r="C2050" s="23"/>
      <c r="D2050" s="19" t="str">
        <f aca="false">IF($A2050="","",_xlfn.MINIFS($B:$B,$A:$A,$A2050))</f>
        <v/>
      </c>
      <c r="E2050" s="20" t="str">
        <f aca="false">IF($A2050="","",IF(AND($B2050=$D2050,COUNTIFS($A$2:$A2050,$A2050,$B$2:$B2050,$B2050)=1),1,0))</f>
        <v/>
      </c>
      <c r="F2050" s="19" t="str">
        <f aca="false">IF($E2050&lt;&gt;1,"",IF(COUNTIFS($A:$A,$A2050,$B:$B,"&gt;"&amp;$D2050)=0,"",_xlfn.MINIFS($B:$B,$A:$A,$A2050,$B:$B,"&gt;"&amp;$D2050)))</f>
        <v/>
      </c>
      <c r="G2050" s="20" t="str">
        <f aca="false">IF($F2050="","",$F2050-$D2050)</f>
        <v/>
      </c>
      <c r="H2050" s="20" t="str">
        <f aca="false">IF($E2050&lt;&gt;1,"",IF($F2050="",0,IF($G2050&lt;='Cohort Report'!$B$7,1,0)))</f>
        <v/>
      </c>
      <c r="I2050" s="20" t="str">
        <f aca="false">IF($E2050&lt;&gt;1,"",IF($F2050="",0,IF($G2050&lt;='Cohort Report'!$B$8,1,0)))</f>
        <v/>
      </c>
      <c r="J2050" s="21" t="str">
        <f aca="false">IF($E2050&lt;&gt;1,"",DATE(YEAR($D2050),MONTH($D2050),1))</f>
        <v/>
      </c>
      <c r="K2050" s="20" t="str">
        <f aca="false">IF($E2050&lt;&gt;1,"",IF($G2050="","",IF(AND($D2050&gt;='Cohort Report'!$B$5,$D2050&lt;='Cohort Report'!$B$6),$G2050,"")))</f>
        <v/>
      </c>
    </row>
    <row r="2051" customFormat="false" ht="15" hidden="false" customHeight="false" outlineLevel="0" collapsed="false">
      <c r="A2051" s="9"/>
      <c r="B2051" s="22"/>
      <c r="C2051" s="23"/>
      <c r="D2051" s="19" t="str">
        <f aca="false">IF($A2051="","",_xlfn.MINIFS($B:$B,$A:$A,$A2051))</f>
        <v/>
      </c>
      <c r="E2051" s="20" t="str">
        <f aca="false">IF($A2051="","",IF(AND($B2051=$D2051,COUNTIFS($A$2:$A2051,$A2051,$B$2:$B2051,$B2051)=1),1,0))</f>
        <v/>
      </c>
      <c r="F2051" s="19" t="str">
        <f aca="false">IF($E2051&lt;&gt;1,"",IF(COUNTIFS($A:$A,$A2051,$B:$B,"&gt;"&amp;$D2051)=0,"",_xlfn.MINIFS($B:$B,$A:$A,$A2051,$B:$B,"&gt;"&amp;$D2051)))</f>
        <v/>
      </c>
      <c r="G2051" s="20" t="str">
        <f aca="false">IF($F2051="","",$F2051-$D2051)</f>
        <v/>
      </c>
      <c r="H2051" s="20" t="str">
        <f aca="false">IF($E2051&lt;&gt;1,"",IF($F2051="",0,IF($G2051&lt;='Cohort Report'!$B$7,1,0)))</f>
        <v/>
      </c>
      <c r="I2051" s="20" t="str">
        <f aca="false">IF($E2051&lt;&gt;1,"",IF($F2051="",0,IF($G2051&lt;='Cohort Report'!$B$8,1,0)))</f>
        <v/>
      </c>
      <c r="J2051" s="21" t="str">
        <f aca="false">IF($E2051&lt;&gt;1,"",DATE(YEAR($D2051),MONTH($D2051),1))</f>
        <v/>
      </c>
      <c r="K2051" s="20" t="str">
        <f aca="false">IF($E2051&lt;&gt;1,"",IF($G2051="","",IF(AND($D2051&gt;='Cohort Report'!$B$5,$D2051&lt;='Cohort Report'!$B$6),$G2051,"")))</f>
        <v/>
      </c>
    </row>
    <row r="2052" customFormat="false" ht="15" hidden="false" customHeight="false" outlineLevel="0" collapsed="false">
      <c r="A2052" s="9"/>
      <c r="B2052" s="22"/>
      <c r="C2052" s="23"/>
      <c r="D2052" s="19" t="str">
        <f aca="false">IF($A2052="","",_xlfn.MINIFS($B:$B,$A:$A,$A2052))</f>
        <v/>
      </c>
      <c r="E2052" s="20" t="str">
        <f aca="false">IF($A2052="","",IF(AND($B2052=$D2052,COUNTIFS($A$2:$A2052,$A2052,$B$2:$B2052,$B2052)=1),1,0))</f>
        <v/>
      </c>
      <c r="F2052" s="19" t="str">
        <f aca="false">IF($E2052&lt;&gt;1,"",IF(COUNTIFS($A:$A,$A2052,$B:$B,"&gt;"&amp;$D2052)=0,"",_xlfn.MINIFS($B:$B,$A:$A,$A2052,$B:$B,"&gt;"&amp;$D2052)))</f>
        <v/>
      </c>
      <c r="G2052" s="20" t="str">
        <f aca="false">IF($F2052="","",$F2052-$D2052)</f>
        <v/>
      </c>
      <c r="H2052" s="20" t="str">
        <f aca="false">IF($E2052&lt;&gt;1,"",IF($F2052="",0,IF($G2052&lt;='Cohort Report'!$B$7,1,0)))</f>
        <v/>
      </c>
      <c r="I2052" s="20" t="str">
        <f aca="false">IF($E2052&lt;&gt;1,"",IF($F2052="",0,IF($G2052&lt;='Cohort Report'!$B$8,1,0)))</f>
        <v/>
      </c>
      <c r="J2052" s="21" t="str">
        <f aca="false">IF($E2052&lt;&gt;1,"",DATE(YEAR($D2052),MONTH($D2052),1))</f>
        <v/>
      </c>
      <c r="K2052" s="20" t="str">
        <f aca="false">IF($E2052&lt;&gt;1,"",IF($G2052="","",IF(AND($D2052&gt;='Cohort Report'!$B$5,$D2052&lt;='Cohort Report'!$B$6),$G2052,"")))</f>
        <v/>
      </c>
    </row>
    <row r="2053" customFormat="false" ht="15" hidden="false" customHeight="false" outlineLevel="0" collapsed="false">
      <c r="A2053" s="9"/>
      <c r="B2053" s="22"/>
      <c r="C2053" s="23"/>
      <c r="D2053" s="19" t="str">
        <f aca="false">IF($A2053="","",_xlfn.MINIFS($B:$B,$A:$A,$A2053))</f>
        <v/>
      </c>
      <c r="E2053" s="20" t="str">
        <f aca="false">IF($A2053="","",IF(AND($B2053=$D2053,COUNTIFS($A$2:$A2053,$A2053,$B$2:$B2053,$B2053)=1),1,0))</f>
        <v/>
      </c>
      <c r="F2053" s="19" t="str">
        <f aca="false">IF($E2053&lt;&gt;1,"",IF(COUNTIFS($A:$A,$A2053,$B:$B,"&gt;"&amp;$D2053)=0,"",_xlfn.MINIFS($B:$B,$A:$A,$A2053,$B:$B,"&gt;"&amp;$D2053)))</f>
        <v/>
      </c>
      <c r="G2053" s="20" t="str">
        <f aca="false">IF($F2053="","",$F2053-$D2053)</f>
        <v/>
      </c>
      <c r="H2053" s="20" t="str">
        <f aca="false">IF($E2053&lt;&gt;1,"",IF($F2053="",0,IF($G2053&lt;='Cohort Report'!$B$7,1,0)))</f>
        <v/>
      </c>
      <c r="I2053" s="20" t="str">
        <f aca="false">IF($E2053&lt;&gt;1,"",IF($F2053="",0,IF($G2053&lt;='Cohort Report'!$B$8,1,0)))</f>
        <v/>
      </c>
      <c r="J2053" s="21" t="str">
        <f aca="false">IF($E2053&lt;&gt;1,"",DATE(YEAR($D2053),MONTH($D2053),1))</f>
        <v/>
      </c>
      <c r="K2053" s="20" t="str">
        <f aca="false">IF($E2053&lt;&gt;1,"",IF($G2053="","",IF(AND($D2053&gt;='Cohort Report'!$B$5,$D2053&lt;='Cohort Report'!$B$6),$G2053,"")))</f>
        <v/>
      </c>
    </row>
    <row r="2054" customFormat="false" ht="15" hidden="false" customHeight="false" outlineLevel="0" collapsed="false">
      <c r="A2054" s="9"/>
      <c r="B2054" s="22"/>
      <c r="C2054" s="23"/>
      <c r="D2054" s="19" t="str">
        <f aca="false">IF($A2054="","",_xlfn.MINIFS($B:$B,$A:$A,$A2054))</f>
        <v/>
      </c>
      <c r="E2054" s="20" t="str">
        <f aca="false">IF($A2054="","",IF(AND($B2054=$D2054,COUNTIFS($A$2:$A2054,$A2054,$B$2:$B2054,$B2054)=1),1,0))</f>
        <v/>
      </c>
      <c r="F2054" s="19" t="str">
        <f aca="false">IF($E2054&lt;&gt;1,"",IF(COUNTIFS($A:$A,$A2054,$B:$B,"&gt;"&amp;$D2054)=0,"",_xlfn.MINIFS($B:$B,$A:$A,$A2054,$B:$B,"&gt;"&amp;$D2054)))</f>
        <v/>
      </c>
      <c r="G2054" s="20" t="str">
        <f aca="false">IF($F2054="","",$F2054-$D2054)</f>
        <v/>
      </c>
      <c r="H2054" s="20" t="str">
        <f aca="false">IF($E2054&lt;&gt;1,"",IF($F2054="",0,IF($G2054&lt;='Cohort Report'!$B$7,1,0)))</f>
        <v/>
      </c>
      <c r="I2054" s="20" t="str">
        <f aca="false">IF($E2054&lt;&gt;1,"",IF($F2054="",0,IF($G2054&lt;='Cohort Report'!$B$8,1,0)))</f>
        <v/>
      </c>
      <c r="J2054" s="21" t="str">
        <f aca="false">IF($E2054&lt;&gt;1,"",DATE(YEAR($D2054),MONTH($D2054),1))</f>
        <v/>
      </c>
      <c r="K2054" s="20" t="str">
        <f aca="false">IF($E2054&lt;&gt;1,"",IF($G2054="","",IF(AND($D2054&gt;='Cohort Report'!$B$5,$D2054&lt;='Cohort Report'!$B$6),$G2054,"")))</f>
        <v/>
      </c>
    </row>
    <row r="2055" customFormat="false" ht="15" hidden="false" customHeight="false" outlineLevel="0" collapsed="false">
      <c r="A2055" s="9"/>
      <c r="B2055" s="22"/>
      <c r="C2055" s="23"/>
      <c r="D2055" s="19" t="str">
        <f aca="false">IF($A2055="","",_xlfn.MINIFS($B:$B,$A:$A,$A2055))</f>
        <v/>
      </c>
      <c r="E2055" s="20" t="str">
        <f aca="false">IF($A2055="","",IF(AND($B2055=$D2055,COUNTIFS($A$2:$A2055,$A2055,$B$2:$B2055,$B2055)=1),1,0))</f>
        <v/>
      </c>
      <c r="F2055" s="19" t="str">
        <f aca="false">IF($E2055&lt;&gt;1,"",IF(COUNTIFS($A:$A,$A2055,$B:$B,"&gt;"&amp;$D2055)=0,"",_xlfn.MINIFS($B:$B,$A:$A,$A2055,$B:$B,"&gt;"&amp;$D2055)))</f>
        <v/>
      </c>
      <c r="G2055" s="20" t="str">
        <f aca="false">IF($F2055="","",$F2055-$D2055)</f>
        <v/>
      </c>
      <c r="H2055" s="20" t="str">
        <f aca="false">IF($E2055&lt;&gt;1,"",IF($F2055="",0,IF($G2055&lt;='Cohort Report'!$B$7,1,0)))</f>
        <v/>
      </c>
      <c r="I2055" s="20" t="str">
        <f aca="false">IF($E2055&lt;&gt;1,"",IF($F2055="",0,IF($G2055&lt;='Cohort Report'!$B$8,1,0)))</f>
        <v/>
      </c>
      <c r="J2055" s="21" t="str">
        <f aca="false">IF($E2055&lt;&gt;1,"",DATE(YEAR($D2055),MONTH($D2055),1))</f>
        <v/>
      </c>
      <c r="K2055" s="20" t="str">
        <f aca="false">IF($E2055&lt;&gt;1,"",IF($G2055="","",IF(AND($D2055&gt;='Cohort Report'!$B$5,$D2055&lt;='Cohort Report'!$B$6),$G2055,"")))</f>
        <v/>
      </c>
    </row>
    <row r="2056" customFormat="false" ht="15" hidden="false" customHeight="false" outlineLevel="0" collapsed="false">
      <c r="A2056" s="9"/>
      <c r="B2056" s="22"/>
      <c r="C2056" s="23"/>
      <c r="D2056" s="19" t="str">
        <f aca="false">IF($A2056="","",_xlfn.MINIFS($B:$B,$A:$A,$A2056))</f>
        <v/>
      </c>
      <c r="E2056" s="20" t="str">
        <f aca="false">IF($A2056="","",IF(AND($B2056=$D2056,COUNTIFS($A$2:$A2056,$A2056,$B$2:$B2056,$B2056)=1),1,0))</f>
        <v/>
      </c>
      <c r="F2056" s="19" t="str">
        <f aca="false">IF($E2056&lt;&gt;1,"",IF(COUNTIFS($A:$A,$A2056,$B:$B,"&gt;"&amp;$D2056)=0,"",_xlfn.MINIFS($B:$B,$A:$A,$A2056,$B:$B,"&gt;"&amp;$D2056)))</f>
        <v/>
      </c>
      <c r="G2056" s="20" t="str">
        <f aca="false">IF($F2056="","",$F2056-$D2056)</f>
        <v/>
      </c>
      <c r="H2056" s="20" t="str">
        <f aca="false">IF($E2056&lt;&gt;1,"",IF($F2056="",0,IF($G2056&lt;='Cohort Report'!$B$7,1,0)))</f>
        <v/>
      </c>
      <c r="I2056" s="20" t="str">
        <f aca="false">IF($E2056&lt;&gt;1,"",IF($F2056="",0,IF($G2056&lt;='Cohort Report'!$B$8,1,0)))</f>
        <v/>
      </c>
      <c r="J2056" s="21" t="str">
        <f aca="false">IF($E2056&lt;&gt;1,"",DATE(YEAR($D2056),MONTH($D2056),1))</f>
        <v/>
      </c>
      <c r="K2056" s="20" t="str">
        <f aca="false">IF($E2056&lt;&gt;1,"",IF($G2056="","",IF(AND($D2056&gt;='Cohort Report'!$B$5,$D2056&lt;='Cohort Report'!$B$6),$G2056,"")))</f>
        <v/>
      </c>
    </row>
    <row r="2057" customFormat="false" ht="15" hidden="false" customHeight="false" outlineLevel="0" collapsed="false">
      <c r="A2057" s="9"/>
      <c r="B2057" s="22"/>
      <c r="C2057" s="23"/>
      <c r="D2057" s="19" t="str">
        <f aca="false">IF($A2057="","",_xlfn.MINIFS($B:$B,$A:$A,$A2057))</f>
        <v/>
      </c>
      <c r="E2057" s="20" t="str">
        <f aca="false">IF($A2057="","",IF(AND($B2057=$D2057,COUNTIFS($A$2:$A2057,$A2057,$B$2:$B2057,$B2057)=1),1,0))</f>
        <v/>
      </c>
      <c r="F2057" s="19" t="str">
        <f aca="false">IF($E2057&lt;&gt;1,"",IF(COUNTIFS($A:$A,$A2057,$B:$B,"&gt;"&amp;$D2057)=0,"",_xlfn.MINIFS($B:$B,$A:$A,$A2057,$B:$B,"&gt;"&amp;$D2057)))</f>
        <v/>
      </c>
      <c r="G2057" s="20" t="str">
        <f aca="false">IF($F2057="","",$F2057-$D2057)</f>
        <v/>
      </c>
      <c r="H2057" s="20" t="str">
        <f aca="false">IF($E2057&lt;&gt;1,"",IF($F2057="",0,IF($G2057&lt;='Cohort Report'!$B$7,1,0)))</f>
        <v/>
      </c>
      <c r="I2057" s="20" t="str">
        <f aca="false">IF($E2057&lt;&gt;1,"",IF($F2057="",0,IF($G2057&lt;='Cohort Report'!$B$8,1,0)))</f>
        <v/>
      </c>
      <c r="J2057" s="21" t="str">
        <f aca="false">IF($E2057&lt;&gt;1,"",DATE(YEAR($D2057),MONTH($D2057),1))</f>
        <v/>
      </c>
      <c r="K2057" s="20" t="str">
        <f aca="false">IF($E2057&lt;&gt;1,"",IF($G2057="","",IF(AND($D2057&gt;='Cohort Report'!$B$5,$D2057&lt;='Cohort Report'!$B$6),$G2057,"")))</f>
        <v/>
      </c>
    </row>
    <row r="2058" customFormat="false" ht="15" hidden="false" customHeight="false" outlineLevel="0" collapsed="false">
      <c r="A2058" s="9"/>
      <c r="B2058" s="22"/>
      <c r="C2058" s="23"/>
      <c r="D2058" s="19" t="str">
        <f aca="false">IF($A2058="","",_xlfn.MINIFS($B:$B,$A:$A,$A2058))</f>
        <v/>
      </c>
      <c r="E2058" s="20" t="str">
        <f aca="false">IF($A2058="","",IF(AND($B2058=$D2058,COUNTIFS($A$2:$A2058,$A2058,$B$2:$B2058,$B2058)=1),1,0))</f>
        <v/>
      </c>
      <c r="F2058" s="19" t="str">
        <f aca="false">IF($E2058&lt;&gt;1,"",IF(COUNTIFS($A:$A,$A2058,$B:$B,"&gt;"&amp;$D2058)=0,"",_xlfn.MINIFS($B:$B,$A:$A,$A2058,$B:$B,"&gt;"&amp;$D2058)))</f>
        <v/>
      </c>
      <c r="G2058" s="20" t="str">
        <f aca="false">IF($F2058="","",$F2058-$D2058)</f>
        <v/>
      </c>
      <c r="H2058" s="20" t="str">
        <f aca="false">IF($E2058&lt;&gt;1,"",IF($F2058="",0,IF($G2058&lt;='Cohort Report'!$B$7,1,0)))</f>
        <v/>
      </c>
      <c r="I2058" s="20" t="str">
        <f aca="false">IF($E2058&lt;&gt;1,"",IF($F2058="",0,IF($G2058&lt;='Cohort Report'!$B$8,1,0)))</f>
        <v/>
      </c>
      <c r="J2058" s="21" t="str">
        <f aca="false">IF($E2058&lt;&gt;1,"",DATE(YEAR($D2058),MONTH($D2058),1))</f>
        <v/>
      </c>
      <c r="K2058" s="20" t="str">
        <f aca="false">IF($E2058&lt;&gt;1,"",IF($G2058="","",IF(AND($D2058&gt;='Cohort Report'!$B$5,$D2058&lt;='Cohort Report'!$B$6),$G2058,"")))</f>
        <v/>
      </c>
    </row>
    <row r="2059" customFormat="false" ht="15" hidden="false" customHeight="false" outlineLevel="0" collapsed="false">
      <c r="A2059" s="9"/>
      <c r="B2059" s="22"/>
      <c r="C2059" s="23"/>
      <c r="D2059" s="19" t="str">
        <f aca="false">IF($A2059="","",_xlfn.MINIFS($B:$B,$A:$A,$A2059))</f>
        <v/>
      </c>
      <c r="E2059" s="20" t="str">
        <f aca="false">IF($A2059="","",IF(AND($B2059=$D2059,COUNTIFS($A$2:$A2059,$A2059,$B$2:$B2059,$B2059)=1),1,0))</f>
        <v/>
      </c>
      <c r="F2059" s="19" t="str">
        <f aca="false">IF($E2059&lt;&gt;1,"",IF(COUNTIFS($A:$A,$A2059,$B:$B,"&gt;"&amp;$D2059)=0,"",_xlfn.MINIFS($B:$B,$A:$A,$A2059,$B:$B,"&gt;"&amp;$D2059)))</f>
        <v/>
      </c>
      <c r="G2059" s="20" t="str">
        <f aca="false">IF($F2059="","",$F2059-$D2059)</f>
        <v/>
      </c>
      <c r="H2059" s="20" t="str">
        <f aca="false">IF($E2059&lt;&gt;1,"",IF($F2059="",0,IF($G2059&lt;='Cohort Report'!$B$7,1,0)))</f>
        <v/>
      </c>
      <c r="I2059" s="20" t="str">
        <f aca="false">IF($E2059&lt;&gt;1,"",IF($F2059="",0,IF($G2059&lt;='Cohort Report'!$B$8,1,0)))</f>
        <v/>
      </c>
      <c r="J2059" s="21" t="str">
        <f aca="false">IF($E2059&lt;&gt;1,"",DATE(YEAR($D2059),MONTH($D2059),1))</f>
        <v/>
      </c>
      <c r="K2059" s="20" t="str">
        <f aca="false">IF($E2059&lt;&gt;1,"",IF($G2059="","",IF(AND($D2059&gt;='Cohort Report'!$B$5,$D2059&lt;='Cohort Report'!$B$6),$G2059,"")))</f>
        <v/>
      </c>
    </row>
    <row r="2060" customFormat="false" ht="15" hidden="false" customHeight="false" outlineLevel="0" collapsed="false">
      <c r="A2060" s="9"/>
      <c r="B2060" s="22"/>
      <c r="C2060" s="23"/>
      <c r="D2060" s="19" t="str">
        <f aca="false">IF($A2060="","",_xlfn.MINIFS($B:$B,$A:$A,$A2060))</f>
        <v/>
      </c>
      <c r="E2060" s="20" t="str">
        <f aca="false">IF($A2060="","",IF(AND($B2060=$D2060,COUNTIFS($A$2:$A2060,$A2060,$B$2:$B2060,$B2060)=1),1,0))</f>
        <v/>
      </c>
      <c r="F2060" s="19" t="str">
        <f aca="false">IF($E2060&lt;&gt;1,"",IF(COUNTIFS($A:$A,$A2060,$B:$B,"&gt;"&amp;$D2060)=0,"",_xlfn.MINIFS($B:$B,$A:$A,$A2060,$B:$B,"&gt;"&amp;$D2060)))</f>
        <v/>
      </c>
      <c r="G2060" s="20" t="str">
        <f aca="false">IF($F2060="","",$F2060-$D2060)</f>
        <v/>
      </c>
      <c r="H2060" s="20" t="str">
        <f aca="false">IF($E2060&lt;&gt;1,"",IF($F2060="",0,IF($G2060&lt;='Cohort Report'!$B$7,1,0)))</f>
        <v/>
      </c>
      <c r="I2060" s="20" t="str">
        <f aca="false">IF($E2060&lt;&gt;1,"",IF($F2060="",0,IF($G2060&lt;='Cohort Report'!$B$8,1,0)))</f>
        <v/>
      </c>
      <c r="J2060" s="21" t="str">
        <f aca="false">IF($E2060&lt;&gt;1,"",DATE(YEAR($D2060),MONTH($D2060),1))</f>
        <v/>
      </c>
      <c r="K2060" s="20" t="str">
        <f aca="false">IF($E2060&lt;&gt;1,"",IF($G2060="","",IF(AND($D2060&gt;='Cohort Report'!$B$5,$D2060&lt;='Cohort Report'!$B$6),$G2060,"")))</f>
        <v/>
      </c>
    </row>
    <row r="2061" customFormat="false" ht="15" hidden="false" customHeight="false" outlineLevel="0" collapsed="false">
      <c r="A2061" s="9"/>
      <c r="B2061" s="22"/>
      <c r="C2061" s="23"/>
      <c r="D2061" s="19" t="str">
        <f aca="false">IF($A2061="","",_xlfn.MINIFS($B:$B,$A:$A,$A2061))</f>
        <v/>
      </c>
      <c r="E2061" s="20" t="str">
        <f aca="false">IF($A2061="","",IF(AND($B2061=$D2061,COUNTIFS($A$2:$A2061,$A2061,$B$2:$B2061,$B2061)=1),1,0))</f>
        <v/>
      </c>
      <c r="F2061" s="19" t="str">
        <f aca="false">IF($E2061&lt;&gt;1,"",IF(COUNTIFS($A:$A,$A2061,$B:$B,"&gt;"&amp;$D2061)=0,"",_xlfn.MINIFS($B:$B,$A:$A,$A2061,$B:$B,"&gt;"&amp;$D2061)))</f>
        <v/>
      </c>
      <c r="G2061" s="20" t="str">
        <f aca="false">IF($F2061="","",$F2061-$D2061)</f>
        <v/>
      </c>
      <c r="H2061" s="20" t="str">
        <f aca="false">IF($E2061&lt;&gt;1,"",IF($F2061="",0,IF($G2061&lt;='Cohort Report'!$B$7,1,0)))</f>
        <v/>
      </c>
      <c r="I2061" s="20" t="str">
        <f aca="false">IF($E2061&lt;&gt;1,"",IF($F2061="",0,IF($G2061&lt;='Cohort Report'!$B$8,1,0)))</f>
        <v/>
      </c>
      <c r="J2061" s="21" t="str">
        <f aca="false">IF($E2061&lt;&gt;1,"",DATE(YEAR($D2061),MONTH($D2061),1))</f>
        <v/>
      </c>
      <c r="K2061" s="20" t="str">
        <f aca="false">IF($E2061&lt;&gt;1,"",IF($G2061="","",IF(AND($D2061&gt;='Cohort Report'!$B$5,$D2061&lt;='Cohort Report'!$B$6),$G2061,"")))</f>
        <v/>
      </c>
    </row>
    <row r="2062" customFormat="false" ht="15" hidden="false" customHeight="false" outlineLevel="0" collapsed="false">
      <c r="A2062" s="9"/>
      <c r="B2062" s="22"/>
      <c r="C2062" s="23"/>
      <c r="D2062" s="19" t="str">
        <f aca="false">IF($A2062="","",_xlfn.MINIFS($B:$B,$A:$A,$A2062))</f>
        <v/>
      </c>
      <c r="E2062" s="20" t="str">
        <f aca="false">IF($A2062="","",IF(AND($B2062=$D2062,COUNTIFS($A$2:$A2062,$A2062,$B$2:$B2062,$B2062)=1),1,0))</f>
        <v/>
      </c>
      <c r="F2062" s="19" t="str">
        <f aca="false">IF($E2062&lt;&gt;1,"",IF(COUNTIFS($A:$A,$A2062,$B:$B,"&gt;"&amp;$D2062)=0,"",_xlfn.MINIFS($B:$B,$A:$A,$A2062,$B:$B,"&gt;"&amp;$D2062)))</f>
        <v/>
      </c>
      <c r="G2062" s="20" t="str">
        <f aca="false">IF($F2062="","",$F2062-$D2062)</f>
        <v/>
      </c>
      <c r="H2062" s="20" t="str">
        <f aca="false">IF($E2062&lt;&gt;1,"",IF($F2062="",0,IF($G2062&lt;='Cohort Report'!$B$7,1,0)))</f>
        <v/>
      </c>
      <c r="I2062" s="20" t="str">
        <f aca="false">IF($E2062&lt;&gt;1,"",IF($F2062="",0,IF($G2062&lt;='Cohort Report'!$B$8,1,0)))</f>
        <v/>
      </c>
      <c r="J2062" s="21" t="str">
        <f aca="false">IF($E2062&lt;&gt;1,"",DATE(YEAR($D2062),MONTH($D2062),1))</f>
        <v/>
      </c>
      <c r="K2062" s="20" t="str">
        <f aca="false">IF($E2062&lt;&gt;1,"",IF($G2062="","",IF(AND($D2062&gt;='Cohort Report'!$B$5,$D2062&lt;='Cohort Report'!$B$6),$G2062,"")))</f>
        <v/>
      </c>
    </row>
    <row r="2063" customFormat="false" ht="15" hidden="false" customHeight="false" outlineLevel="0" collapsed="false">
      <c r="A2063" s="9"/>
      <c r="B2063" s="22"/>
      <c r="C2063" s="23"/>
      <c r="D2063" s="19" t="str">
        <f aca="false">IF($A2063="","",_xlfn.MINIFS($B:$B,$A:$A,$A2063))</f>
        <v/>
      </c>
      <c r="E2063" s="20" t="str">
        <f aca="false">IF($A2063="","",IF(AND($B2063=$D2063,COUNTIFS($A$2:$A2063,$A2063,$B$2:$B2063,$B2063)=1),1,0))</f>
        <v/>
      </c>
      <c r="F2063" s="19" t="str">
        <f aca="false">IF($E2063&lt;&gt;1,"",IF(COUNTIFS($A:$A,$A2063,$B:$B,"&gt;"&amp;$D2063)=0,"",_xlfn.MINIFS($B:$B,$A:$A,$A2063,$B:$B,"&gt;"&amp;$D2063)))</f>
        <v/>
      </c>
      <c r="G2063" s="20" t="str">
        <f aca="false">IF($F2063="","",$F2063-$D2063)</f>
        <v/>
      </c>
      <c r="H2063" s="20" t="str">
        <f aca="false">IF($E2063&lt;&gt;1,"",IF($F2063="",0,IF($G2063&lt;='Cohort Report'!$B$7,1,0)))</f>
        <v/>
      </c>
      <c r="I2063" s="20" t="str">
        <f aca="false">IF($E2063&lt;&gt;1,"",IF($F2063="",0,IF($G2063&lt;='Cohort Report'!$B$8,1,0)))</f>
        <v/>
      </c>
      <c r="J2063" s="21" t="str">
        <f aca="false">IF($E2063&lt;&gt;1,"",DATE(YEAR($D2063),MONTH($D2063),1))</f>
        <v/>
      </c>
      <c r="K2063" s="20" t="str">
        <f aca="false">IF($E2063&lt;&gt;1,"",IF($G2063="","",IF(AND($D2063&gt;='Cohort Report'!$B$5,$D2063&lt;='Cohort Report'!$B$6),$G2063,"")))</f>
        <v/>
      </c>
    </row>
    <row r="2064" customFormat="false" ht="15" hidden="false" customHeight="false" outlineLevel="0" collapsed="false">
      <c r="A2064" s="9"/>
      <c r="B2064" s="22"/>
      <c r="C2064" s="23"/>
      <c r="D2064" s="19" t="str">
        <f aca="false">IF($A2064="","",_xlfn.MINIFS($B:$B,$A:$A,$A2064))</f>
        <v/>
      </c>
      <c r="E2064" s="20" t="str">
        <f aca="false">IF($A2064="","",IF(AND($B2064=$D2064,COUNTIFS($A$2:$A2064,$A2064,$B$2:$B2064,$B2064)=1),1,0))</f>
        <v/>
      </c>
      <c r="F2064" s="19" t="str">
        <f aca="false">IF($E2064&lt;&gt;1,"",IF(COUNTIFS($A:$A,$A2064,$B:$B,"&gt;"&amp;$D2064)=0,"",_xlfn.MINIFS($B:$B,$A:$A,$A2064,$B:$B,"&gt;"&amp;$D2064)))</f>
        <v/>
      </c>
      <c r="G2064" s="20" t="str">
        <f aca="false">IF($F2064="","",$F2064-$D2064)</f>
        <v/>
      </c>
      <c r="H2064" s="20" t="str">
        <f aca="false">IF($E2064&lt;&gt;1,"",IF($F2064="",0,IF($G2064&lt;='Cohort Report'!$B$7,1,0)))</f>
        <v/>
      </c>
      <c r="I2064" s="20" t="str">
        <f aca="false">IF($E2064&lt;&gt;1,"",IF($F2064="",0,IF($G2064&lt;='Cohort Report'!$B$8,1,0)))</f>
        <v/>
      </c>
      <c r="J2064" s="21" t="str">
        <f aca="false">IF($E2064&lt;&gt;1,"",DATE(YEAR($D2064),MONTH($D2064),1))</f>
        <v/>
      </c>
      <c r="K2064" s="20" t="str">
        <f aca="false">IF($E2064&lt;&gt;1,"",IF($G2064="","",IF(AND($D2064&gt;='Cohort Report'!$B$5,$D2064&lt;='Cohort Report'!$B$6),$G2064,"")))</f>
        <v/>
      </c>
    </row>
    <row r="2065" customFormat="false" ht="15" hidden="false" customHeight="false" outlineLevel="0" collapsed="false">
      <c r="A2065" s="9"/>
      <c r="B2065" s="22"/>
      <c r="C2065" s="23"/>
      <c r="D2065" s="19" t="str">
        <f aca="false">IF($A2065="","",_xlfn.MINIFS($B:$B,$A:$A,$A2065))</f>
        <v/>
      </c>
      <c r="E2065" s="20" t="str">
        <f aca="false">IF($A2065="","",IF(AND($B2065=$D2065,COUNTIFS($A$2:$A2065,$A2065,$B$2:$B2065,$B2065)=1),1,0))</f>
        <v/>
      </c>
      <c r="F2065" s="19" t="str">
        <f aca="false">IF($E2065&lt;&gt;1,"",IF(COUNTIFS($A:$A,$A2065,$B:$B,"&gt;"&amp;$D2065)=0,"",_xlfn.MINIFS($B:$B,$A:$A,$A2065,$B:$B,"&gt;"&amp;$D2065)))</f>
        <v/>
      </c>
      <c r="G2065" s="20" t="str">
        <f aca="false">IF($F2065="","",$F2065-$D2065)</f>
        <v/>
      </c>
      <c r="H2065" s="20" t="str">
        <f aca="false">IF($E2065&lt;&gt;1,"",IF($F2065="",0,IF($G2065&lt;='Cohort Report'!$B$7,1,0)))</f>
        <v/>
      </c>
      <c r="I2065" s="20" t="str">
        <f aca="false">IF($E2065&lt;&gt;1,"",IF($F2065="",0,IF($G2065&lt;='Cohort Report'!$B$8,1,0)))</f>
        <v/>
      </c>
      <c r="J2065" s="21" t="str">
        <f aca="false">IF($E2065&lt;&gt;1,"",DATE(YEAR($D2065),MONTH($D2065),1))</f>
        <v/>
      </c>
      <c r="K2065" s="20" t="str">
        <f aca="false">IF($E2065&lt;&gt;1,"",IF($G2065="","",IF(AND($D2065&gt;='Cohort Report'!$B$5,$D2065&lt;='Cohort Report'!$B$6),$G2065,"")))</f>
        <v/>
      </c>
    </row>
    <row r="2066" customFormat="false" ht="15" hidden="false" customHeight="false" outlineLevel="0" collapsed="false">
      <c r="A2066" s="9"/>
      <c r="B2066" s="22"/>
      <c r="C2066" s="23"/>
      <c r="D2066" s="19" t="str">
        <f aca="false">IF($A2066="","",_xlfn.MINIFS($B:$B,$A:$A,$A2066))</f>
        <v/>
      </c>
      <c r="E2066" s="20" t="str">
        <f aca="false">IF($A2066="","",IF(AND($B2066=$D2066,COUNTIFS($A$2:$A2066,$A2066,$B$2:$B2066,$B2066)=1),1,0))</f>
        <v/>
      </c>
      <c r="F2066" s="19" t="str">
        <f aca="false">IF($E2066&lt;&gt;1,"",IF(COUNTIFS($A:$A,$A2066,$B:$B,"&gt;"&amp;$D2066)=0,"",_xlfn.MINIFS($B:$B,$A:$A,$A2066,$B:$B,"&gt;"&amp;$D2066)))</f>
        <v/>
      </c>
      <c r="G2066" s="20" t="str">
        <f aca="false">IF($F2066="","",$F2066-$D2066)</f>
        <v/>
      </c>
      <c r="H2066" s="20" t="str">
        <f aca="false">IF($E2066&lt;&gt;1,"",IF($F2066="",0,IF($G2066&lt;='Cohort Report'!$B$7,1,0)))</f>
        <v/>
      </c>
      <c r="I2066" s="20" t="str">
        <f aca="false">IF($E2066&lt;&gt;1,"",IF($F2066="",0,IF($G2066&lt;='Cohort Report'!$B$8,1,0)))</f>
        <v/>
      </c>
      <c r="J2066" s="21" t="str">
        <f aca="false">IF($E2066&lt;&gt;1,"",DATE(YEAR($D2066),MONTH($D2066),1))</f>
        <v/>
      </c>
      <c r="K2066" s="20" t="str">
        <f aca="false">IF($E2066&lt;&gt;1,"",IF($G2066="","",IF(AND($D2066&gt;='Cohort Report'!$B$5,$D2066&lt;='Cohort Report'!$B$6),$G2066,"")))</f>
        <v/>
      </c>
    </row>
    <row r="2067" customFormat="false" ht="15" hidden="false" customHeight="false" outlineLevel="0" collapsed="false">
      <c r="A2067" s="9"/>
      <c r="B2067" s="22"/>
      <c r="C2067" s="23"/>
      <c r="D2067" s="19" t="str">
        <f aca="false">IF($A2067="","",_xlfn.MINIFS($B:$B,$A:$A,$A2067))</f>
        <v/>
      </c>
      <c r="E2067" s="20" t="str">
        <f aca="false">IF($A2067="","",IF(AND($B2067=$D2067,COUNTIFS($A$2:$A2067,$A2067,$B$2:$B2067,$B2067)=1),1,0))</f>
        <v/>
      </c>
      <c r="F2067" s="19" t="str">
        <f aca="false">IF($E2067&lt;&gt;1,"",IF(COUNTIFS($A:$A,$A2067,$B:$B,"&gt;"&amp;$D2067)=0,"",_xlfn.MINIFS($B:$B,$A:$A,$A2067,$B:$B,"&gt;"&amp;$D2067)))</f>
        <v/>
      </c>
      <c r="G2067" s="20" t="str">
        <f aca="false">IF($F2067="","",$F2067-$D2067)</f>
        <v/>
      </c>
      <c r="H2067" s="20" t="str">
        <f aca="false">IF($E2067&lt;&gt;1,"",IF($F2067="",0,IF($G2067&lt;='Cohort Report'!$B$7,1,0)))</f>
        <v/>
      </c>
      <c r="I2067" s="20" t="str">
        <f aca="false">IF($E2067&lt;&gt;1,"",IF($F2067="",0,IF($G2067&lt;='Cohort Report'!$B$8,1,0)))</f>
        <v/>
      </c>
      <c r="J2067" s="21" t="str">
        <f aca="false">IF($E2067&lt;&gt;1,"",DATE(YEAR($D2067),MONTH($D2067),1))</f>
        <v/>
      </c>
      <c r="K2067" s="20" t="str">
        <f aca="false">IF($E2067&lt;&gt;1,"",IF($G2067="","",IF(AND($D2067&gt;='Cohort Report'!$B$5,$D2067&lt;='Cohort Report'!$B$6),$G2067,"")))</f>
        <v/>
      </c>
    </row>
    <row r="2068" customFormat="false" ht="15" hidden="false" customHeight="false" outlineLevel="0" collapsed="false">
      <c r="A2068" s="9"/>
      <c r="B2068" s="22"/>
      <c r="C2068" s="23"/>
      <c r="D2068" s="19" t="str">
        <f aca="false">IF($A2068="","",_xlfn.MINIFS($B:$B,$A:$A,$A2068))</f>
        <v/>
      </c>
      <c r="E2068" s="20" t="str">
        <f aca="false">IF($A2068="","",IF(AND($B2068=$D2068,COUNTIFS($A$2:$A2068,$A2068,$B$2:$B2068,$B2068)=1),1,0))</f>
        <v/>
      </c>
      <c r="F2068" s="19" t="str">
        <f aca="false">IF($E2068&lt;&gt;1,"",IF(COUNTIFS($A:$A,$A2068,$B:$B,"&gt;"&amp;$D2068)=0,"",_xlfn.MINIFS($B:$B,$A:$A,$A2068,$B:$B,"&gt;"&amp;$D2068)))</f>
        <v/>
      </c>
      <c r="G2068" s="20" t="str">
        <f aca="false">IF($F2068="","",$F2068-$D2068)</f>
        <v/>
      </c>
      <c r="H2068" s="20" t="str">
        <f aca="false">IF($E2068&lt;&gt;1,"",IF($F2068="",0,IF($G2068&lt;='Cohort Report'!$B$7,1,0)))</f>
        <v/>
      </c>
      <c r="I2068" s="20" t="str">
        <f aca="false">IF($E2068&lt;&gt;1,"",IF($F2068="",0,IF($G2068&lt;='Cohort Report'!$B$8,1,0)))</f>
        <v/>
      </c>
      <c r="J2068" s="21" t="str">
        <f aca="false">IF($E2068&lt;&gt;1,"",DATE(YEAR($D2068),MONTH($D2068),1))</f>
        <v/>
      </c>
      <c r="K2068" s="20" t="str">
        <f aca="false">IF($E2068&lt;&gt;1,"",IF($G2068="","",IF(AND($D2068&gt;='Cohort Report'!$B$5,$D2068&lt;='Cohort Report'!$B$6),$G2068,"")))</f>
        <v/>
      </c>
    </row>
    <row r="2069" customFormat="false" ht="15" hidden="false" customHeight="false" outlineLevel="0" collapsed="false">
      <c r="A2069" s="9"/>
      <c r="B2069" s="22"/>
      <c r="C2069" s="23"/>
      <c r="D2069" s="19" t="str">
        <f aca="false">IF($A2069="","",_xlfn.MINIFS($B:$B,$A:$A,$A2069))</f>
        <v/>
      </c>
      <c r="E2069" s="20" t="str">
        <f aca="false">IF($A2069="","",IF(AND($B2069=$D2069,COUNTIFS($A$2:$A2069,$A2069,$B$2:$B2069,$B2069)=1),1,0))</f>
        <v/>
      </c>
      <c r="F2069" s="19" t="str">
        <f aca="false">IF($E2069&lt;&gt;1,"",IF(COUNTIFS($A:$A,$A2069,$B:$B,"&gt;"&amp;$D2069)=0,"",_xlfn.MINIFS($B:$B,$A:$A,$A2069,$B:$B,"&gt;"&amp;$D2069)))</f>
        <v/>
      </c>
      <c r="G2069" s="20" t="str">
        <f aca="false">IF($F2069="","",$F2069-$D2069)</f>
        <v/>
      </c>
      <c r="H2069" s="20" t="str">
        <f aca="false">IF($E2069&lt;&gt;1,"",IF($F2069="",0,IF($G2069&lt;='Cohort Report'!$B$7,1,0)))</f>
        <v/>
      </c>
      <c r="I2069" s="20" t="str">
        <f aca="false">IF($E2069&lt;&gt;1,"",IF($F2069="",0,IF($G2069&lt;='Cohort Report'!$B$8,1,0)))</f>
        <v/>
      </c>
      <c r="J2069" s="21" t="str">
        <f aca="false">IF($E2069&lt;&gt;1,"",DATE(YEAR($D2069),MONTH($D2069),1))</f>
        <v/>
      </c>
      <c r="K2069" s="20" t="str">
        <f aca="false">IF($E2069&lt;&gt;1,"",IF($G2069="","",IF(AND($D2069&gt;='Cohort Report'!$B$5,$D2069&lt;='Cohort Report'!$B$6),$G2069,"")))</f>
        <v/>
      </c>
    </row>
    <row r="2070" customFormat="false" ht="15" hidden="false" customHeight="false" outlineLevel="0" collapsed="false">
      <c r="A2070" s="9"/>
      <c r="B2070" s="22"/>
      <c r="C2070" s="23"/>
      <c r="D2070" s="19" t="str">
        <f aca="false">IF($A2070="","",_xlfn.MINIFS($B:$B,$A:$A,$A2070))</f>
        <v/>
      </c>
      <c r="E2070" s="20" t="str">
        <f aca="false">IF($A2070="","",IF(AND($B2070=$D2070,COUNTIFS($A$2:$A2070,$A2070,$B$2:$B2070,$B2070)=1),1,0))</f>
        <v/>
      </c>
      <c r="F2070" s="19" t="str">
        <f aca="false">IF($E2070&lt;&gt;1,"",IF(COUNTIFS($A:$A,$A2070,$B:$B,"&gt;"&amp;$D2070)=0,"",_xlfn.MINIFS($B:$B,$A:$A,$A2070,$B:$B,"&gt;"&amp;$D2070)))</f>
        <v/>
      </c>
      <c r="G2070" s="20" t="str">
        <f aca="false">IF($F2070="","",$F2070-$D2070)</f>
        <v/>
      </c>
      <c r="H2070" s="20" t="str">
        <f aca="false">IF($E2070&lt;&gt;1,"",IF($F2070="",0,IF($G2070&lt;='Cohort Report'!$B$7,1,0)))</f>
        <v/>
      </c>
      <c r="I2070" s="20" t="str">
        <f aca="false">IF($E2070&lt;&gt;1,"",IF($F2070="",0,IF($G2070&lt;='Cohort Report'!$B$8,1,0)))</f>
        <v/>
      </c>
      <c r="J2070" s="21" t="str">
        <f aca="false">IF($E2070&lt;&gt;1,"",DATE(YEAR($D2070),MONTH($D2070),1))</f>
        <v/>
      </c>
      <c r="K2070" s="20" t="str">
        <f aca="false">IF($E2070&lt;&gt;1,"",IF($G2070="","",IF(AND($D2070&gt;='Cohort Report'!$B$5,$D2070&lt;='Cohort Report'!$B$6),$G2070,"")))</f>
        <v/>
      </c>
    </row>
    <row r="2071" customFormat="false" ht="15" hidden="false" customHeight="false" outlineLevel="0" collapsed="false">
      <c r="A2071" s="9"/>
      <c r="B2071" s="22"/>
      <c r="C2071" s="23"/>
      <c r="D2071" s="19" t="str">
        <f aca="false">IF($A2071="","",_xlfn.MINIFS($B:$B,$A:$A,$A2071))</f>
        <v/>
      </c>
      <c r="E2071" s="20" t="str">
        <f aca="false">IF($A2071="","",IF(AND($B2071=$D2071,COUNTIFS($A$2:$A2071,$A2071,$B$2:$B2071,$B2071)=1),1,0))</f>
        <v/>
      </c>
      <c r="F2071" s="19" t="str">
        <f aca="false">IF($E2071&lt;&gt;1,"",IF(COUNTIFS($A:$A,$A2071,$B:$B,"&gt;"&amp;$D2071)=0,"",_xlfn.MINIFS($B:$B,$A:$A,$A2071,$B:$B,"&gt;"&amp;$D2071)))</f>
        <v/>
      </c>
      <c r="G2071" s="20" t="str">
        <f aca="false">IF($F2071="","",$F2071-$D2071)</f>
        <v/>
      </c>
      <c r="H2071" s="20" t="str">
        <f aca="false">IF($E2071&lt;&gt;1,"",IF($F2071="",0,IF($G2071&lt;='Cohort Report'!$B$7,1,0)))</f>
        <v/>
      </c>
      <c r="I2071" s="20" t="str">
        <f aca="false">IF($E2071&lt;&gt;1,"",IF($F2071="",0,IF($G2071&lt;='Cohort Report'!$B$8,1,0)))</f>
        <v/>
      </c>
      <c r="J2071" s="21" t="str">
        <f aca="false">IF($E2071&lt;&gt;1,"",DATE(YEAR($D2071),MONTH($D2071),1))</f>
        <v/>
      </c>
      <c r="K2071" s="20" t="str">
        <f aca="false">IF($E2071&lt;&gt;1,"",IF($G2071="","",IF(AND($D2071&gt;='Cohort Report'!$B$5,$D2071&lt;='Cohort Report'!$B$6),$G2071,"")))</f>
        <v/>
      </c>
    </row>
    <row r="2072" customFormat="false" ht="15" hidden="false" customHeight="false" outlineLevel="0" collapsed="false">
      <c r="A2072" s="9"/>
      <c r="B2072" s="22"/>
      <c r="C2072" s="23"/>
      <c r="D2072" s="19" t="str">
        <f aca="false">IF($A2072="","",_xlfn.MINIFS($B:$B,$A:$A,$A2072))</f>
        <v/>
      </c>
      <c r="E2072" s="20" t="str">
        <f aca="false">IF($A2072="","",IF(AND($B2072=$D2072,COUNTIFS($A$2:$A2072,$A2072,$B$2:$B2072,$B2072)=1),1,0))</f>
        <v/>
      </c>
      <c r="F2072" s="19" t="str">
        <f aca="false">IF($E2072&lt;&gt;1,"",IF(COUNTIFS($A:$A,$A2072,$B:$B,"&gt;"&amp;$D2072)=0,"",_xlfn.MINIFS($B:$B,$A:$A,$A2072,$B:$B,"&gt;"&amp;$D2072)))</f>
        <v/>
      </c>
      <c r="G2072" s="20" t="str">
        <f aca="false">IF($F2072="","",$F2072-$D2072)</f>
        <v/>
      </c>
      <c r="H2072" s="20" t="str">
        <f aca="false">IF($E2072&lt;&gt;1,"",IF($F2072="",0,IF($G2072&lt;='Cohort Report'!$B$7,1,0)))</f>
        <v/>
      </c>
      <c r="I2072" s="20" t="str">
        <f aca="false">IF($E2072&lt;&gt;1,"",IF($F2072="",0,IF($G2072&lt;='Cohort Report'!$B$8,1,0)))</f>
        <v/>
      </c>
      <c r="J2072" s="21" t="str">
        <f aca="false">IF($E2072&lt;&gt;1,"",DATE(YEAR($D2072),MONTH($D2072),1))</f>
        <v/>
      </c>
      <c r="K2072" s="20" t="str">
        <f aca="false">IF($E2072&lt;&gt;1,"",IF($G2072="","",IF(AND($D2072&gt;='Cohort Report'!$B$5,$D2072&lt;='Cohort Report'!$B$6),$G2072,"")))</f>
        <v/>
      </c>
    </row>
    <row r="2073" customFormat="false" ht="15" hidden="false" customHeight="false" outlineLevel="0" collapsed="false">
      <c r="A2073" s="9"/>
      <c r="B2073" s="22"/>
      <c r="C2073" s="23"/>
      <c r="D2073" s="19" t="str">
        <f aca="false">IF($A2073="","",_xlfn.MINIFS($B:$B,$A:$A,$A2073))</f>
        <v/>
      </c>
      <c r="E2073" s="20" t="str">
        <f aca="false">IF($A2073="","",IF(AND($B2073=$D2073,COUNTIFS($A$2:$A2073,$A2073,$B$2:$B2073,$B2073)=1),1,0))</f>
        <v/>
      </c>
      <c r="F2073" s="19" t="str">
        <f aca="false">IF($E2073&lt;&gt;1,"",IF(COUNTIFS($A:$A,$A2073,$B:$B,"&gt;"&amp;$D2073)=0,"",_xlfn.MINIFS($B:$B,$A:$A,$A2073,$B:$B,"&gt;"&amp;$D2073)))</f>
        <v/>
      </c>
      <c r="G2073" s="20" t="str">
        <f aca="false">IF($F2073="","",$F2073-$D2073)</f>
        <v/>
      </c>
      <c r="H2073" s="20" t="str">
        <f aca="false">IF($E2073&lt;&gt;1,"",IF($F2073="",0,IF($G2073&lt;='Cohort Report'!$B$7,1,0)))</f>
        <v/>
      </c>
      <c r="I2073" s="20" t="str">
        <f aca="false">IF($E2073&lt;&gt;1,"",IF($F2073="",0,IF($G2073&lt;='Cohort Report'!$B$8,1,0)))</f>
        <v/>
      </c>
      <c r="J2073" s="21" t="str">
        <f aca="false">IF($E2073&lt;&gt;1,"",DATE(YEAR($D2073),MONTH($D2073),1))</f>
        <v/>
      </c>
      <c r="K2073" s="20" t="str">
        <f aca="false">IF($E2073&lt;&gt;1,"",IF($G2073="","",IF(AND($D2073&gt;='Cohort Report'!$B$5,$D2073&lt;='Cohort Report'!$B$6),$G2073,"")))</f>
        <v/>
      </c>
    </row>
    <row r="2074" customFormat="false" ht="15" hidden="false" customHeight="false" outlineLevel="0" collapsed="false">
      <c r="A2074" s="9"/>
      <c r="B2074" s="22"/>
      <c r="C2074" s="23"/>
      <c r="D2074" s="19" t="str">
        <f aca="false">IF($A2074="","",_xlfn.MINIFS($B:$B,$A:$A,$A2074))</f>
        <v/>
      </c>
      <c r="E2074" s="20" t="str">
        <f aca="false">IF($A2074="","",IF(AND($B2074=$D2074,COUNTIFS($A$2:$A2074,$A2074,$B$2:$B2074,$B2074)=1),1,0))</f>
        <v/>
      </c>
      <c r="F2074" s="19" t="str">
        <f aca="false">IF($E2074&lt;&gt;1,"",IF(COUNTIFS($A:$A,$A2074,$B:$B,"&gt;"&amp;$D2074)=0,"",_xlfn.MINIFS($B:$B,$A:$A,$A2074,$B:$B,"&gt;"&amp;$D2074)))</f>
        <v/>
      </c>
      <c r="G2074" s="20" t="str">
        <f aca="false">IF($F2074="","",$F2074-$D2074)</f>
        <v/>
      </c>
      <c r="H2074" s="20" t="str">
        <f aca="false">IF($E2074&lt;&gt;1,"",IF($F2074="",0,IF($G2074&lt;='Cohort Report'!$B$7,1,0)))</f>
        <v/>
      </c>
      <c r="I2074" s="20" t="str">
        <f aca="false">IF($E2074&lt;&gt;1,"",IF($F2074="",0,IF($G2074&lt;='Cohort Report'!$B$8,1,0)))</f>
        <v/>
      </c>
      <c r="J2074" s="21" t="str">
        <f aca="false">IF($E2074&lt;&gt;1,"",DATE(YEAR($D2074),MONTH($D2074),1))</f>
        <v/>
      </c>
      <c r="K2074" s="20" t="str">
        <f aca="false">IF($E2074&lt;&gt;1,"",IF($G2074="","",IF(AND($D2074&gt;='Cohort Report'!$B$5,$D2074&lt;='Cohort Report'!$B$6),$G2074,"")))</f>
        <v/>
      </c>
    </row>
    <row r="2075" customFormat="false" ht="15" hidden="false" customHeight="false" outlineLevel="0" collapsed="false">
      <c r="A2075" s="9"/>
      <c r="B2075" s="22"/>
      <c r="C2075" s="23"/>
      <c r="D2075" s="19" t="str">
        <f aca="false">IF($A2075="","",_xlfn.MINIFS($B:$B,$A:$A,$A2075))</f>
        <v/>
      </c>
      <c r="E2075" s="20" t="str">
        <f aca="false">IF($A2075="","",IF(AND($B2075=$D2075,COUNTIFS($A$2:$A2075,$A2075,$B$2:$B2075,$B2075)=1),1,0))</f>
        <v/>
      </c>
      <c r="F2075" s="19" t="str">
        <f aca="false">IF($E2075&lt;&gt;1,"",IF(COUNTIFS($A:$A,$A2075,$B:$B,"&gt;"&amp;$D2075)=0,"",_xlfn.MINIFS($B:$B,$A:$A,$A2075,$B:$B,"&gt;"&amp;$D2075)))</f>
        <v/>
      </c>
      <c r="G2075" s="20" t="str">
        <f aca="false">IF($F2075="","",$F2075-$D2075)</f>
        <v/>
      </c>
      <c r="H2075" s="20" t="str">
        <f aca="false">IF($E2075&lt;&gt;1,"",IF($F2075="",0,IF($G2075&lt;='Cohort Report'!$B$7,1,0)))</f>
        <v/>
      </c>
      <c r="I2075" s="20" t="str">
        <f aca="false">IF($E2075&lt;&gt;1,"",IF($F2075="",0,IF($G2075&lt;='Cohort Report'!$B$8,1,0)))</f>
        <v/>
      </c>
      <c r="J2075" s="21" t="str">
        <f aca="false">IF($E2075&lt;&gt;1,"",DATE(YEAR($D2075),MONTH($D2075),1))</f>
        <v/>
      </c>
      <c r="K2075" s="20" t="str">
        <f aca="false">IF($E2075&lt;&gt;1,"",IF($G2075="","",IF(AND($D2075&gt;='Cohort Report'!$B$5,$D2075&lt;='Cohort Report'!$B$6),$G2075,"")))</f>
        <v/>
      </c>
    </row>
    <row r="2076" customFormat="false" ht="15" hidden="false" customHeight="false" outlineLevel="0" collapsed="false">
      <c r="A2076" s="9"/>
      <c r="B2076" s="22"/>
      <c r="C2076" s="23"/>
      <c r="D2076" s="19" t="str">
        <f aca="false">IF($A2076="","",_xlfn.MINIFS($B:$B,$A:$A,$A2076))</f>
        <v/>
      </c>
      <c r="E2076" s="20" t="str">
        <f aca="false">IF($A2076="","",IF(AND($B2076=$D2076,COUNTIFS($A$2:$A2076,$A2076,$B$2:$B2076,$B2076)=1),1,0))</f>
        <v/>
      </c>
      <c r="F2076" s="19" t="str">
        <f aca="false">IF($E2076&lt;&gt;1,"",IF(COUNTIFS($A:$A,$A2076,$B:$B,"&gt;"&amp;$D2076)=0,"",_xlfn.MINIFS($B:$B,$A:$A,$A2076,$B:$B,"&gt;"&amp;$D2076)))</f>
        <v/>
      </c>
      <c r="G2076" s="20" t="str">
        <f aca="false">IF($F2076="","",$F2076-$D2076)</f>
        <v/>
      </c>
      <c r="H2076" s="20" t="str">
        <f aca="false">IF($E2076&lt;&gt;1,"",IF($F2076="",0,IF($G2076&lt;='Cohort Report'!$B$7,1,0)))</f>
        <v/>
      </c>
      <c r="I2076" s="20" t="str">
        <f aca="false">IF($E2076&lt;&gt;1,"",IF($F2076="",0,IF($G2076&lt;='Cohort Report'!$B$8,1,0)))</f>
        <v/>
      </c>
      <c r="J2076" s="21" t="str">
        <f aca="false">IF($E2076&lt;&gt;1,"",DATE(YEAR($D2076),MONTH($D2076),1))</f>
        <v/>
      </c>
      <c r="K2076" s="20" t="str">
        <f aca="false">IF($E2076&lt;&gt;1,"",IF($G2076="","",IF(AND($D2076&gt;='Cohort Report'!$B$5,$D2076&lt;='Cohort Report'!$B$6),$G2076,"")))</f>
        <v/>
      </c>
    </row>
    <row r="2077" customFormat="false" ht="15" hidden="false" customHeight="false" outlineLevel="0" collapsed="false">
      <c r="A2077" s="9"/>
      <c r="B2077" s="22"/>
      <c r="C2077" s="23"/>
      <c r="D2077" s="19" t="str">
        <f aca="false">IF($A2077="","",_xlfn.MINIFS($B:$B,$A:$A,$A2077))</f>
        <v/>
      </c>
      <c r="E2077" s="20" t="str">
        <f aca="false">IF($A2077="","",IF(AND($B2077=$D2077,COUNTIFS($A$2:$A2077,$A2077,$B$2:$B2077,$B2077)=1),1,0))</f>
        <v/>
      </c>
      <c r="F2077" s="19" t="str">
        <f aca="false">IF($E2077&lt;&gt;1,"",IF(COUNTIFS($A:$A,$A2077,$B:$B,"&gt;"&amp;$D2077)=0,"",_xlfn.MINIFS($B:$B,$A:$A,$A2077,$B:$B,"&gt;"&amp;$D2077)))</f>
        <v/>
      </c>
      <c r="G2077" s="20" t="str">
        <f aca="false">IF($F2077="","",$F2077-$D2077)</f>
        <v/>
      </c>
      <c r="H2077" s="20" t="str">
        <f aca="false">IF($E2077&lt;&gt;1,"",IF($F2077="",0,IF($G2077&lt;='Cohort Report'!$B$7,1,0)))</f>
        <v/>
      </c>
      <c r="I2077" s="20" t="str">
        <f aca="false">IF($E2077&lt;&gt;1,"",IF($F2077="",0,IF($G2077&lt;='Cohort Report'!$B$8,1,0)))</f>
        <v/>
      </c>
      <c r="J2077" s="21" t="str">
        <f aca="false">IF($E2077&lt;&gt;1,"",DATE(YEAR($D2077),MONTH($D2077),1))</f>
        <v/>
      </c>
      <c r="K2077" s="20" t="str">
        <f aca="false">IF($E2077&lt;&gt;1,"",IF($G2077="","",IF(AND($D2077&gt;='Cohort Report'!$B$5,$D2077&lt;='Cohort Report'!$B$6),$G2077,"")))</f>
        <v/>
      </c>
    </row>
    <row r="2078" customFormat="false" ht="15" hidden="false" customHeight="false" outlineLevel="0" collapsed="false">
      <c r="A2078" s="9"/>
      <c r="B2078" s="22"/>
      <c r="C2078" s="23"/>
      <c r="D2078" s="19" t="str">
        <f aca="false">IF($A2078="","",_xlfn.MINIFS($B:$B,$A:$A,$A2078))</f>
        <v/>
      </c>
      <c r="E2078" s="20" t="str">
        <f aca="false">IF($A2078="","",IF(AND($B2078=$D2078,COUNTIFS($A$2:$A2078,$A2078,$B$2:$B2078,$B2078)=1),1,0))</f>
        <v/>
      </c>
      <c r="F2078" s="19" t="str">
        <f aca="false">IF($E2078&lt;&gt;1,"",IF(COUNTIFS($A:$A,$A2078,$B:$B,"&gt;"&amp;$D2078)=0,"",_xlfn.MINIFS($B:$B,$A:$A,$A2078,$B:$B,"&gt;"&amp;$D2078)))</f>
        <v/>
      </c>
      <c r="G2078" s="20" t="str">
        <f aca="false">IF($F2078="","",$F2078-$D2078)</f>
        <v/>
      </c>
      <c r="H2078" s="20" t="str">
        <f aca="false">IF($E2078&lt;&gt;1,"",IF($F2078="",0,IF($G2078&lt;='Cohort Report'!$B$7,1,0)))</f>
        <v/>
      </c>
      <c r="I2078" s="20" t="str">
        <f aca="false">IF($E2078&lt;&gt;1,"",IF($F2078="",0,IF($G2078&lt;='Cohort Report'!$B$8,1,0)))</f>
        <v/>
      </c>
      <c r="J2078" s="21" t="str">
        <f aca="false">IF($E2078&lt;&gt;1,"",DATE(YEAR($D2078),MONTH($D2078),1))</f>
        <v/>
      </c>
      <c r="K2078" s="20" t="str">
        <f aca="false">IF($E2078&lt;&gt;1,"",IF($G2078="","",IF(AND($D2078&gt;='Cohort Report'!$B$5,$D2078&lt;='Cohort Report'!$B$6),$G2078,"")))</f>
        <v/>
      </c>
    </row>
    <row r="2079" customFormat="false" ht="15" hidden="false" customHeight="false" outlineLevel="0" collapsed="false">
      <c r="A2079" s="9"/>
      <c r="B2079" s="22"/>
      <c r="C2079" s="23"/>
      <c r="D2079" s="19" t="str">
        <f aca="false">IF($A2079="","",_xlfn.MINIFS($B:$B,$A:$A,$A2079))</f>
        <v/>
      </c>
      <c r="E2079" s="20" t="str">
        <f aca="false">IF($A2079="","",IF(AND($B2079=$D2079,COUNTIFS($A$2:$A2079,$A2079,$B$2:$B2079,$B2079)=1),1,0))</f>
        <v/>
      </c>
      <c r="F2079" s="19" t="str">
        <f aca="false">IF($E2079&lt;&gt;1,"",IF(COUNTIFS($A:$A,$A2079,$B:$B,"&gt;"&amp;$D2079)=0,"",_xlfn.MINIFS($B:$B,$A:$A,$A2079,$B:$B,"&gt;"&amp;$D2079)))</f>
        <v/>
      </c>
      <c r="G2079" s="20" t="str">
        <f aca="false">IF($F2079="","",$F2079-$D2079)</f>
        <v/>
      </c>
      <c r="H2079" s="20" t="str">
        <f aca="false">IF($E2079&lt;&gt;1,"",IF($F2079="",0,IF($G2079&lt;='Cohort Report'!$B$7,1,0)))</f>
        <v/>
      </c>
      <c r="I2079" s="20" t="str">
        <f aca="false">IF($E2079&lt;&gt;1,"",IF($F2079="",0,IF($G2079&lt;='Cohort Report'!$B$8,1,0)))</f>
        <v/>
      </c>
      <c r="J2079" s="21" t="str">
        <f aca="false">IF($E2079&lt;&gt;1,"",DATE(YEAR($D2079),MONTH($D2079),1))</f>
        <v/>
      </c>
      <c r="K2079" s="20" t="str">
        <f aca="false">IF($E2079&lt;&gt;1,"",IF($G2079="","",IF(AND($D2079&gt;='Cohort Report'!$B$5,$D2079&lt;='Cohort Report'!$B$6),$G2079,"")))</f>
        <v/>
      </c>
    </row>
    <row r="2080" customFormat="false" ht="15" hidden="false" customHeight="false" outlineLevel="0" collapsed="false">
      <c r="A2080" s="9"/>
      <c r="B2080" s="22"/>
      <c r="C2080" s="23"/>
      <c r="D2080" s="19" t="str">
        <f aca="false">IF($A2080="","",_xlfn.MINIFS($B:$B,$A:$A,$A2080))</f>
        <v/>
      </c>
      <c r="E2080" s="20" t="str">
        <f aca="false">IF($A2080="","",IF(AND($B2080=$D2080,COUNTIFS($A$2:$A2080,$A2080,$B$2:$B2080,$B2080)=1),1,0))</f>
        <v/>
      </c>
      <c r="F2080" s="19" t="str">
        <f aca="false">IF($E2080&lt;&gt;1,"",IF(COUNTIFS($A:$A,$A2080,$B:$B,"&gt;"&amp;$D2080)=0,"",_xlfn.MINIFS($B:$B,$A:$A,$A2080,$B:$B,"&gt;"&amp;$D2080)))</f>
        <v/>
      </c>
      <c r="G2080" s="20" t="str">
        <f aca="false">IF($F2080="","",$F2080-$D2080)</f>
        <v/>
      </c>
      <c r="H2080" s="20" t="str">
        <f aca="false">IF($E2080&lt;&gt;1,"",IF($F2080="",0,IF($G2080&lt;='Cohort Report'!$B$7,1,0)))</f>
        <v/>
      </c>
      <c r="I2080" s="20" t="str">
        <f aca="false">IF($E2080&lt;&gt;1,"",IF($F2080="",0,IF($G2080&lt;='Cohort Report'!$B$8,1,0)))</f>
        <v/>
      </c>
      <c r="J2080" s="21" t="str">
        <f aca="false">IF($E2080&lt;&gt;1,"",DATE(YEAR($D2080),MONTH($D2080),1))</f>
        <v/>
      </c>
      <c r="K2080" s="20" t="str">
        <f aca="false">IF($E2080&lt;&gt;1,"",IF($G2080="","",IF(AND($D2080&gt;='Cohort Report'!$B$5,$D2080&lt;='Cohort Report'!$B$6),$G2080,"")))</f>
        <v/>
      </c>
    </row>
    <row r="2081" customFormat="false" ht="15" hidden="false" customHeight="false" outlineLevel="0" collapsed="false">
      <c r="A2081" s="9"/>
      <c r="B2081" s="22"/>
      <c r="C2081" s="23"/>
      <c r="D2081" s="19" t="str">
        <f aca="false">IF($A2081="","",_xlfn.MINIFS($B:$B,$A:$A,$A2081))</f>
        <v/>
      </c>
      <c r="E2081" s="20" t="str">
        <f aca="false">IF($A2081="","",IF(AND($B2081=$D2081,COUNTIFS($A$2:$A2081,$A2081,$B$2:$B2081,$B2081)=1),1,0))</f>
        <v/>
      </c>
      <c r="F2081" s="19" t="str">
        <f aca="false">IF($E2081&lt;&gt;1,"",IF(COUNTIFS($A:$A,$A2081,$B:$B,"&gt;"&amp;$D2081)=0,"",_xlfn.MINIFS($B:$B,$A:$A,$A2081,$B:$B,"&gt;"&amp;$D2081)))</f>
        <v/>
      </c>
      <c r="G2081" s="20" t="str">
        <f aca="false">IF($F2081="","",$F2081-$D2081)</f>
        <v/>
      </c>
      <c r="H2081" s="20" t="str">
        <f aca="false">IF($E2081&lt;&gt;1,"",IF($F2081="",0,IF($G2081&lt;='Cohort Report'!$B$7,1,0)))</f>
        <v/>
      </c>
      <c r="I2081" s="20" t="str">
        <f aca="false">IF($E2081&lt;&gt;1,"",IF($F2081="",0,IF($G2081&lt;='Cohort Report'!$B$8,1,0)))</f>
        <v/>
      </c>
      <c r="J2081" s="21" t="str">
        <f aca="false">IF($E2081&lt;&gt;1,"",DATE(YEAR($D2081),MONTH($D2081),1))</f>
        <v/>
      </c>
      <c r="K2081" s="20" t="str">
        <f aca="false">IF($E2081&lt;&gt;1,"",IF($G2081="","",IF(AND($D2081&gt;='Cohort Report'!$B$5,$D2081&lt;='Cohort Report'!$B$6),$G2081,"")))</f>
        <v/>
      </c>
    </row>
    <row r="2082" customFormat="false" ht="15" hidden="false" customHeight="false" outlineLevel="0" collapsed="false">
      <c r="A2082" s="9"/>
      <c r="B2082" s="22"/>
      <c r="C2082" s="23"/>
      <c r="D2082" s="19" t="str">
        <f aca="false">IF($A2082="","",_xlfn.MINIFS($B:$B,$A:$A,$A2082))</f>
        <v/>
      </c>
      <c r="E2082" s="20" t="str">
        <f aca="false">IF($A2082="","",IF(AND($B2082=$D2082,COUNTIFS($A$2:$A2082,$A2082,$B$2:$B2082,$B2082)=1),1,0))</f>
        <v/>
      </c>
      <c r="F2082" s="19" t="str">
        <f aca="false">IF($E2082&lt;&gt;1,"",IF(COUNTIFS($A:$A,$A2082,$B:$B,"&gt;"&amp;$D2082)=0,"",_xlfn.MINIFS($B:$B,$A:$A,$A2082,$B:$B,"&gt;"&amp;$D2082)))</f>
        <v/>
      </c>
      <c r="G2082" s="20" t="str">
        <f aca="false">IF($F2082="","",$F2082-$D2082)</f>
        <v/>
      </c>
      <c r="H2082" s="20" t="str">
        <f aca="false">IF($E2082&lt;&gt;1,"",IF($F2082="",0,IF($G2082&lt;='Cohort Report'!$B$7,1,0)))</f>
        <v/>
      </c>
      <c r="I2082" s="20" t="str">
        <f aca="false">IF($E2082&lt;&gt;1,"",IF($F2082="",0,IF($G2082&lt;='Cohort Report'!$B$8,1,0)))</f>
        <v/>
      </c>
      <c r="J2082" s="21" t="str">
        <f aca="false">IF($E2082&lt;&gt;1,"",DATE(YEAR($D2082),MONTH($D2082),1))</f>
        <v/>
      </c>
      <c r="K2082" s="20" t="str">
        <f aca="false">IF($E2082&lt;&gt;1,"",IF($G2082="","",IF(AND($D2082&gt;='Cohort Report'!$B$5,$D2082&lt;='Cohort Report'!$B$6),$G2082,"")))</f>
        <v/>
      </c>
    </row>
    <row r="2083" customFormat="false" ht="15" hidden="false" customHeight="false" outlineLevel="0" collapsed="false">
      <c r="A2083" s="9"/>
      <c r="B2083" s="22"/>
      <c r="C2083" s="23"/>
      <c r="D2083" s="19" t="str">
        <f aca="false">IF($A2083="","",_xlfn.MINIFS($B:$B,$A:$A,$A2083))</f>
        <v/>
      </c>
      <c r="E2083" s="20" t="str">
        <f aca="false">IF($A2083="","",IF(AND($B2083=$D2083,COUNTIFS($A$2:$A2083,$A2083,$B$2:$B2083,$B2083)=1),1,0))</f>
        <v/>
      </c>
      <c r="F2083" s="19" t="str">
        <f aca="false">IF($E2083&lt;&gt;1,"",IF(COUNTIFS($A:$A,$A2083,$B:$B,"&gt;"&amp;$D2083)=0,"",_xlfn.MINIFS($B:$B,$A:$A,$A2083,$B:$B,"&gt;"&amp;$D2083)))</f>
        <v/>
      </c>
      <c r="G2083" s="20" t="str">
        <f aca="false">IF($F2083="","",$F2083-$D2083)</f>
        <v/>
      </c>
      <c r="H2083" s="20" t="str">
        <f aca="false">IF($E2083&lt;&gt;1,"",IF($F2083="",0,IF($G2083&lt;='Cohort Report'!$B$7,1,0)))</f>
        <v/>
      </c>
      <c r="I2083" s="20" t="str">
        <f aca="false">IF($E2083&lt;&gt;1,"",IF($F2083="",0,IF($G2083&lt;='Cohort Report'!$B$8,1,0)))</f>
        <v/>
      </c>
      <c r="J2083" s="21" t="str">
        <f aca="false">IF($E2083&lt;&gt;1,"",DATE(YEAR($D2083),MONTH($D2083),1))</f>
        <v/>
      </c>
      <c r="K2083" s="20" t="str">
        <f aca="false">IF($E2083&lt;&gt;1,"",IF($G2083="","",IF(AND($D2083&gt;='Cohort Report'!$B$5,$D2083&lt;='Cohort Report'!$B$6),$G2083,"")))</f>
        <v/>
      </c>
    </row>
    <row r="2084" customFormat="false" ht="15" hidden="false" customHeight="false" outlineLevel="0" collapsed="false">
      <c r="A2084" s="9"/>
      <c r="B2084" s="22"/>
      <c r="C2084" s="23"/>
      <c r="D2084" s="19" t="str">
        <f aca="false">IF($A2084="","",_xlfn.MINIFS($B:$B,$A:$A,$A2084))</f>
        <v/>
      </c>
      <c r="E2084" s="20" t="str">
        <f aca="false">IF($A2084="","",IF(AND($B2084=$D2084,COUNTIFS($A$2:$A2084,$A2084,$B$2:$B2084,$B2084)=1),1,0))</f>
        <v/>
      </c>
      <c r="F2084" s="19" t="str">
        <f aca="false">IF($E2084&lt;&gt;1,"",IF(COUNTIFS($A:$A,$A2084,$B:$B,"&gt;"&amp;$D2084)=0,"",_xlfn.MINIFS($B:$B,$A:$A,$A2084,$B:$B,"&gt;"&amp;$D2084)))</f>
        <v/>
      </c>
      <c r="G2084" s="20" t="str">
        <f aca="false">IF($F2084="","",$F2084-$D2084)</f>
        <v/>
      </c>
      <c r="H2084" s="20" t="str">
        <f aca="false">IF($E2084&lt;&gt;1,"",IF($F2084="",0,IF($G2084&lt;='Cohort Report'!$B$7,1,0)))</f>
        <v/>
      </c>
      <c r="I2084" s="20" t="str">
        <f aca="false">IF($E2084&lt;&gt;1,"",IF($F2084="",0,IF($G2084&lt;='Cohort Report'!$B$8,1,0)))</f>
        <v/>
      </c>
      <c r="J2084" s="21" t="str">
        <f aca="false">IF($E2084&lt;&gt;1,"",DATE(YEAR($D2084),MONTH($D2084),1))</f>
        <v/>
      </c>
      <c r="K2084" s="20" t="str">
        <f aca="false">IF($E2084&lt;&gt;1,"",IF($G2084="","",IF(AND($D2084&gt;='Cohort Report'!$B$5,$D2084&lt;='Cohort Report'!$B$6),$G2084,"")))</f>
        <v/>
      </c>
    </row>
    <row r="2085" customFormat="false" ht="15" hidden="false" customHeight="false" outlineLevel="0" collapsed="false">
      <c r="A2085" s="9"/>
      <c r="B2085" s="22"/>
      <c r="C2085" s="23"/>
      <c r="D2085" s="19" t="str">
        <f aca="false">IF($A2085="","",_xlfn.MINIFS($B:$B,$A:$A,$A2085))</f>
        <v/>
      </c>
      <c r="E2085" s="20" t="str">
        <f aca="false">IF($A2085="","",IF(AND($B2085=$D2085,COUNTIFS($A$2:$A2085,$A2085,$B$2:$B2085,$B2085)=1),1,0))</f>
        <v/>
      </c>
      <c r="F2085" s="19" t="str">
        <f aca="false">IF($E2085&lt;&gt;1,"",IF(COUNTIFS($A:$A,$A2085,$B:$B,"&gt;"&amp;$D2085)=0,"",_xlfn.MINIFS($B:$B,$A:$A,$A2085,$B:$B,"&gt;"&amp;$D2085)))</f>
        <v/>
      </c>
      <c r="G2085" s="20" t="str">
        <f aca="false">IF($F2085="","",$F2085-$D2085)</f>
        <v/>
      </c>
      <c r="H2085" s="20" t="str">
        <f aca="false">IF($E2085&lt;&gt;1,"",IF($F2085="",0,IF($G2085&lt;='Cohort Report'!$B$7,1,0)))</f>
        <v/>
      </c>
      <c r="I2085" s="20" t="str">
        <f aca="false">IF($E2085&lt;&gt;1,"",IF($F2085="",0,IF($G2085&lt;='Cohort Report'!$B$8,1,0)))</f>
        <v/>
      </c>
      <c r="J2085" s="21" t="str">
        <f aca="false">IF($E2085&lt;&gt;1,"",DATE(YEAR($D2085),MONTH($D2085),1))</f>
        <v/>
      </c>
      <c r="K2085" s="20" t="str">
        <f aca="false">IF($E2085&lt;&gt;1,"",IF($G2085="","",IF(AND($D2085&gt;='Cohort Report'!$B$5,$D2085&lt;='Cohort Report'!$B$6),$G2085,"")))</f>
        <v/>
      </c>
    </row>
    <row r="2086" customFormat="false" ht="15" hidden="false" customHeight="false" outlineLevel="0" collapsed="false">
      <c r="A2086" s="9"/>
      <c r="B2086" s="22"/>
      <c r="C2086" s="23"/>
      <c r="D2086" s="19" t="str">
        <f aca="false">IF($A2086="","",_xlfn.MINIFS($B:$B,$A:$A,$A2086))</f>
        <v/>
      </c>
      <c r="E2086" s="20" t="str">
        <f aca="false">IF($A2086="","",IF(AND($B2086=$D2086,COUNTIFS($A$2:$A2086,$A2086,$B$2:$B2086,$B2086)=1),1,0))</f>
        <v/>
      </c>
      <c r="F2086" s="19" t="str">
        <f aca="false">IF($E2086&lt;&gt;1,"",IF(COUNTIFS($A:$A,$A2086,$B:$B,"&gt;"&amp;$D2086)=0,"",_xlfn.MINIFS($B:$B,$A:$A,$A2086,$B:$B,"&gt;"&amp;$D2086)))</f>
        <v/>
      </c>
      <c r="G2086" s="20" t="str">
        <f aca="false">IF($F2086="","",$F2086-$D2086)</f>
        <v/>
      </c>
      <c r="H2086" s="20" t="str">
        <f aca="false">IF($E2086&lt;&gt;1,"",IF($F2086="",0,IF($G2086&lt;='Cohort Report'!$B$7,1,0)))</f>
        <v/>
      </c>
      <c r="I2086" s="20" t="str">
        <f aca="false">IF($E2086&lt;&gt;1,"",IF($F2086="",0,IF($G2086&lt;='Cohort Report'!$B$8,1,0)))</f>
        <v/>
      </c>
      <c r="J2086" s="21" t="str">
        <f aca="false">IF($E2086&lt;&gt;1,"",DATE(YEAR($D2086),MONTH($D2086),1))</f>
        <v/>
      </c>
      <c r="K2086" s="20" t="str">
        <f aca="false">IF($E2086&lt;&gt;1,"",IF($G2086="","",IF(AND($D2086&gt;='Cohort Report'!$B$5,$D2086&lt;='Cohort Report'!$B$6),$G2086,"")))</f>
        <v/>
      </c>
    </row>
    <row r="2087" customFormat="false" ht="15" hidden="false" customHeight="false" outlineLevel="0" collapsed="false">
      <c r="A2087" s="9"/>
      <c r="B2087" s="22"/>
      <c r="C2087" s="23"/>
      <c r="D2087" s="19" t="str">
        <f aca="false">IF($A2087="","",_xlfn.MINIFS($B:$B,$A:$A,$A2087))</f>
        <v/>
      </c>
      <c r="E2087" s="20" t="str">
        <f aca="false">IF($A2087="","",IF(AND($B2087=$D2087,COUNTIFS($A$2:$A2087,$A2087,$B$2:$B2087,$B2087)=1),1,0))</f>
        <v/>
      </c>
      <c r="F2087" s="19" t="str">
        <f aca="false">IF($E2087&lt;&gt;1,"",IF(COUNTIFS($A:$A,$A2087,$B:$B,"&gt;"&amp;$D2087)=0,"",_xlfn.MINIFS($B:$B,$A:$A,$A2087,$B:$B,"&gt;"&amp;$D2087)))</f>
        <v/>
      </c>
      <c r="G2087" s="20" t="str">
        <f aca="false">IF($F2087="","",$F2087-$D2087)</f>
        <v/>
      </c>
      <c r="H2087" s="20" t="str">
        <f aca="false">IF($E2087&lt;&gt;1,"",IF($F2087="",0,IF($G2087&lt;='Cohort Report'!$B$7,1,0)))</f>
        <v/>
      </c>
      <c r="I2087" s="20" t="str">
        <f aca="false">IF($E2087&lt;&gt;1,"",IF($F2087="",0,IF($G2087&lt;='Cohort Report'!$B$8,1,0)))</f>
        <v/>
      </c>
      <c r="J2087" s="21" t="str">
        <f aca="false">IF($E2087&lt;&gt;1,"",DATE(YEAR($D2087),MONTH($D2087),1))</f>
        <v/>
      </c>
      <c r="K2087" s="20" t="str">
        <f aca="false">IF($E2087&lt;&gt;1,"",IF($G2087="","",IF(AND($D2087&gt;='Cohort Report'!$B$5,$D2087&lt;='Cohort Report'!$B$6),$G2087,"")))</f>
        <v/>
      </c>
    </row>
    <row r="2088" customFormat="false" ht="15" hidden="false" customHeight="false" outlineLevel="0" collapsed="false">
      <c r="A2088" s="9"/>
      <c r="B2088" s="22"/>
      <c r="C2088" s="23"/>
      <c r="D2088" s="19" t="str">
        <f aca="false">IF($A2088="","",_xlfn.MINIFS($B:$B,$A:$A,$A2088))</f>
        <v/>
      </c>
      <c r="E2088" s="20" t="str">
        <f aca="false">IF($A2088="","",IF(AND($B2088=$D2088,COUNTIFS($A$2:$A2088,$A2088,$B$2:$B2088,$B2088)=1),1,0))</f>
        <v/>
      </c>
      <c r="F2088" s="19" t="str">
        <f aca="false">IF($E2088&lt;&gt;1,"",IF(COUNTIFS($A:$A,$A2088,$B:$B,"&gt;"&amp;$D2088)=0,"",_xlfn.MINIFS($B:$B,$A:$A,$A2088,$B:$B,"&gt;"&amp;$D2088)))</f>
        <v/>
      </c>
      <c r="G2088" s="20" t="str">
        <f aca="false">IF($F2088="","",$F2088-$D2088)</f>
        <v/>
      </c>
      <c r="H2088" s="20" t="str">
        <f aca="false">IF($E2088&lt;&gt;1,"",IF($F2088="",0,IF($G2088&lt;='Cohort Report'!$B$7,1,0)))</f>
        <v/>
      </c>
      <c r="I2088" s="20" t="str">
        <f aca="false">IF($E2088&lt;&gt;1,"",IF($F2088="",0,IF($G2088&lt;='Cohort Report'!$B$8,1,0)))</f>
        <v/>
      </c>
      <c r="J2088" s="21" t="str">
        <f aca="false">IF($E2088&lt;&gt;1,"",DATE(YEAR($D2088),MONTH($D2088),1))</f>
        <v/>
      </c>
      <c r="K2088" s="20" t="str">
        <f aca="false">IF($E2088&lt;&gt;1,"",IF($G2088="","",IF(AND($D2088&gt;='Cohort Report'!$B$5,$D2088&lt;='Cohort Report'!$B$6),$G2088,"")))</f>
        <v/>
      </c>
    </row>
    <row r="2089" customFormat="false" ht="15" hidden="false" customHeight="false" outlineLevel="0" collapsed="false">
      <c r="A2089" s="9"/>
      <c r="B2089" s="22"/>
      <c r="C2089" s="23"/>
      <c r="D2089" s="19" t="str">
        <f aca="false">IF($A2089="","",_xlfn.MINIFS($B:$B,$A:$A,$A2089))</f>
        <v/>
      </c>
      <c r="E2089" s="20" t="str">
        <f aca="false">IF($A2089="","",IF(AND($B2089=$D2089,COUNTIFS($A$2:$A2089,$A2089,$B$2:$B2089,$B2089)=1),1,0))</f>
        <v/>
      </c>
      <c r="F2089" s="19" t="str">
        <f aca="false">IF($E2089&lt;&gt;1,"",IF(COUNTIFS($A:$A,$A2089,$B:$B,"&gt;"&amp;$D2089)=0,"",_xlfn.MINIFS($B:$B,$A:$A,$A2089,$B:$B,"&gt;"&amp;$D2089)))</f>
        <v/>
      </c>
      <c r="G2089" s="20" t="str">
        <f aca="false">IF($F2089="","",$F2089-$D2089)</f>
        <v/>
      </c>
      <c r="H2089" s="20" t="str">
        <f aca="false">IF($E2089&lt;&gt;1,"",IF($F2089="",0,IF($G2089&lt;='Cohort Report'!$B$7,1,0)))</f>
        <v/>
      </c>
      <c r="I2089" s="20" t="str">
        <f aca="false">IF($E2089&lt;&gt;1,"",IF($F2089="",0,IF($G2089&lt;='Cohort Report'!$B$8,1,0)))</f>
        <v/>
      </c>
      <c r="J2089" s="21" t="str">
        <f aca="false">IF($E2089&lt;&gt;1,"",DATE(YEAR($D2089),MONTH($D2089),1))</f>
        <v/>
      </c>
      <c r="K2089" s="20" t="str">
        <f aca="false">IF($E2089&lt;&gt;1,"",IF($G2089="","",IF(AND($D2089&gt;='Cohort Report'!$B$5,$D2089&lt;='Cohort Report'!$B$6),$G2089,"")))</f>
        <v/>
      </c>
    </row>
    <row r="2090" customFormat="false" ht="15" hidden="false" customHeight="false" outlineLevel="0" collapsed="false">
      <c r="A2090" s="9"/>
      <c r="B2090" s="22"/>
      <c r="C2090" s="23"/>
      <c r="D2090" s="19" t="str">
        <f aca="false">IF($A2090="","",_xlfn.MINIFS($B:$B,$A:$A,$A2090))</f>
        <v/>
      </c>
      <c r="E2090" s="20" t="str">
        <f aca="false">IF($A2090="","",IF(AND($B2090=$D2090,COUNTIFS($A$2:$A2090,$A2090,$B$2:$B2090,$B2090)=1),1,0))</f>
        <v/>
      </c>
      <c r="F2090" s="19" t="str">
        <f aca="false">IF($E2090&lt;&gt;1,"",IF(COUNTIFS($A:$A,$A2090,$B:$B,"&gt;"&amp;$D2090)=0,"",_xlfn.MINIFS($B:$B,$A:$A,$A2090,$B:$B,"&gt;"&amp;$D2090)))</f>
        <v/>
      </c>
      <c r="G2090" s="20" t="str">
        <f aca="false">IF($F2090="","",$F2090-$D2090)</f>
        <v/>
      </c>
      <c r="H2090" s="20" t="str">
        <f aca="false">IF($E2090&lt;&gt;1,"",IF($F2090="",0,IF($G2090&lt;='Cohort Report'!$B$7,1,0)))</f>
        <v/>
      </c>
      <c r="I2090" s="20" t="str">
        <f aca="false">IF($E2090&lt;&gt;1,"",IF($F2090="",0,IF($G2090&lt;='Cohort Report'!$B$8,1,0)))</f>
        <v/>
      </c>
      <c r="J2090" s="21" t="str">
        <f aca="false">IF($E2090&lt;&gt;1,"",DATE(YEAR($D2090),MONTH($D2090),1))</f>
        <v/>
      </c>
      <c r="K2090" s="20" t="str">
        <f aca="false">IF($E2090&lt;&gt;1,"",IF($G2090="","",IF(AND($D2090&gt;='Cohort Report'!$B$5,$D2090&lt;='Cohort Report'!$B$6),$G2090,"")))</f>
        <v/>
      </c>
    </row>
    <row r="2091" customFormat="false" ht="15" hidden="false" customHeight="false" outlineLevel="0" collapsed="false">
      <c r="A2091" s="9"/>
      <c r="B2091" s="22"/>
      <c r="C2091" s="23"/>
      <c r="D2091" s="19" t="str">
        <f aca="false">IF($A2091="","",_xlfn.MINIFS($B:$B,$A:$A,$A2091))</f>
        <v/>
      </c>
      <c r="E2091" s="20" t="str">
        <f aca="false">IF($A2091="","",IF(AND($B2091=$D2091,COUNTIFS($A$2:$A2091,$A2091,$B$2:$B2091,$B2091)=1),1,0))</f>
        <v/>
      </c>
      <c r="F2091" s="19" t="str">
        <f aca="false">IF($E2091&lt;&gt;1,"",IF(COUNTIFS($A:$A,$A2091,$B:$B,"&gt;"&amp;$D2091)=0,"",_xlfn.MINIFS($B:$B,$A:$A,$A2091,$B:$B,"&gt;"&amp;$D2091)))</f>
        <v/>
      </c>
      <c r="G2091" s="20" t="str">
        <f aca="false">IF($F2091="","",$F2091-$D2091)</f>
        <v/>
      </c>
      <c r="H2091" s="20" t="str">
        <f aca="false">IF($E2091&lt;&gt;1,"",IF($F2091="",0,IF($G2091&lt;='Cohort Report'!$B$7,1,0)))</f>
        <v/>
      </c>
      <c r="I2091" s="20" t="str">
        <f aca="false">IF($E2091&lt;&gt;1,"",IF($F2091="",0,IF($G2091&lt;='Cohort Report'!$B$8,1,0)))</f>
        <v/>
      </c>
      <c r="J2091" s="21" t="str">
        <f aca="false">IF($E2091&lt;&gt;1,"",DATE(YEAR($D2091),MONTH($D2091),1))</f>
        <v/>
      </c>
      <c r="K2091" s="20" t="str">
        <f aca="false">IF($E2091&lt;&gt;1,"",IF($G2091="","",IF(AND($D2091&gt;='Cohort Report'!$B$5,$D2091&lt;='Cohort Report'!$B$6),$G2091,"")))</f>
        <v/>
      </c>
    </row>
    <row r="2092" customFormat="false" ht="15" hidden="false" customHeight="false" outlineLevel="0" collapsed="false">
      <c r="A2092" s="9"/>
      <c r="B2092" s="22"/>
      <c r="C2092" s="23"/>
      <c r="D2092" s="19" t="str">
        <f aca="false">IF($A2092="","",_xlfn.MINIFS($B:$B,$A:$A,$A2092))</f>
        <v/>
      </c>
      <c r="E2092" s="20" t="str">
        <f aca="false">IF($A2092="","",IF(AND($B2092=$D2092,COUNTIFS($A$2:$A2092,$A2092,$B$2:$B2092,$B2092)=1),1,0))</f>
        <v/>
      </c>
      <c r="F2092" s="19" t="str">
        <f aca="false">IF($E2092&lt;&gt;1,"",IF(COUNTIFS($A:$A,$A2092,$B:$B,"&gt;"&amp;$D2092)=0,"",_xlfn.MINIFS($B:$B,$A:$A,$A2092,$B:$B,"&gt;"&amp;$D2092)))</f>
        <v/>
      </c>
      <c r="G2092" s="20" t="str">
        <f aca="false">IF($F2092="","",$F2092-$D2092)</f>
        <v/>
      </c>
      <c r="H2092" s="20" t="str">
        <f aca="false">IF($E2092&lt;&gt;1,"",IF($F2092="",0,IF($G2092&lt;='Cohort Report'!$B$7,1,0)))</f>
        <v/>
      </c>
      <c r="I2092" s="20" t="str">
        <f aca="false">IF($E2092&lt;&gt;1,"",IF($F2092="",0,IF($G2092&lt;='Cohort Report'!$B$8,1,0)))</f>
        <v/>
      </c>
      <c r="J2092" s="21" t="str">
        <f aca="false">IF($E2092&lt;&gt;1,"",DATE(YEAR($D2092),MONTH($D2092),1))</f>
        <v/>
      </c>
      <c r="K2092" s="20" t="str">
        <f aca="false">IF($E2092&lt;&gt;1,"",IF($G2092="","",IF(AND($D2092&gt;='Cohort Report'!$B$5,$D2092&lt;='Cohort Report'!$B$6),$G2092,"")))</f>
        <v/>
      </c>
    </row>
    <row r="2093" customFormat="false" ht="15" hidden="false" customHeight="false" outlineLevel="0" collapsed="false">
      <c r="A2093" s="9"/>
      <c r="B2093" s="22"/>
      <c r="C2093" s="23"/>
      <c r="D2093" s="19" t="str">
        <f aca="false">IF($A2093="","",_xlfn.MINIFS($B:$B,$A:$A,$A2093))</f>
        <v/>
      </c>
      <c r="E2093" s="20" t="str">
        <f aca="false">IF($A2093="","",IF(AND($B2093=$D2093,COUNTIFS($A$2:$A2093,$A2093,$B$2:$B2093,$B2093)=1),1,0))</f>
        <v/>
      </c>
      <c r="F2093" s="19" t="str">
        <f aca="false">IF($E2093&lt;&gt;1,"",IF(COUNTIFS($A:$A,$A2093,$B:$B,"&gt;"&amp;$D2093)=0,"",_xlfn.MINIFS($B:$B,$A:$A,$A2093,$B:$B,"&gt;"&amp;$D2093)))</f>
        <v/>
      </c>
      <c r="G2093" s="20" t="str">
        <f aca="false">IF($F2093="","",$F2093-$D2093)</f>
        <v/>
      </c>
      <c r="H2093" s="20" t="str">
        <f aca="false">IF($E2093&lt;&gt;1,"",IF($F2093="",0,IF($G2093&lt;='Cohort Report'!$B$7,1,0)))</f>
        <v/>
      </c>
      <c r="I2093" s="20" t="str">
        <f aca="false">IF($E2093&lt;&gt;1,"",IF($F2093="",0,IF($G2093&lt;='Cohort Report'!$B$8,1,0)))</f>
        <v/>
      </c>
      <c r="J2093" s="21" t="str">
        <f aca="false">IF($E2093&lt;&gt;1,"",DATE(YEAR($D2093),MONTH($D2093),1))</f>
        <v/>
      </c>
      <c r="K2093" s="20" t="str">
        <f aca="false">IF($E2093&lt;&gt;1,"",IF($G2093="","",IF(AND($D2093&gt;='Cohort Report'!$B$5,$D2093&lt;='Cohort Report'!$B$6),$G2093,"")))</f>
        <v/>
      </c>
    </row>
    <row r="2094" customFormat="false" ht="15" hidden="false" customHeight="false" outlineLevel="0" collapsed="false">
      <c r="A2094" s="9"/>
      <c r="B2094" s="22"/>
      <c r="C2094" s="23"/>
      <c r="D2094" s="19" t="str">
        <f aca="false">IF($A2094="","",_xlfn.MINIFS($B:$B,$A:$A,$A2094))</f>
        <v/>
      </c>
      <c r="E2094" s="20" t="str">
        <f aca="false">IF($A2094="","",IF(AND($B2094=$D2094,COUNTIFS($A$2:$A2094,$A2094,$B$2:$B2094,$B2094)=1),1,0))</f>
        <v/>
      </c>
      <c r="F2094" s="19" t="str">
        <f aca="false">IF($E2094&lt;&gt;1,"",IF(COUNTIFS($A:$A,$A2094,$B:$B,"&gt;"&amp;$D2094)=0,"",_xlfn.MINIFS($B:$B,$A:$A,$A2094,$B:$B,"&gt;"&amp;$D2094)))</f>
        <v/>
      </c>
      <c r="G2094" s="20" t="str">
        <f aca="false">IF($F2094="","",$F2094-$D2094)</f>
        <v/>
      </c>
      <c r="H2094" s="20" t="str">
        <f aca="false">IF($E2094&lt;&gt;1,"",IF($F2094="",0,IF($G2094&lt;='Cohort Report'!$B$7,1,0)))</f>
        <v/>
      </c>
      <c r="I2094" s="20" t="str">
        <f aca="false">IF($E2094&lt;&gt;1,"",IF($F2094="",0,IF($G2094&lt;='Cohort Report'!$B$8,1,0)))</f>
        <v/>
      </c>
      <c r="J2094" s="21" t="str">
        <f aca="false">IF($E2094&lt;&gt;1,"",DATE(YEAR($D2094),MONTH($D2094),1))</f>
        <v/>
      </c>
      <c r="K2094" s="20" t="str">
        <f aca="false">IF($E2094&lt;&gt;1,"",IF($G2094="","",IF(AND($D2094&gt;='Cohort Report'!$B$5,$D2094&lt;='Cohort Report'!$B$6),$G2094,"")))</f>
        <v/>
      </c>
    </row>
    <row r="2095" customFormat="false" ht="15" hidden="false" customHeight="false" outlineLevel="0" collapsed="false">
      <c r="A2095" s="9"/>
      <c r="B2095" s="22"/>
      <c r="C2095" s="23"/>
      <c r="D2095" s="19" t="str">
        <f aca="false">IF($A2095="","",_xlfn.MINIFS($B:$B,$A:$A,$A2095))</f>
        <v/>
      </c>
      <c r="E2095" s="20" t="str">
        <f aca="false">IF($A2095="","",IF(AND($B2095=$D2095,COUNTIFS($A$2:$A2095,$A2095,$B$2:$B2095,$B2095)=1),1,0))</f>
        <v/>
      </c>
      <c r="F2095" s="19" t="str">
        <f aca="false">IF($E2095&lt;&gt;1,"",IF(COUNTIFS($A:$A,$A2095,$B:$B,"&gt;"&amp;$D2095)=0,"",_xlfn.MINIFS($B:$B,$A:$A,$A2095,$B:$B,"&gt;"&amp;$D2095)))</f>
        <v/>
      </c>
      <c r="G2095" s="20" t="str">
        <f aca="false">IF($F2095="","",$F2095-$D2095)</f>
        <v/>
      </c>
      <c r="H2095" s="20" t="str">
        <f aca="false">IF($E2095&lt;&gt;1,"",IF($F2095="",0,IF($G2095&lt;='Cohort Report'!$B$7,1,0)))</f>
        <v/>
      </c>
      <c r="I2095" s="20" t="str">
        <f aca="false">IF($E2095&lt;&gt;1,"",IF($F2095="",0,IF($G2095&lt;='Cohort Report'!$B$8,1,0)))</f>
        <v/>
      </c>
      <c r="J2095" s="21" t="str">
        <f aca="false">IF($E2095&lt;&gt;1,"",DATE(YEAR($D2095),MONTH($D2095),1))</f>
        <v/>
      </c>
      <c r="K2095" s="20" t="str">
        <f aca="false">IF($E2095&lt;&gt;1,"",IF($G2095="","",IF(AND($D2095&gt;='Cohort Report'!$B$5,$D2095&lt;='Cohort Report'!$B$6),$G2095,"")))</f>
        <v/>
      </c>
    </row>
    <row r="2096" customFormat="false" ht="15" hidden="false" customHeight="false" outlineLevel="0" collapsed="false">
      <c r="A2096" s="9"/>
      <c r="B2096" s="22"/>
      <c r="C2096" s="23"/>
      <c r="D2096" s="19" t="str">
        <f aca="false">IF($A2096="","",_xlfn.MINIFS($B:$B,$A:$A,$A2096))</f>
        <v/>
      </c>
      <c r="E2096" s="20" t="str">
        <f aca="false">IF($A2096="","",IF(AND($B2096=$D2096,COUNTIFS($A$2:$A2096,$A2096,$B$2:$B2096,$B2096)=1),1,0))</f>
        <v/>
      </c>
      <c r="F2096" s="19" t="str">
        <f aca="false">IF($E2096&lt;&gt;1,"",IF(COUNTIFS($A:$A,$A2096,$B:$B,"&gt;"&amp;$D2096)=0,"",_xlfn.MINIFS($B:$B,$A:$A,$A2096,$B:$B,"&gt;"&amp;$D2096)))</f>
        <v/>
      </c>
      <c r="G2096" s="20" t="str">
        <f aca="false">IF($F2096="","",$F2096-$D2096)</f>
        <v/>
      </c>
      <c r="H2096" s="20" t="str">
        <f aca="false">IF($E2096&lt;&gt;1,"",IF($F2096="",0,IF($G2096&lt;='Cohort Report'!$B$7,1,0)))</f>
        <v/>
      </c>
      <c r="I2096" s="20" t="str">
        <f aca="false">IF($E2096&lt;&gt;1,"",IF($F2096="",0,IF($G2096&lt;='Cohort Report'!$B$8,1,0)))</f>
        <v/>
      </c>
      <c r="J2096" s="21" t="str">
        <f aca="false">IF($E2096&lt;&gt;1,"",DATE(YEAR($D2096),MONTH($D2096),1))</f>
        <v/>
      </c>
      <c r="K2096" s="20" t="str">
        <f aca="false">IF($E2096&lt;&gt;1,"",IF($G2096="","",IF(AND($D2096&gt;='Cohort Report'!$B$5,$D2096&lt;='Cohort Report'!$B$6),$G2096,"")))</f>
        <v/>
      </c>
    </row>
    <row r="2097" customFormat="false" ht="15" hidden="false" customHeight="false" outlineLevel="0" collapsed="false">
      <c r="A2097" s="9"/>
      <c r="B2097" s="22"/>
      <c r="C2097" s="23"/>
      <c r="D2097" s="19" t="str">
        <f aca="false">IF($A2097="","",_xlfn.MINIFS($B:$B,$A:$A,$A2097))</f>
        <v/>
      </c>
      <c r="E2097" s="20" t="str">
        <f aca="false">IF($A2097="","",IF(AND($B2097=$D2097,COUNTIFS($A$2:$A2097,$A2097,$B$2:$B2097,$B2097)=1),1,0))</f>
        <v/>
      </c>
      <c r="F2097" s="19" t="str">
        <f aca="false">IF($E2097&lt;&gt;1,"",IF(COUNTIFS($A:$A,$A2097,$B:$B,"&gt;"&amp;$D2097)=0,"",_xlfn.MINIFS($B:$B,$A:$A,$A2097,$B:$B,"&gt;"&amp;$D2097)))</f>
        <v/>
      </c>
      <c r="G2097" s="20" t="str">
        <f aca="false">IF($F2097="","",$F2097-$D2097)</f>
        <v/>
      </c>
      <c r="H2097" s="20" t="str">
        <f aca="false">IF($E2097&lt;&gt;1,"",IF($F2097="",0,IF($G2097&lt;='Cohort Report'!$B$7,1,0)))</f>
        <v/>
      </c>
      <c r="I2097" s="20" t="str">
        <f aca="false">IF($E2097&lt;&gt;1,"",IF($F2097="",0,IF($G2097&lt;='Cohort Report'!$B$8,1,0)))</f>
        <v/>
      </c>
      <c r="J2097" s="21" t="str">
        <f aca="false">IF($E2097&lt;&gt;1,"",DATE(YEAR($D2097),MONTH($D2097),1))</f>
        <v/>
      </c>
      <c r="K2097" s="20" t="str">
        <f aca="false">IF($E2097&lt;&gt;1,"",IF($G2097="","",IF(AND($D2097&gt;='Cohort Report'!$B$5,$D2097&lt;='Cohort Report'!$B$6),$G2097,"")))</f>
        <v/>
      </c>
    </row>
    <row r="2098" customFormat="false" ht="15" hidden="false" customHeight="false" outlineLevel="0" collapsed="false">
      <c r="A2098" s="9"/>
      <c r="B2098" s="22"/>
      <c r="C2098" s="23"/>
      <c r="D2098" s="19" t="str">
        <f aca="false">IF($A2098="","",_xlfn.MINIFS($B:$B,$A:$A,$A2098))</f>
        <v/>
      </c>
      <c r="E2098" s="20" t="str">
        <f aca="false">IF($A2098="","",IF(AND($B2098=$D2098,COUNTIFS($A$2:$A2098,$A2098,$B$2:$B2098,$B2098)=1),1,0))</f>
        <v/>
      </c>
      <c r="F2098" s="19" t="str">
        <f aca="false">IF($E2098&lt;&gt;1,"",IF(COUNTIFS($A:$A,$A2098,$B:$B,"&gt;"&amp;$D2098)=0,"",_xlfn.MINIFS($B:$B,$A:$A,$A2098,$B:$B,"&gt;"&amp;$D2098)))</f>
        <v/>
      </c>
      <c r="G2098" s="20" t="str">
        <f aca="false">IF($F2098="","",$F2098-$D2098)</f>
        <v/>
      </c>
      <c r="H2098" s="20" t="str">
        <f aca="false">IF($E2098&lt;&gt;1,"",IF($F2098="",0,IF($G2098&lt;='Cohort Report'!$B$7,1,0)))</f>
        <v/>
      </c>
      <c r="I2098" s="20" t="str">
        <f aca="false">IF($E2098&lt;&gt;1,"",IF($F2098="",0,IF($G2098&lt;='Cohort Report'!$B$8,1,0)))</f>
        <v/>
      </c>
      <c r="J2098" s="21" t="str">
        <f aca="false">IF($E2098&lt;&gt;1,"",DATE(YEAR($D2098),MONTH($D2098),1))</f>
        <v/>
      </c>
      <c r="K2098" s="20" t="str">
        <f aca="false">IF($E2098&lt;&gt;1,"",IF($G2098="","",IF(AND($D2098&gt;='Cohort Report'!$B$5,$D2098&lt;='Cohort Report'!$B$6),$G2098,"")))</f>
        <v/>
      </c>
    </row>
    <row r="2099" customFormat="false" ht="15" hidden="false" customHeight="false" outlineLevel="0" collapsed="false">
      <c r="A2099" s="9"/>
      <c r="B2099" s="22"/>
      <c r="C2099" s="23"/>
      <c r="D2099" s="19" t="str">
        <f aca="false">IF($A2099="","",_xlfn.MINIFS($B:$B,$A:$A,$A2099))</f>
        <v/>
      </c>
      <c r="E2099" s="20" t="str">
        <f aca="false">IF($A2099="","",IF(AND($B2099=$D2099,COUNTIFS($A$2:$A2099,$A2099,$B$2:$B2099,$B2099)=1),1,0))</f>
        <v/>
      </c>
      <c r="F2099" s="19" t="str">
        <f aca="false">IF($E2099&lt;&gt;1,"",IF(COUNTIFS($A:$A,$A2099,$B:$B,"&gt;"&amp;$D2099)=0,"",_xlfn.MINIFS($B:$B,$A:$A,$A2099,$B:$B,"&gt;"&amp;$D2099)))</f>
        <v/>
      </c>
      <c r="G2099" s="20" t="str">
        <f aca="false">IF($F2099="","",$F2099-$D2099)</f>
        <v/>
      </c>
      <c r="H2099" s="20" t="str">
        <f aca="false">IF($E2099&lt;&gt;1,"",IF($F2099="",0,IF($G2099&lt;='Cohort Report'!$B$7,1,0)))</f>
        <v/>
      </c>
      <c r="I2099" s="20" t="str">
        <f aca="false">IF($E2099&lt;&gt;1,"",IF($F2099="",0,IF($G2099&lt;='Cohort Report'!$B$8,1,0)))</f>
        <v/>
      </c>
      <c r="J2099" s="21" t="str">
        <f aca="false">IF($E2099&lt;&gt;1,"",DATE(YEAR($D2099),MONTH($D2099),1))</f>
        <v/>
      </c>
      <c r="K2099" s="20" t="str">
        <f aca="false">IF($E2099&lt;&gt;1,"",IF($G2099="","",IF(AND($D2099&gt;='Cohort Report'!$B$5,$D2099&lt;='Cohort Report'!$B$6),$G2099,"")))</f>
        <v/>
      </c>
    </row>
    <row r="2100" customFormat="false" ht="15" hidden="false" customHeight="false" outlineLevel="0" collapsed="false">
      <c r="A2100" s="9"/>
      <c r="B2100" s="22"/>
      <c r="C2100" s="23"/>
      <c r="D2100" s="19" t="str">
        <f aca="false">IF($A2100="","",_xlfn.MINIFS($B:$B,$A:$A,$A2100))</f>
        <v/>
      </c>
      <c r="E2100" s="20" t="str">
        <f aca="false">IF($A2100="","",IF(AND($B2100=$D2100,COUNTIFS($A$2:$A2100,$A2100,$B$2:$B2100,$B2100)=1),1,0))</f>
        <v/>
      </c>
      <c r="F2100" s="19" t="str">
        <f aca="false">IF($E2100&lt;&gt;1,"",IF(COUNTIFS($A:$A,$A2100,$B:$B,"&gt;"&amp;$D2100)=0,"",_xlfn.MINIFS($B:$B,$A:$A,$A2100,$B:$B,"&gt;"&amp;$D2100)))</f>
        <v/>
      </c>
      <c r="G2100" s="20" t="str">
        <f aca="false">IF($F2100="","",$F2100-$D2100)</f>
        <v/>
      </c>
      <c r="H2100" s="20" t="str">
        <f aca="false">IF($E2100&lt;&gt;1,"",IF($F2100="",0,IF($G2100&lt;='Cohort Report'!$B$7,1,0)))</f>
        <v/>
      </c>
      <c r="I2100" s="20" t="str">
        <f aca="false">IF($E2100&lt;&gt;1,"",IF($F2100="",0,IF($G2100&lt;='Cohort Report'!$B$8,1,0)))</f>
        <v/>
      </c>
      <c r="J2100" s="21" t="str">
        <f aca="false">IF($E2100&lt;&gt;1,"",DATE(YEAR($D2100),MONTH($D2100),1))</f>
        <v/>
      </c>
      <c r="K2100" s="20" t="str">
        <f aca="false">IF($E2100&lt;&gt;1,"",IF($G2100="","",IF(AND($D2100&gt;='Cohort Report'!$B$5,$D2100&lt;='Cohort Report'!$B$6),$G2100,"")))</f>
        <v/>
      </c>
    </row>
    <row r="2101" customFormat="false" ht="15" hidden="false" customHeight="false" outlineLevel="0" collapsed="false">
      <c r="A2101" s="9"/>
      <c r="B2101" s="22"/>
      <c r="C2101" s="23"/>
      <c r="D2101" s="19" t="str">
        <f aca="false">IF($A2101="","",_xlfn.MINIFS($B:$B,$A:$A,$A2101))</f>
        <v/>
      </c>
      <c r="E2101" s="20" t="str">
        <f aca="false">IF($A2101="","",IF(AND($B2101=$D2101,COUNTIFS($A$2:$A2101,$A2101,$B$2:$B2101,$B2101)=1),1,0))</f>
        <v/>
      </c>
      <c r="F2101" s="19" t="str">
        <f aca="false">IF($E2101&lt;&gt;1,"",IF(COUNTIFS($A:$A,$A2101,$B:$B,"&gt;"&amp;$D2101)=0,"",_xlfn.MINIFS($B:$B,$A:$A,$A2101,$B:$B,"&gt;"&amp;$D2101)))</f>
        <v/>
      </c>
      <c r="G2101" s="20" t="str">
        <f aca="false">IF($F2101="","",$F2101-$D2101)</f>
        <v/>
      </c>
      <c r="H2101" s="20" t="str">
        <f aca="false">IF($E2101&lt;&gt;1,"",IF($F2101="",0,IF($G2101&lt;='Cohort Report'!$B$7,1,0)))</f>
        <v/>
      </c>
      <c r="I2101" s="20" t="str">
        <f aca="false">IF($E2101&lt;&gt;1,"",IF($F2101="",0,IF($G2101&lt;='Cohort Report'!$B$8,1,0)))</f>
        <v/>
      </c>
      <c r="J2101" s="21" t="str">
        <f aca="false">IF($E2101&lt;&gt;1,"",DATE(YEAR($D2101),MONTH($D2101),1))</f>
        <v/>
      </c>
      <c r="K2101" s="20" t="str">
        <f aca="false">IF($E2101&lt;&gt;1,"",IF($G2101="","",IF(AND($D2101&gt;='Cohort Report'!$B$5,$D2101&lt;='Cohort Report'!$B$6),$G2101,"")))</f>
        <v/>
      </c>
    </row>
    <row r="2102" customFormat="false" ht="15" hidden="false" customHeight="false" outlineLevel="0" collapsed="false">
      <c r="A2102" s="9"/>
      <c r="B2102" s="22"/>
      <c r="C2102" s="23"/>
      <c r="D2102" s="19" t="str">
        <f aca="false">IF($A2102="","",_xlfn.MINIFS($B:$B,$A:$A,$A2102))</f>
        <v/>
      </c>
      <c r="E2102" s="20" t="str">
        <f aca="false">IF($A2102="","",IF(AND($B2102=$D2102,COUNTIFS($A$2:$A2102,$A2102,$B$2:$B2102,$B2102)=1),1,0))</f>
        <v/>
      </c>
      <c r="F2102" s="19" t="str">
        <f aca="false">IF($E2102&lt;&gt;1,"",IF(COUNTIFS($A:$A,$A2102,$B:$B,"&gt;"&amp;$D2102)=0,"",_xlfn.MINIFS($B:$B,$A:$A,$A2102,$B:$B,"&gt;"&amp;$D2102)))</f>
        <v/>
      </c>
      <c r="G2102" s="20" t="str">
        <f aca="false">IF($F2102="","",$F2102-$D2102)</f>
        <v/>
      </c>
      <c r="H2102" s="20" t="str">
        <f aca="false">IF($E2102&lt;&gt;1,"",IF($F2102="",0,IF($G2102&lt;='Cohort Report'!$B$7,1,0)))</f>
        <v/>
      </c>
      <c r="I2102" s="20" t="str">
        <f aca="false">IF($E2102&lt;&gt;1,"",IF($F2102="",0,IF($G2102&lt;='Cohort Report'!$B$8,1,0)))</f>
        <v/>
      </c>
      <c r="J2102" s="21" t="str">
        <f aca="false">IF($E2102&lt;&gt;1,"",DATE(YEAR($D2102),MONTH($D2102),1))</f>
        <v/>
      </c>
      <c r="K2102" s="20" t="str">
        <f aca="false">IF($E2102&lt;&gt;1,"",IF($G2102="","",IF(AND($D2102&gt;='Cohort Report'!$B$5,$D2102&lt;='Cohort Report'!$B$6),$G2102,"")))</f>
        <v/>
      </c>
    </row>
    <row r="2103" customFormat="false" ht="15" hidden="false" customHeight="false" outlineLevel="0" collapsed="false">
      <c r="A2103" s="9"/>
      <c r="B2103" s="22"/>
      <c r="C2103" s="23"/>
      <c r="D2103" s="19" t="str">
        <f aca="false">IF($A2103="","",_xlfn.MINIFS($B:$B,$A:$A,$A2103))</f>
        <v/>
      </c>
      <c r="E2103" s="20" t="str">
        <f aca="false">IF($A2103="","",IF(AND($B2103=$D2103,COUNTIFS($A$2:$A2103,$A2103,$B$2:$B2103,$B2103)=1),1,0))</f>
        <v/>
      </c>
      <c r="F2103" s="19" t="str">
        <f aca="false">IF($E2103&lt;&gt;1,"",IF(COUNTIFS($A:$A,$A2103,$B:$B,"&gt;"&amp;$D2103)=0,"",_xlfn.MINIFS($B:$B,$A:$A,$A2103,$B:$B,"&gt;"&amp;$D2103)))</f>
        <v/>
      </c>
      <c r="G2103" s="20" t="str">
        <f aca="false">IF($F2103="","",$F2103-$D2103)</f>
        <v/>
      </c>
      <c r="H2103" s="20" t="str">
        <f aca="false">IF($E2103&lt;&gt;1,"",IF($F2103="",0,IF($G2103&lt;='Cohort Report'!$B$7,1,0)))</f>
        <v/>
      </c>
      <c r="I2103" s="20" t="str">
        <f aca="false">IF($E2103&lt;&gt;1,"",IF($F2103="",0,IF($G2103&lt;='Cohort Report'!$B$8,1,0)))</f>
        <v/>
      </c>
      <c r="J2103" s="21" t="str">
        <f aca="false">IF($E2103&lt;&gt;1,"",DATE(YEAR($D2103),MONTH($D2103),1))</f>
        <v/>
      </c>
      <c r="K2103" s="20" t="str">
        <f aca="false">IF($E2103&lt;&gt;1,"",IF($G2103="","",IF(AND($D2103&gt;='Cohort Report'!$B$5,$D2103&lt;='Cohort Report'!$B$6),$G2103,"")))</f>
        <v/>
      </c>
    </row>
    <row r="2104" customFormat="false" ht="15" hidden="false" customHeight="false" outlineLevel="0" collapsed="false">
      <c r="A2104" s="9"/>
      <c r="B2104" s="22"/>
      <c r="C2104" s="23"/>
      <c r="D2104" s="19" t="str">
        <f aca="false">IF($A2104="","",_xlfn.MINIFS($B:$B,$A:$A,$A2104))</f>
        <v/>
      </c>
      <c r="E2104" s="20" t="str">
        <f aca="false">IF($A2104="","",IF(AND($B2104=$D2104,COUNTIFS($A$2:$A2104,$A2104,$B$2:$B2104,$B2104)=1),1,0))</f>
        <v/>
      </c>
      <c r="F2104" s="19" t="str">
        <f aca="false">IF($E2104&lt;&gt;1,"",IF(COUNTIFS($A:$A,$A2104,$B:$B,"&gt;"&amp;$D2104)=0,"",_xlfn.MINIFS($B:$B,$A:$A,$A2104,$B:$B,"&gt;"&amp;$D2104)))</f>
        <v/>
      </c>
      <c r="G2104" s="20" t="str">
        <f aca="false">IF($F2104="","",$F2104-$D2104)</f>
        <v/>
      </c>
      <c r="H2104" s="20" t="str">
        <f aca="false">IF($E2104&lt;&gt;1,"",IF($F2104="",0,IF($G2104&lt;='Cohort Report'!$B$7,1,0)))</f>
        <v/>
      </c>
      <c r="I2104" s="20" t="str">
        <f aca="false">IF($E2104&lt;&gt;1,"",IF($F2104="",0,IF($G2104&lt;='Cohort Report'!$B$8,1,0)))</f>
        <v/>
      </c>
      <c r="J2104" s="21" t="str">
        <f aca="false">IF($E2104&lt;&gt;1,"",DATE(YEAR($D2104),MONTH($D2104),1))</f>
        <v/>
      </c>
      <c r="K2104" s="20" t="str">
        <f aca="false">IF($E2104&lt;&gt;1,"",IF($G2104="","",IF(AND($D2104&gt;='Cohort Report'!$B$5,$D2104&lt;='Cohort Report'!$B$6),$G2104,"")))</f>
        <v/>
      </c>
    </row>
    <row r="2105" customFormat="false" ht="15" hidden="false" customHeight="false" outlineLevel="0" collapsed="false">
      <c r="A2105" s="9"/>
      <c r="B2105" s="22"/>
      <c r="C2105" s="23"/>
      <c r="D2105" s="19" t="str">
        <f aca="false">IF($A2105="","",_xlfn.MINIFS($B:$B,$A:$A,$A2105))</f>
        <v/>
      </c>
      <c r="E2105" s="20" t="str">
        <f aca="false">IF($A2105="","",IF(AND($B2105=$D2105,COUNTIFS($A$2:$A2105,$A2105,$B$2:$B2105,$B2105)=1),1,0))</f>
        <v/>
      </c>
      <c r="F2105" s="19" t="str">
        <f aca="false">IF($E2105&lt;&gt;1,"",IF(COUNTIFS($A:$A,$A2105,$B:$B,"&gt;"&amp;$D2105)=0,"",_xlfn.MINIFS($B:$B,$A:$A,$A2105,$B:$B,"&gt;"&amp;$D2105)))</f>
        <v/>
      </c>
      <c r="G2105" s="20" t="str">
        <f aca="false">IF($F2105="","",$F2105-$D2105)</f>
        <v/>
      </c>
      <c r="H2105" s="20" t="str">
        <f aca="false">IF($E2105&lt;&gt;1,"",IF($F2105="",0,IF($G2105&lt;='Cohort Report'!$B$7,1,0)))</f>
        <v/>
      </c>
      <c r="I2105" s="20" t="str">
        <f aca="false">IF($E2105&lt;&gt;1,"",IF($F2105="",0,IF($G2105&lt;='Cohort Report'!$B$8,1,0)))</f>
        <v/>
      </c>
      <c r="J2105" s="21" t="str">
        <f aca="false">IF($E2105&lt;&gt;1,"",DATE(YEAR($D2105),MONTH($D2105),1))</f>
        <v/>
      </c>
      <c r="K2105" s="20" t="str">
        <f aca="false">IF($E2105&lt;&gt;1,"",IF($G2105="","",IF(AND($D2105&gt;='Cohort Report'!$B$5,$D2105&lt;='Cohort Report'!$B$6),$G2105,"")))</f>
        <v/>
      </c>
    </row>
    <row r="2106" customFormat="false" ht="15" hidden="false" customHeight="false" outlineLevel="0" collapsed="false">
      <c r="A2106" s="9"/>
      <c r="B2106" s="22"/>
      <c r="C2106" s="23"/>
      <c r="D2106" s="19" t="str">
        <f aca="false">IF($A2106="","",_xlfn.MINIFS($B:$B,$A:$A,$A2106))</f>
        <v/>
      </c>
      <c r="E2106" s="20" t="str">
        <f aca="false">IF($A2106="","",IF(AND($B2106=$D2106,COUNTIFS($A$2:$A2106,$A2106,$B$2:$B2106,$B2106)=1),1,0))</f>
        <v/>
      </c>
      <c r="F2106" s="19" t="str">
        <f aca="false">IF($E2106&lt;&gt;1,"",IF(COUNTIFS($A:$A,$A2106,$B:$B,"&gt;"&amp;$D2106)=0,"",_xlfn.MINIFS($B:$B,$A:$A,$A2106,$B:$B,"&gt;"&amp;$D2106)))</f>
        <v/>
      </c>
      <c r="G2106" s="20" t="str">
        <f aca="false">IF($F2106="","",$F2106-$D2106)</f>
        <v/>
      </c>
      <c r="H2106" s="20" t="str">
        <f aca="false">IF($E2106&lt;&gt;1,"",IF($F2106="",0,IF($G2106&lt;='Cohort Report'!$B$7,1,0)))</f>
        <v/>
      </c>
      <c r="I2106" s="20" t="str">
        <f aca="false">IF($E2106&lt;&gt;1,"",IF($F2106="",0,IF($G2106&lt;='Cohort Report'!$B$8,1,0)))</f>
        <v/>
      </c>
      <c r="J2106" s="21" t="str">
        <f aca="false">IF($E2106&lt;&gt;1,"",DATE(YEAR($D2106),MONTH($D2106),1))</f>
        <v/>
      </c>
      <c r="K2106" s="20" t="str">
        <f aca="false">IF($E2106&lt;&gt;1,"",IF($G2106="","",IF(AND($D2106&gt;='Cohort Report'!$B$5,$D2106&lt;='Cohort Report'!$B$6),$G2106,"")))</f>
        <v/>
      </c>
    </row>
    <row r="2107" customFormat="false" ht="15" hidden="false" customHeight="false" outlineLevel="0" collapsed="false">
      <c r="A2107" s="9"/>
      <c r="B2107" s="22"/>
      <c r="C2107" s="23"/>
      <c r="D2107" s="19" t="str">
        <f aca="false">IF($A2107="","",_xlfn.MINIFS($B:$B,$A:$A,$A2107))</f>
        <v/>
      </c>
      <c r="E2107" s="20" t="str">
        <f aca="false">IF($A2107="","",IF(AND($B2107=$D2107,COUNTIFS($A$2:$A2107,$A2107,$B$2:$B2107,$B2107)=1),1,0))</f>
        <v/>
      </c>
      <c r="F2107" s="19" t="str">
        <f aca="false">IF($E2107&lt;&gt;1,"",IF(COUNTIFS($A:$A,$A2107,$B:$B,"&gt;"&amp;$D2107)=0,"",_xlfn.MINIFS($B:$B,$A:$A,$A2107,$B:$B,"&gt;"&amp;$D2107)))</f>
        <v/>
      </c>
      <c r="G2107" s="20" t="str">
        <f aca="false">IF($F2107="","",$F2107-$D2107)</f>
        <v/>
      </c>
      <c r="H2107" s="20" t="str">
        <f aca="false">IF($E2107&lt;&gt;1,"",IF($F2107="",0,IF($G2107&lt;='Cohort Report'!$B$7,1,0)))</f>
        <v/>
      </c>
      <c r="I2107" s="20" t="str">
        <f aca="false">IF($E2107&lt;&gt;1,"",IF($F2107="",0,IF($G2107&lt;='Cohort Report'!$B$8,1,0)))</f>
        <v/>
      </c>
      <c r="J2107" s="21" t="str">
        <f aca="false">IF($E2107&lt;&gt;1,"",DATE(YEAR($D2107),MONTH($D2107),1))</f>
        <v/>
      </c>
      <c r="K2107" s="20" t="str">
        <f aca="false">IF($E2107&lt;&gt;1,"",IF($G2107="","",IF(AND($D2107&gt;='Cohort Report'!$B$5,$D2107&lt;='Cohort Report'!$B$6),$G2107,"")))</f>
        <v/>
      </c>
    </row>
    <row r="2108" customFormat="false" ht="15" hidden="false" customHeight="false" outlineLevel="0" collapsed="false">
      <c r="A2108" s="9"/>
      <c r="B2108" s="22"/>
      <c r="C2108" s="23"/>
      <c r="D2108" s="19" t="str">
        <f aca="false">IF($A2108="","",_xlfn.MINIFS($B:$B,$A:$A,$A2108))</f>
        <v/>
      </c>
      <c r="E2108" s="20" t="str">
        <f aca="false">IF($A2108="","",IF(AND($B2108=$D2108,COUNTIFS($A$2:$A2108,$A2108,$B$2:$B2108,$B2108)=1),1,0))</f>
        <v/>
      </c>
      <c r="F2108" s="19" t="str">
        <f aca="false">IF($E2108&lt;&gt;1,"",IF(COUNTIFS($A:$A,$A2108,$B:$B,"&gt;"&amp;$D2108)=0,"",_xlfn.MINIFS($B:$B,$A:$A,$A2108,$B:$B,"&gt;"&amp;$D2108)))</f>
        <v/>
      </c>
      <c r="G2108" s="20" t="str">
        <f aca="false">IF($F2108="","",$F2108-$D2108)</f>
        <v/>
      </c>
      <c r="H2108" s="20" t="str">
        <f aca="false">IF($E2108&lt;&gt;1,"",IF($F2108="",0,IF($G2108&lt;='Cohort Report'!$B$7,1,0)))</f>
        <v/>
      </c>
      <c r="I2108" s="20" t="str">
        <f aca="false">IF($E2108&lt;&gt;1,"",IF($F2108="",0,IF($G2108&lt;='Cohort Report'!$B$8,1,0)))</f>
        <v/>
      </c>
      <c r="J2108" s="21" t="str">
        <f aca="false">IF($E2108&lt;&gt;1,"",DATE(YEAR($D2108),MONTH($D2108),1))</f>
        <v/>
      </c>
      <c r="K2108" s="20" t="str">
        <f aca="false">IF($E2108&lt;&gt;1,"",IF($G2108="","",IF(AND($D2108&gt;='Cohort Report'!$B$5,$D2108&lt;='Cohort Report'!$B$6),$G2108,"")))</f>
        <v/>
      </c>
    </row>
    <row r="2109" customFormat="false" ht="15" hidden="false" customHeight="false" outlineLevel="0" collapsed="false">
      <c r="A2109" s="9"/>
      <c r="B2109" s="22"/>
      <c r="C2109" s="23"/>
      <c r="D2109" s="19" t="str">
        <f aca="false">IF($A2109="","",_xlfn.MINIFS($B:$B,$A:$A,$A2109))</f>
        <v/>
      </c>
      <c r="E2109" s="20" t="str">
        <f aca="false">IF($A2109="","",IF(AND($B2109=$D2109,COUNTIFS($A$2:$A2109,$A2109,$B$2:$B2109,$B2109)=1),1,0))</f>
        <v/>
      </c>
      <c r="F2109" s="19" t="str">
        <f aca="false">IF($E2109&lt;&gt;1,"",IF(COUNTIFS($A:$A,$A2109,$B:$B,"&gt;"&amp;$D2109)=0,"",_xlfn.MINIFS($B:$B,$A:$A,$A2109,$B:$B,"&gt;"&amp;$D2109)))</f>
        <v/>
      </c>
      <c r="G2109" s="20" t="str">
        <f aca="false">IF($F2109="","",$F2109-$D2109)</f>
        <v/>
      </c>
      <c r="H2109" s="20" t="str">
        <f aca="false">IF($E2109&lt;&gt;1,"",IF($F2109="",0,IF($G2109&lt;='Cohort Report'!$B$7,1,0)))</f>
        <v/>
      </c>
      <c r="I2109" s="20" t="str">
        <f aca="false">IF($E2109&lt;&gt;1,"",IF($F2109="",0,IF($G2109&lt;='Cohort Report'!$B$8,1,0)))</f>
        <v/>
      </c>
      <c r="J2109" s="21" t="str">
        <f aca="false">IF($E2109&lt;&gt;1,"",DATE(YEAR($D2109),MONTH($D2109),1))</f>
        <v/>
      </c>
      <c r="K2109" s="20" t="str">
        <f aca="false">IF($E2109&lt;&gt;1,"",IF($G2109="","",IF(AND($D2109&gt;='Cohort Report'!$B$5,$D2109&lt;='Cohort Report'!$B$6),$G2109,"")))</f>
        <v/>
      </c>
    </row>
    <row r="2110" customFormat="false" ht="15" hidden="false" customHeight="false" outlineLevel="0" collapsed="false">
      <c r="A2110" s="9"/>
      <c r="B2110" s="22"/>
      <c r="C2110" s="23"/>
      <c r="D2110" s="19" t="str">
        <f aca="false">IF($A2110="","",_xlfn.MINIFS($B:$B,$A:$A,$A2110))</f>
        <v/>
      </c>
      <c r="E2110" s="20" t="str">
        <f aca="false">IF($A2110="","",IF(AND($B2110=$D2110,COUNTIFS($A$2:$A2110,$A2110,$B$2:$B2110,$B2110)=1),1,0))</f>
        <v/>
      </c>
      <c r="F2110" s="19" t="str">
        <f aca="false">IF($E2110&lt;&gt;1,"",IF(COUNTIFS($A:$A,$A2110,$B:$B,"&gt;"&amp;$D2110)=0,"",_xlfn.MINIFS($B:$B,$A:$A,$A2110,$B:$B,"&gt;"&amp;$D2110)))</f>
        <v/>
      </c>
      <c r="G2110" s="20" t="str">
        <f aca="false">IF($F2110="","",$F2110-$D2110)</f>
        <v/>
      </c>
      <c r="H2110" s="20" t="str">
        <f aca="false">IF($E2110&lt;&gt;1,"",IF($F2110="",0,IF($G2110&lt;='Cohort Report'!$B$7,1,0)))</f>
        <v/>
      </c>
      <c r="I2110" s="20" t="str">
        <f aca="false">IF($E2110&lt;&gt;1,"",IF($F2110="",0,IF($G2110&lt;='Cohort Report'!$B$8,1,0)))</f>
        <v/>
      </c>
      <c r="J2110" s="21" t="str">
        <f aca="false">IF($E2110&lt;&gt;1,"",DATE(YEAR($D2110),MONTH($D2110),1))</f>
        <v/>
      </c>
      <c r="K2110" s="20" t="str">
        <f aca="false">IF($E2110&lt;&gt;1,"",IF($G2110="","",IF(AND($D2110&gt;='Cohort Report'!$B$5,$D2110&lt;='Cohort Report'!$B$6),$G2110,"")))</f>
        <v/>
      </c>
    </row>
    <row r="2111" customFormat="false" ht="15" hidden="false" customHeight="false" outlineLevel="0" collapsed="false">
      <c r="A2111" s="9"/>
      <c r="B2111" s="22"/>
      <c r="C2111" s="23"/>
      <c r="D2111" s="19" t="str">
        <f aca="false">IF($A2111="","",_xlfn.MINIFS($B:$B,$A:$A,$A2111))</f>
        <v/>
      </c>
      <c r="E2111" s="20" t="str">
        <f aca="false">IF($A2111="","",IF(AND($B2111=$D2111,COUNTIFS($A$2:$A2111,$A2111,$B$2:$B2111,$B2111)=1),1,0))</f>
        <v/>
      </c>
      <c r="F2111" s="19" t="str">
        <f aca="false">IF($E2111&lt;&gt;1,"",IF(COUNTIFS($A:$A,$A2111,$B:$B,"&gt;"&amp;$D2111)=0,"",_xlfn.MINIFS($B:$B,$A:$A,$A2111,$B:$B,"&gt;"&amp;$D2111)))</f>
        <v/>
      </c>
      <c r="G2111" s="20" t="str">
        <f aca="false">IF($F2111="","",$F2111-$D2111)</f>
        <v/>
      </c>
      <c r="H2111" s="20" t="str">
        <f aca="false">IF($E2111&lt;&gt;1,"",IF($F2111="",0,IF($G2111&lt;='Cohort Report'!$B$7,1,0)))</f>
        <v/>
      </c>
      <c r="I2111" s="20" t="str">
        <f aca="false">IF($E2111&lt;&gt;1,"",IF($F2111="",0,IF($G2111&lt;='Cohort Report'!$B$8,1,0)))</f>
        <v/>
      </c>
      <c r="J2111" s="21" t="str">
        <f aca="false">IF($E2111&lt;&gt;1,"",DATE(YEAR($D2111),MONTH($D2111),1))</f>
        <v/>
      </c>
      <c r="K2111" s="20" t="str">
        <f aca="false">IF($E2111&lt;&gt;1,"",IF($G2111="","",IF(AND($D2111&gt;='Cohort Report'!$B$5,$D2111&lt;='Cohort Report'!$B$6),$G2111,"")))</f>
        <v/>
      </c>
    </row>
    <row r="2112" customFormat="false" ht="15" hidden="false" customHeight="false" outlineLevel="0" collapsed="false">
      <c r="A2112" s="9"/>
      <c r="B2112" s="22"/>
      <c r="C2112" s="23"/>
      <c r="D2112" s="19" t="str">
        <f aca="false">IF($A2112="","",_xlfn.MINIFS($B:$B,$A:$A,$A2112))</f>
        <v/>
      </c>
      <c r="E2112" s="20" t="str">
        <f aca="false">IF($A2112="","",IF(AND($B2112=$D2112,COUNTIFS($A$2:$A2112,$A2112,$B$2:$B2112,$B2112)=1),1,0))</f>
        <v/>
      </c>
      <c r="F2112" s="19" t="str">
        <f aca="false">IF($E2112&lt;&gt;1,"",IF(COUNTIFS($A:$A,$A2112,$B:$B,"&gt;"&amp;$D2112)=0,"",_xlfn.MINIFS($B:$B,$A:$A,$A2112,$B:$B,"&gt;"&amp;$D2112)))</f>
        <v/>
      </c>
      <c r="G2112" s="20" t="str">
        <f aca="false">IF($F2112="","",$F2112-$D2112)</f>
        <v/>
      </c>
      <c r="H2112" s="20" t="str">
        <f aca="false">IF($E2112&lt;&gt;1,"",IF($F2112="",0,IF($G2112&lt;='Cohort Report'!$B$7,1,0)))</f>
        <v/>
      </c>
      <c r="I2112" s="20" t="str">
        <f aca="false">IF($E2112&lt;&gt;1,"",IF($F2112="",0,IF($G2112&lt;='Cohort Report'!$B$8,1,0)))</f>
        <v/>
      </c>
      <c r="J2112" s="21" t="str">
        <f aca="false">IF($E2112&lt;&gt;1,"",DATE(YEAR($D2112),MONTH($D2112),1))</f>
        <v/>
      </c>
      <c r="K2112" s="20" t="str">
        <f aca="false">IF($E2112&lt;&gt;1,"",IF($G2112="","",IF(AND($D2112&gt;='Cohort Report'!$B$5,$D2112&lt;='Cohort Report'!$B$6),$G2112,"")))</f>
        <v/>
      </c>
    </row>
    <row r="2113" customFormat="false" ht="15" hidden="false" customHeight="false" outlineLevel="0" collapsed="false">
      <c r="A2113" s="9"/>
      <c r="B2113" s="22"/>
      <c r="C2113" s="23"/>
      <c r="D2113" s="19" t="str">
        <f aca="false">IF($A2113="","",_xlfn.MINIFS($B:$B,$A:$A,$A2113))</f>
        <v/>
      </c>
      <c r="E2113" s="20" t="str">
        <f aca="false">IF($A2113="","",IF(AND($B2113=$D2113,COUNTIFS($A$2:$A2113,$A2113,$B$2:$B2113,$B2113)=1),1,0))</f>
        <v/>
      </c>
      <c r="F2113" s="19" t="str">
        <f aca="false">IF($E2113&lt;&gt;1,"",IF(COUNTIFS($A:$A,$A2113,$B:$B,"&gt;"&amp;$D2113)=0,"",_xlfn.MINIFS($B:$B,$A:$A,$A2113,$B:$B,"&gt;"&amp;$D2113)))</f>
        <v/>
      </c>
      <c r="G2113" s="20" t="str">
        <f aca="false">IF($F2113="","",$F2113-$D2113)</f>
        <v/>
      </c>
      <c r="H2113" s="20" t="str">
        <f aca="false">IF($E2113&lt;&gt;1,"",IF($F2113="",0,IF($G2113&lt;='Cohort Report'!$B$7,1,0)))</f>
        <v/>
      </c>
      <c r="I2113" s="20" t="str">
        <f aca="false">IF($E2113&lt;&gt;1,"",IF($F2113="",0,IF($G2113&lt;='Cohort Report'!$B$8,1,0)))</f>
        <v/>
      </c>
      <c r="J2113" s="21" t="str">
        <f aca="false">IF($E2113&lt;&gt;1,"",DATE(YEAR($D2113),MONTH($D2113),1))</f>
        <v/>
      </c>
      <c r="K2113" s="20" t="str">
        <f aca="false">IF($E2113&lt;&gt;1,"",IF($G2113="","",IF(AND($D2113&gt;='Cohort Report'!$B$5,$D2113&lt;='Cohort Report'!$B$6),$G2113,"")))</f>
        <v/>
      </c>
    </row>
    <row r="2114" customFormat="false" ht="15" hidden="false" customHeight="false" outlineLevel="0" collapsed="false">
      <c r="A2114" s="9"/>
      <c r="B2114" s="22"/>
      <c r="C2114" s="23"/>
      <c r="D2114" s="19" t="str">
        <f aca="false">IF($A2114="","",_xlfn.MINIFS($B:$B,$A:$A,$A2114))</f>
        <v/>
      </c>
      <c r="E2114" s="20" t="str">
        <f aca="false">IF($A2114="","",IF(AND($B2114=$D2114,COUNTIFS($A$2:$A2114,$A2114,$B$2:$B2114,$B2114)=1),1,0))</f>
        <v/>
      </c>
      <c r="F2114" s="19" t="str">
        <f aca="false">IF($E2114&lt;&gt;1,"",IF(COUNTIFS($A:$A,$A2114,$B:$B,"&gt;"&amp;$D2114)=0,"",_xlfn.MINIFS($B:$B,$A:$A,$A2114,$B:$B,"&gt;"&amp;$D2114)))</f>
        <v/>
      </c>
      <c r="G2114" s="20" t="str">
        <f aca="false">IF($F2114="","",$F2114-$D2114)</f>
        <v/>
      </c>
      <c r="H2114" s="20" t="str">
        <f aca="false">IF($E2114&lt;&gt;1,"",IF($F2114="",0,IF($G2114&lt;='Cohort Report'!$B$7,1,0)))</f>
        <v/>
      </c>
      <c r="I2114" s="20" t="str">
        <f aca="false">IF($E2114&lt;&gt;1,"",IF($F2114="",0,IF($G2114&lt;='Cohort Report'!$B$8,1,0)))</f>
        <v/>
      </c>
      <c r="J2114" s="21" t="str">
        <f aca="false">IF($E2114&lt;&gt;1,"",DATE(YEAR($D2114),MONTH($D2114),1))</f>
        <v/>
      </c>
      <c r="K2114" s="20" t="str">
        <f aca="false">IF($E2114&lt;&gt;1,"",IF($G2114="","",IF(AND($D2114&gt;='Cohort Report'!$B$5,$D2114&lt;='Cohort Report'!$B$6),$G2114,"")))</f>
        <v/>
      </c>
    </row>
    <row r="2115" customFormat="false" ht="15" hidden="false" customHeight="false" outlineLevel="0" collapsed="false">
      <c r="A2115" s="9"/>
      <c r="B2115" s="22"/>
      <c r="C2115" s="23"/>
      <c r="D2115" s="19" t="str">
        <f aca="false">IF($A2115="","",_xlfn.MINIFS($B:$B,$A:$A,$A2115))</f>
        <v/>
      </c>
      <c r="E2115" s="20" t="str">
        <f aca="false">IF($A2115="","",IF(AND($B2115=$D2115,COUNTIFS($A$2:$A2115,$A2115,$B$2:$B2115,$B2115)=1),1,0))</f>
        <v/>
      </c>
      <c r="F2115" s="19" t="str">
        <f aca="false">IF($E2115&lt;&gt;1,"",IF(COUNTIFS($A:$A,$A2115,$B:$B,"&gt;"&amp;$D2115)=0,"",_xlfn.MINIFS($B:$B,$A:$A,$A2115,$B:$B,"&gt;"&amp;$D2115)))</f>
        <v/>
      </c>
      <c r="G2115" s="20" t="str">
        <f aca="false">IF($F2115="","",$F2115-$D2115)</f>
        <v/>
      </c>
      <c r="H2115" s="20" t="str">
        <f aca="false">IF($E2115&lt;&gt;1,"",IF($F2115="",0,IF($G2115&lt;='Cohort Report'!$B$7,1,0)))</f>
        <v/>
      </c>
      <c r="I2115" s="20" t="str">
        <f aca="false">IF($E2115&lt;&gt;1,"",IF($F2115="",0,IF($G2115&lt;='Cohort Report'!$B$8,1,0)))</f>
        <v/>
      </c>
      <c r="J2115" s="21" t="str">
        <f aca="false">IF($E2115&lt;&gt;1,"",DATE(YEAR($D2115),MONTH($D2115),1))</f>
        <v/>
      </c>
      <c r="K2115" s="20" t="str">
        <f aca="false">IF($E2115&lt;&gt;1,"",IF($G2115="","",IF(AND($D2115&gt;='Cohort Report'!$B$5,$D2115&lt;='Cohort Report'!$B$6),$G2115,"")))</f>
        <v/>
      </c>
    </row>
    <row r="2116" customFormat="false" ht="15" hidden="false" customHeight="false" outlineLevel="0" collapsed="false">
      <c r="A2116" s="9"/>
      <c r="B2116" s="22"/>
      <c r="C2116" s="23"/>
      <c r="D2116" s="19" t="str">
        <f aca="false">IF($A2116="","",_xlfn.MINIFS($B:$B,$A:$A,$A2116))</f>
        <v/>
      </c>
      <c r="E2116" s="20" t="str">
        <f aca="false">IF($A2116="","",IF(AND($B2116=$D2116,COUNTIFS($A$2:$A2116,$A2116,$B$2:$B2116,$B2116)=1),1,0))</f>
        <v/>
      </c>
      <c r="F2116" s="19" t="str">
        <f aca="false">IF($E2116&lt;&gt;1,"",IF(COUNTIFS($A:$A,$A2116,$B:$B,"&gt;"&amp;$D2116)=0,"",_xlfn.MINIFS($B:$B,$A:$A,$A2116,$B:$B,"&gt;"&amp;$D2116)))</f>
        <v/>
      </c>
      <c r="G2116" s="20" t="str">
        <f aca="false">IF($F2116="","",$F2116-$D2116)</f>
        <v/>
      </c>
      <c r="H2116" s="20" t="str">
        <f aca="false">IF($E2116&lt;&gt;1,"",IF($F2116="",0,IF($G2116&lt;='Cohort Report'!$B$7,1,0)))</f>
        <v/>
      </c>
      <c r="I2116" s="20" t="str">
        <f aca="false">IF($E2116&lt;&gt;1,"",IF($F2116="",0,IF($G2116&lt;='Cohort Report'!$B$8,1,0)))</f>
        <v/>
      </c>
      <c r="J2116" s="21" t="str">
        <f aca="false">IF($E2116&lt;&gt;1,"",DATE(YEAR($D2116),MONTH($D2116),1))</f>
        <v/>
      </c>
      <c r="K2116" s="20" t="str">
        <f aca="false">IF($E2116&lt;&gt;1,"",IF($G2116="","",IF(AND($D2116&gt;='Cohort Report'!$B$5,$D2116&lt;='Cohort Report'!$B$6),$G2116,"")))</f>
        <v/>
      </c>
    </row>
    <row r="2117" customFormat="false" ht="15" hidden="false" customHeight="false" outlineLevel="0" collapsed="false">
      <c r="A2117" s="9"/>
      <c r="B2117" s="22"/>
      <c r="C2117" s="23"/>
      <c r="D2117" s="19" t="str">
        <f aca="false">IF($A2117="","",_xlfn.MINIFS($B:$B,$A:$A,$A2117))</f>
        <v/>
      </c>
      <c r="E2117" s="20" t="str">
        <f aca="false">IF($A2117="","",IF(AND($B2117=$D2117,COUNTIFS($A$2:$A2117,$A2117,$B$2:$B2117,$B2117)=1),1,0))</f>
        <v/>
      </c>
      <c r="F2117" s="19" t="str">
        <f aca="false">IF($E2117&lt;&gt;1,"",IF(COUNTIFS($A:$A,$A2117,$B:$B,"&gt;"&amp;$D2117)=0,"",_xlfn.MINIFS($B:$B,$A:$A,$A2117,$B:$B,"&gt;"&amp;$D2117)))</f>
        <v/>
      </c>
      <c r="G2117" s="20" t="str">
        <f aca="false">IF($F2117="","",$F2117-$D2117)</f>
        <v/>
      </c>
      <c r="H2117" s="20" t="str">
        <f aca="false">IF($E2117&lt;&gt;1,"",IF($F2117="",0,IF($G2117&lt;='Cohort Report'!$B$7,1,0)))</f>
        <v/>
      </c>
      <c r="I2117" s="20" t="str">
        <f aca="false">IF($E2117&lt;&gt;1,"",IF($F2117="",0,IF($G2117&lt;='Cohort Report'!$B$8,1,0)))</f>
        <v/>
      </c>
      <c r="J2117" s="21" t="str">
        <f aca="false">IF($E2117&lt;&gt;1,"",DATE(YEAR($D2117),MONTH($D2117),1))</f>
        <v/>
      </c>
      <c r="K2117" s="20" t="str">
        <f aca="false">IF($E2117&lt;&gt;1,"",IF($G2117="","",IF(AND($D2117&gt;='Cohort Report'!$B$5,$D2117&lt;='Cohort Report'!$B$6),$G2117,"")))</f>
        <v/>
      </c>
    </row>
    <row r="2118" customFormat="false" ht="15" hidden="false" customHeight="false" outlineLevel="0" collapsed="false">
      <c r="A2118" s="9"/>
      <c r="B2118" s="22"/>
      <c r="C2118" s="23"/>
      <c r="D2118" s="19" t="str">
        <f aca="false">IF($A2118="","",_xlfn.MINIFS($B:$B,$A:$A,$A2118))</f>
        <v/>
      </c>
      <c r="E2118" s="20" t="str">
        <f aca="false">IF($A2118="","",IF(AND($B2118=$D2118,COUNTIFS($A$2:$A2118,$A2118,$B$2:$B2118,$B2118)=1),1,0))</f>
        <v/>
      </c>
      <c r="F2118" s="19" t="str">
        <f aca="false">IF($E2118&lt;&gt;1,"",IF(COUNTIFS($A:$A,$A2118,$B:$B,"&gt;"&amp;$D2118)=0,"",_xlfn.MINIFS($B:$B,$A:$A,$A2118,$B:$B,"&gt;"&amp;$D2118)))</f>
        <v/>
      </c>
      <c r="G2118" s="20" t="str">
        <f aca="false">IF($F2118="","",$F2118-$D2118)</f>
        <v/>
      </c>
      <c r="H2118" s="20" t="str">
        <f aca="false">IF($E2118&lt;&gt;1,"",IF($F2118="",0,IF($G2118&lt;='Cohort Report'!$B$7,1,0)))</f>
        <v/>
      </c>
      <c r="I2118" s="20" t="str">
        <f aca="false">IF($E2118&lt;&gt;1,"",IF($F2118="",0,IF($G2118&lt;='Cohort Report'!$B$8,1,0)))</f>
        <v/>
      </c>
      <c r="J2118" s="21" t="str">
        <f aca="false">IF($E2118&lt;&gt;1,"",DATE(YEAR($D2118),MONTH($D2118),1))</f>
        <v/>
      </c>
      <c r="K2118" s="20" t="str">
        <f aca="false">IF($E2118&lt;&gt;1,"",IF($G2118="","",IF(AND($D2118&gt;='Cohort Report'!$B$5,$D2118&lt;='Cohort Report'!$B$6),$G2118,"")))</f>
        <v/>
      </c>
    </row>
    <row r="2119" customFormat="false" ht="15" hidden="false" customHeight="false" outlineLevel="0" collapsed="false">
      <c r="A2119" s="9"/>
      <c r="B2119" s="22"/>
      <c r="C2119" s="23"/>
      <c r="D2119" s="19" t="str">
        <f aca="false">IF($A2119="","",_xlfn.MINIFS($B:$B,$A:$A,$A2119))</f>
        <v/>
      </c>
      <c r="E2119" s="20" t="str">
        <f aca="false">IF($A2119="","",IF(AND($B2119=$D2119,COUNTIFS($A$2:$A2119,$A2119,$B$2:$B2119,$B2119)=1),1,0))</f>
        <v/>
      </c>
      <c r="F2119" s="19" t="str">
        <f aca="false">IF($E2119&lt;&gt;1,"",IF(COUNTIFS($A:$A,$A2119,$B:$B,"&gt;"&amp;$D2119)=0,"",_xlfn.MINIFS($B:$B,$A:$A,$A2119,$B:$B,"&gt;"&amp;$D2119)))</f>
        <v/>
      </c>
      <c r="G2119" s="20" t="str">
        <f aca="false">IF($F2119="","",$F2119-$D2119)</f>
        <v/>
      </c>
      <c r="H2119" s="20" t="str">
        <f aca="false">IF($E2119&lt;&gt;1,"",IF($F2119="",0,IF($G2119&lt;='Cohort Report'!$B$7,1,0)))</f>
        <v/>
      </c>
      <c r="I2119" s="20" t="str">
        <f aca="false">IF($E2119&lt;&gt;1,"",IF($F2119="",0,IF($G2119&lt;='Cohort Report'!$B$8,1,0)))</f>
        <v/>
      </c>
      <c r="J2119" s="21" t="str">
        <f aca="false">IF($E2119&lt;&gt;1,"",DATE(YEAR($D2119),MONTH($D2119),1))</f>
        <v/>
      </c>
      <c r="K2119" s="20" t="str">
        <f aca="false">IF($E2119&lt;&gt;1,"",IF($G2119="","",IF(AND($D2119&gt;='Cohort Report'!$B$5,$D2119&lt;='Cohort Report'!$B$6),$G2119,"")))</f>
        <v/>
      </c>
    </row>
    <row r="2120" customFormat="false" ht="15" hidden="false" customHeight="false" outlineLevel="0" collapsed="false">
      <c r="A2120" s="9"/>
      <c r="B2120" s="22"/>
      <c r="C2120" s="23"/>
      <c r="D2120" s="19" t="str">
        <f aca="false">IF($A2120="","",_xlfn.MINIFS($B:$B,$A:$A,$A2120))</f>
        <v/>
      </c>
      <c r="E2120" s="20" t="str">
        <f aca="false">IF($A2120="","",IF(AND($B2120=$D2120,COUNTIFS($A$2:$A2120,$A2120,$B$2:$B2120,$B2120)=1),1,0))</f>
        <v/>
      </c>
      <c r="F2120" s="19" t="str">
        <f aca="false">IF($E2120&lt;&gt;1,"",IF(COUNTIFS($A:$A,$A2120,$B:$B,"&gt;"&amp;$D2120)=0,"",_xlfn.MINIFS($B:$B,$A:$A,$A2120,$B:$B,"&gt;"&amp;$D2120)))</f>
        <v/>
      </c>
      <c r="G2120" s="20" t="str">
        <f aca="false">IF($F2120="","",$F2120-$D2120)</f>
        <v/>
      </c>
      <c r="H2120" s="20" t="str">
        <f aca="false">IF($E2120&lt;&gt;1,"",IF($F2120="",0,IF($G2120&lt;='Cohort Report'!$B$7,1,0)))</f>
        <v/>
      </c>
      <c r="I2120" s="20" t="str">
        <f aca="false">IF($E2120&lt;&gt;1,"",IF($F2120="",0,IF($G2120&lt;='Cohort Report'!$B$8,1,0)))</f>
        <v/>
      </c>
      <c r="J2120" s="21" t="str">
        <f aca="false">IF($E2120&lt;&gt;1,"",DATE(YEAR($D2120),MONTH($D2120),1))</f>
        <v/>
      </c>
      <c r="K2120" s="20" t="str">
        <f aca="false">IF($E2120&lt;&gt;1,"",IF($G2120="","",IF(AND($D2120&gt;='Cohort Report'!$B$5,$D2120&lt;='Cohort Report'!$B$6),$G2120,"")))</f>
        <v/>
      </c>
    </row>
    <row r="2121" customFormat="false" ht="15" hidden="false" customHeight="false" outlineLevel="0" collapsed="false">
      <c r="A2121" s="9"/>
      <c r="B2121" s="22"/>
      <c r="C2121" s="23"/>
      <c r="D2121" s="19" t="str">
        <f aca="false">IF($A2121="","",_xlfn.MINIFS($B:$B,$A:$A,$A2121))</f>
        <v/>
      </c>
      <c r="E2121" s="20" t="str">
        <f aca="false">IF($A2121="","",IF(AND($B2121=$D2121,COUNTIFS($A$2:$A2121,$A2121,$B$2:$B2121,$B2121)=1),1,0))</f>
        <v/>
      </c>
      <c r="F2121" s="19" t="str">
        <f aca="false">IF($E2121&lt;&gt;1,"",IF(COUNTIFS($A:$A,$A2121,$B:$B,"&gt;"&amp;$D2121)=0,"",_xlfn.MINIFS($B:$B,$A:$A,$A2121,$B:$B,"&gt;"&amp;$D2121)))</f>
        <v/>
      </c>
      <c r="G2121" s="20" t="str">
        <f aca="false">IF($F2121="","",$F2121-$D2121)</f>
        <v/>
      </c>
      <c r="H2121" s="20" t="str">
        <f aca="false">IF($E2121&lt;&gt;1,"",IF($F2121="",0,IF($G2121&lt;='Cohort Report'!$B$7,1,0)))</f>
        <v/>
      </c>
      <c r="I2121" s="20" t="str">
        <f aca="false">IF($E2121&lt;&gt;1,"",IF($F2121="",0,IF($G2121&lt;='Cohort Report'!$B$8,1,0)))</f>
        <v/>
      </c>
      <c r="J2121" s="21" t="str">
        <f aca="false">IF($E2121&lt;&gt;1,"",DATE(YEAR($D2121),MONTH($D2121),1))</f>
        <v/>
      </c>
      <c r="K2121" s="20" t="str">
        <f aca="false">IF($E2121&lt;&gt;1,"",IF($G2121="","",IF(AND($D2121&gt;='Cohort Report'!$B$5,$D2121&lt;='Cohort Report'!$B$6),$G2121,"")))</f>
        <v/>
      </c>
    </row>
    <row r="2122" customFormat="false" ht="15" hidden="false" customHeight="false" outlineLevel="0" collapsed="false">
      <c r="A2122" s="9"/>
      <c r="B2122" s="22"/>
      <c r="C2122" s="23"/>
      <c r="D2122" s="19" t="str">
        <f aca="false">IF($A2122="","",_xlfn.MINIFS($B:$B,$A:$A,$A2122))</f>
        <v/>
      </c>
      <c r="E2122" s="20" t="str">
        <f aca="false">IF($A2122="","",IF(AND($B2122=$D2122,COUNTIFS($A$2:$A2122,$A2122,$B$2:$B2122,$B2122)=1),1,0))</f>
        <v/>
      </c>
      <c r="F2122" s="19" t="str">
        <f aca="false">IF($E2122&lt;&gt;1,"",IF(COUNTIFS($A:$A,$A2122,$B:$B,"&gt;"&amp;$D2122)=0,"",_xlfn.MINIFS($B:$B,$A:$A,$A2122,$B:$B,"&gt;"&amp;$D2122)))</f>
        <v/>
      </c>
      <c r="G2122" s="20" t="str">
        <f aca="false">IF($F2122="","",$F2122-$D2122)</f>
        <v/>
      </c>
      <c r="H2122" s="20" t="str">
        <f aca="false">IF($E2122&lt;&gt;1,"",IF($F2122="",0,IF($G2122&lt;='Cohort Report'!$B$7,1,0)))</f>
        <v/>
      </c>
      <c r="I2122" s="20" t="str">
        <f aca="false">IF($E2122&lt;&gt;1,"",IF($F2122="",0,IF($G2122&lt;='Cohort Report'!$B$8,1,0)))</f>
        <v/>
      </c>
      <c r="J2122" s="21" t="str">
        <f aca="false">IF($E2122&lt;&gt;1,"",DATE(YEAR($D2122),MONTH($D2122),1))</f>
        <v/>
      </c>
      <c r="K2122" s="20" t="str">
        <f aca="false">IF($E2122&lt;&gt;1,"",IF($G2122="","",IF(AND($D2122&gt;='Cohort Report'!$B$5,$D2122&lt;='Cohort Report'!$B$6),$G2122,"")))</f>
        <v/>
      </c>
    </row>
    <row r="2123" customFormat="false" ht="15" hidden="false" customHeight="false" outlineLevel="0" collapsed="false">
      <c r="A2123" s="9"/>
      <c r="B2123" s="22"/>
      <c r="C2123" s="23"/>
      <c r="D2123" s="19" t="str">
        <f aca="false">IF($A2123="","",_xlfn.MINIFS($B:$B,$A:$A,$A2123))</f>
        <v/>
      </c>
      <c r="E2123" s="20" t="str">
        <f aca="false">IF($A2123="","",IF(AND($B2123=$D2123,COUNTIFS($A$2:$A2123,$A2123,$B$2:$B2123,$B2123)=1),1,0))</f>
        <v/>
      </c>
      <c r="F2123" s="19" t="str">
        <f aca="false">IF($E2123&lt;&gt;1,"",IF(COUNTIFS($A:$A,$A2123,$B:$B,"&gt;"&amp;$D2123)=0,"",_xlfn.MINIFS($B:$B,$A:$A,$A2123,$B:$B,"&gt;"&amp;$D2123)))</f>
        <v/>
      </c>
      <c r="G2123" s="20" t="str">
        <f aca="false">IF($F2123="","",$F2123-$D2123)</f>
        <v/>
      </c>
      <c r="H2123" s="20" t="str">
        <f aca="false">IF($E2123&lt;&gt;1,"",IF($F2123="",0,IF($G2123&lt;='Cohort Report'!$B$7,1,0)))</f>
        <v/>
      </c>
      <c r="I2123" s="20" t="str">
        <f aca="false">IF($E2123&lt;&gt;1,"",IF($F2123="",0,IF($G2123&lt;='Cohort Report'!$B$8,1,0)))</f>
        <v/>
      </c>
      <c r="J2123" s="21" t="str">
        <f aca="false">IF($E2123&lt;&gt;1,"",DATE(YEAR($D2123),MONTH($D2123),1))</f>
        <v/>
      </c>
      <c r="K2123" s="20" t="str">
        <f aca="false">IF($E2123&lt;&gt;1,"",IF($G2123="","",IF(AND($D2123&gt;='Cohort Report'!$B$5,$D2123&lt;='Cohort Report'!$B$6),$G2123,"")))</f>
        <v/>
      </c>
    </row>
    <row r="2124" customFormat="false" ht="15" hidden="false" customHeight="false" outlineLevel="0" collapsed="false">
      <c r="A2124" s="9"/>
      <c r="B2124" s="22"/>
      <c r="C2124" s="23"/>
      <c r="D2124" s="19" t="str">
        <f aca="false">IF($A2124="","",_xlfn.MINIFS($B:$B,$A:$A,$A2124))</f>
        <v/>
      </c>
      <c r="E2124" s="20" t="str">
        <f aca="false">IF($A2124="","",IF(AND($B2124=$D2124,COUNTIFS($A$2:$A2124,$A2124,$B$2:$B2124,$B2124)=1),1,0))</f>
        <v/>
      </c>
      <c r="F2124" s="19" t="str">
        <f aca="false">IF($E2124&lt;&gt;1,"",IF(COUNTIFS($A:$A,$A2124,$B:$B,"&gt;"&amp;$D2124)=0,"",_xlfn.MINIFS($B:$B,$A:$A,$A2124,$B:$B,"&gt;"&amp;$D2124)))</f>
        <v/>
      </c>
      <c r="G2124" s="20" t="str">
        <f aca="false">IF($F2124="","",$F2124-$D2124)</f>
        <v/>
      </c>
      <c r="H2124" s="20" t="str">
        <f aca="false">IF($E2124&lt;&gt;1,"",IF($F2124="",0,IF($G2124&lt;='Cohort Report'!$B$7,1,0)))</f>
        <v/>
      </c>
      <c r="I2124" s="20" t="str">
        <f aca="false">IF($E2124&lt;&gt;1,"",IF($F2124="",0,IF($G2124&lt;='Cohort Report'!$B$8,1,0)))</f>
        <v/>
      </c>
      <c r="J2124" s="21" t="str">
        <f aca="false">IF($E2124&lt;&gt;1,"",DATE(YEAR($D2124),MONTH($D2124),1))</f>
        <v/>
      </c>
      <c r="K2124" s="20" t="str">
        <f aca="false">IF($E2124&lt;&gt;1,"",IF($G2124="","",IF(AND($D2124&gt;='Cohort Report'!$B$5,$D2124&lt;='Cohort Report'!$B$6),$G2124,"")))</f>
        <v/>
      </c>
    </row>
    <row r="2125" customFormat="false" ht="15" hidden="false" customHeight="false" outlineLevel="0" collapsed="false">
      <c r="A2125" s="9"/>
      <c r="B2125" s="22"/>
      <c r="C2125" s="23"/>
      <c r="D2125" s="19" t="str">
        <f aca="false">IF($A2125="","",_xlfn.MINIFS($B:$B,$A:$A,$A2125))</f>
        <v/>
      </c>
      <c r="E2125" s="20" t="str">
        <f aca="false">IF($A2125="","",IF(AND($B2125=$D2125,COUNTIFS($A$2:$A2125,$A2125,$B$2:$B2125,$B2125)=1),1,0))</f>
        <v/>
      </c>
      <c r="F2125" s="19" t="str">
        <f aca="false">IF($E2125&lt;&gt;1,"",IF(COUNTIFS($A:$A,$A2125,$B:$B,"&gt;"&amp;$D2125)=0,"",_xlfn.MINIFS($B:$B,$A:$A,$A2125,$B:$B,"&gt;"&amp;$D2125)))</f>
        <v/>
      </c>
      <c r="G2125" s="20" t="str">
        <f aca="false">IF($F2125="","",$F2125-$D2125)</f>
        <v/>
      </c>
      <c r="H2125" s="20" t="str">
        <f aca="false">IF($E2125&lt;&gt;1,"",IF($F2125="",0,IF($G2125&lt;='Cohort Report'!$B$7,1,0)))</f>
        <v/>
      </c>
      <c r="I2125" s="20" t="str">
        <f aca="false">IF($E2125&lt;&gt;1,"",IF($F2125="",0,IF($G2125&lt;='Cohort Report'!$B$8,1,0)))</f>
        <v/>
      </c>
      <c r="J2125" s="21" t="str">
        <f aca="false">IF($E2125&lt;&gt;1,"",DATE(YEAR($D2125),MONTH($D2125),1))</f>
        <v/>
      </c>
      <c r="K2125" s="20" t="str">
        <f aca="false">IF($E2125&lt;&gt;1,"",IF($G2125="","",IF(AND($D2125&gt;='Cohort Report'!$B$5,$D2125&lt;='Cohort Report'!$B$6),$G2125,"")))</f>
        <v/>
      </c>
    </row>
    <row r="2126" customFormat="false" ht="15" hidden="false" customHeight="false" outlineLevel="0" collapsed="false">
      <c r="A2126" s="9"/>
      <c r="B2126" s="22"/>
      <c r="C2126" s="23"/>
      <c r="D2126" s="19" t="str">
        <f aca="false">IF($A2126="","",_xlfn.MINIFS($B:$B,$A:$A,$A2126))</f>
        <v/>
      </c>
      <c r="E2126" s="20" t="str">
        <f aca="false">IF($A2126="","",IF(AND($B2126=$D2126,COUNTIFS($A$2:$A2126,$A2126,$B$2:$B2126,$B2126)=1),1,0))</f>
        <v/>
      </c>
      <c r="F2126" s="19" t="str">
        <f aca="false">IF($E2126&lt;&gt;1,"",IF(COUNTIFS($A:$A,$A2126,$B:$B,"&gt;"&amp;$D2126)=0,"",_xlfn.MINIFS($B:$B,$A:$A,$A2126,$B:$B,"&gt;"&amp;$D2126)))</f>
        <v/>
      </c>
      <c r="G2126" s="20" t="str">
        <f aca="false">IF($F2126="","",$F2126-$D2126)</f>
        <v/>
      </c>
      <c r="H2126" s="20" t="str">
        <f aca="false">IF($E2126&lt;&gt;1,"",IF($F2126="",0,IF($G2126&lt;='Cohort Report'!$B$7,1,0)))</f>
        <v/>
      </c>
      <c r="I2126" s="20" t="str">
        <f aca="false">IF($E2126&lt;&gt;1,"",IF($F2126="",0,IF($G2126&lt;='Cohort Report'!$B$8,1,0)))</f>
        <v/>
      </c>
      <c r="J2126" s="21" t="str">
        <f aca="false">IF($E2126&lt;&gt;1,"",DATE(YEAR($D2126),MONTH($D2126),1))</f>
        <v/>
      </c>
      <c r="K2126" s="20" t="str">
        <f aca="false">IF($E2126&lt;&gt;1,"",IF($G2126="","",IF(AND($D2126&gt;='Cohort Report'!$B$5,$D2126&lt;='Cohort Report'!$B$6),$G2126,"")))</f>
        <v/>
      </c>
    </row>
    <row r="2127" customFormat="false" ht="15" hidden="false" customHeight="false" outlineLevel="0" collapsed="false">
      <c r="A2127" s="9"/>
      <c r="B2127" s="22"/>
      <c r="C2127" s="23"/>
      <c r="D2127" s="19" t="str">
        <f aca="false">IF($A2127="","",_xlfn.MINIFS($B:$B,$A:$A,$A2127))</f>
        <v/>
      </c>
      <c r="E2127" s="20" t="str">
        <f aca="false">IF($A2127="","",IF(AND($B2127=$D2127,COUNTIFS($A$2:$A2127,$A2127,$B$2:$B2127,$B2127)=1),1,0))</f>
        <v/>
      </c>
      <c r="F2127" s="19" t="str">
        <f aca="false">IF($E2127&lt;&gt;1,"",IF(COUNTIFS($A:$A,$A2127,$B:$B,"&gt;"&amp;$D2127)=0,"",_xlfn.MINIFS($B:$B,$A:$A,$A2127,$B:$B,"&gt;"&amp;$D2127)))</f>
        <v/>
      </c>
      <c r="G2127" s="20" t="str">
        <f aca="false">IF($F2127="","",$F2127-$D2127)</f>
        <v/>
      </c>
      <c r="H2127" s="20" t="str">
        <f aca="false">IF($E2127&lt;&gt;1,"",IF($F2127="",0,IF($G2127&lt;='Cohort Report'!$B$7,1,0)))</f>
        <v/>
      </c>
      <c r="I2127" s="20" t="str">
        <f aca="false">IF($E2127&lt;&gt;1,"",IF($F2127="",0,IF($G2127&lt;='Cohort Report'!$B$8,1,0)))</f>
        <v/>
      </c>
      <c r="J2127" s="21" t="str">
        <f aca="false">IF($E2127&lt;&gt;1,"",DATE(YEAR($D2127),MONTH($D2127),1))</f>
        <v/>
      </c>
      <c r="K2127" s="20" t="str">
        <f aca="false">IF($E2127&lt;&gt;1,"",IF($G2127="","",IF(AND($D2127&gt;='Cohort Report'!$B$5,$D2127&lt;='Cohort Report'!$B$6),$G2127,"")))</f>
        <v/>
      </c>
    </row>
    <row r="2128" customFormat="false" ht="15" hidden="false" customHeight="false" outlineLevel="0" collapsed="false">
      <c r="A2128" s="9"/>
      <c r="B2128" s="22"/>
      <c r="C2128" s="23"/>
      <c r="D2128" s="19" t="str">
        <f aca="false">IF($A2128="","",_xlfn.MINIFS($B:$B,$A:$A,$A2128))</f>
        <v/>
      </c>
      <c r="E2128" s="20" t="str">
        <f aca="false">IF($A2128="","",IF(AND($B2128=$D2128,COUNTIFS($A$2:$A2128,$A2128,$B$2:$B2128,$B2128)=1),1,0))</f>
        <v/>
      </c>
      <c r="F2128" s="19" t="str">
        <f aca="false">IF($E2128&lt;&gt;1,"",IF(COUNTIFS($A:$A,$A2128,$B:$B,"&gt;"&amp;$D2128)=0,"",_xlfn.MINIFS($B:$B,$A:$A,$A2128,$B:$B,"&gt;"&amp;$D2128)))</f>
        <v/>
      </c>
      <c r="G2128" s="20" t="str">
        <f aca="false">IF($F2128="","",$F2128-$D2128)</f>
        <v/>
      </c>
      <c r="H2128" s="20" t="str">
        <f aca="false">IF($E2128&lt;&gt;1,"",IF($F2128="",0,IF($G2128&lt;='Cohort Report'!$B$7,1,0)))</f>
        <v/>
      </c>
      <c r="I2128" s="20" t="str">
        <f aca="false">IF($E2128&lt;&gt;1,"",IF($F2128="",0,IF($G2128&lt;='Cohort Report'!$B$8,1,0)))</f>
        <v/>
      </c>
      <c r="J2128" s="21" t="str">
        <f aca="false">IF($E2128&lt;&gt;1,"",DATE(YEAR($D2128),MONTH($D2128),1))</f>
        <v/>
      </c>
      <c r="K2128" s="20" t="str">
        <f aca="false">IF($E2128&lt;&gt;1,"",IF($G2128="","",IF(AND($D2128&gt;='Cohort Report'!$B$5,$D2128&lt;='Cohort Report'!$B$6),$G2128,"")))</f>
        <v/>
      </c>
    </row>
    <row r="2129" customFormat="false" ht="15" hidden="false" customHeight="false" outlineLevel="0" collapsed="false">
      <c r="A2129" s="9"/>
      <c r="B2129" s="22"/>
      <c r="C2129" s="23"/>
      <c r="D2129" s="19" t="str">
        <f aca="false">IF($A2129="","",_xlfn.MINIFS($B:$B,$A:$A,$A2129))</f>
        <v/>
      </c>
      <c r="E2129" s="20" t="str">
        <f aca="false">IF($A2129="","",IF(AND($B2129=$D2129,COUNTIFS($A$2:$A2129,$A2129,$B$2:$B2129,$B2129)=1),1,0))</f>
        <v/>
      </c>
      <c r="F2129" s="19" t="str">
        <f aca="false">IF($E2129&lt;&gt;1,"",IF(COUNTIFS($A:$A,$A2129,$B:$B,"&gt;"&amp;$D2129)=0,"",_xlfn.MINIFS($B:$B,$A:$A,$A2129,$B:$B,"&gt;"&amp;$D2129)))</f>
        <v/>
      </c>
      <c r="G2129" s="20" t="str">
        <f aca="false">IF($F2129="","",$F2129-$D2129)</f>
        <v/>
      </c>
      <c r="H2129" s="20" t="str">
        <f aca="false">IF($E2129&lt;&gt;1,"",IF($F2129="",0,IF($G2129&lt;='Cohort Report'!$B$7,1,0)))</f>
        <v/>
      </c>
      <c r="I2129" s="20" t="str">
        <f aca="false">IF($E2129&lt;&gt;1,"",IF($F2129="",0,IF($G2129&lt;='Cohort Report'!$B$8,1,0)))</f>
        <v/>
      </c>
      <c r="J2129" s="21" t="str">
        <f aca="false">IF($E2129&lt;&gt;1,"",DATE(YEAR($D2129),MONTH($D2129),1))</f>
        <v/>
      </c>
      <c r="K2129" s="20" t="str">
        <f aca="false">IF($E2129&lt;&gt;1,"",IF($G2129="","",IF(AND($D2129&gt;='Cohort Report'!$B$5,$D2129&lt;='Cohort Report'!$B$6),$G2129,"")))</f>
        <v/>
      </c>
    </row>
    <row r="2130" customFormat="false" ht="15" hidden="false" customHeight="false" outlineLevel="0" collapsed="false">
      <c r="A2130" s="9"/>
      <c r="B2130" s="22"/>
      <c r="C2130" s="23"/>
      <c r="D2130" s="19" t="str">
        <f aca="false">IF($A2130="","",_xlfn.MINIFS($B:$B,$A:$A,$A2130))</f>
        <v/>
      </c>
      <c r="E2130" s="20" t="str">
        <f aca="false">IF($A2130="","",IF(AND($B2130=$D2130,COUNTIFS($A$2:$A2130,$A2130,$B$2:$B2130,$B2130)=1),1,0))</f>
        <v/>
      </c>
      <c r="F2130" s="19" t="str">
        <f aca="false">IF($E2130&lt;&gt;1,"",IF(COUNTIFS($A:$A,$A2130,$B:$B,"&gt;"&amp;$D2130)=0,"",_xlfn.MINIFS($B:$B,$A:$A,$A2130,$B:$B,"&gt;"&amp;$D2130)))</f>
        <v/>
      </c>
      <c r="G2130" s="20" t="str">
        <f aca="false">IF($F2130="","",$F2130-$D2130)</f>
        <v/>
      </c>
      <c r="H2130" s="20" t="str">
        <f aca="false">IF($E2130&lt;&gt;1,"",IF($F2130="",0,IF($G2130&lt;='Cohort Report'!$B$7,1,0)))</f>
        <v/>
      </c>
      <c r="I2130" s="20" t="str">
        <f aca="false">IF($E2130&lt;&gt;1,"",IF($F2130="",0,IF($G2130&lt;='Cohort Report'!$B$8,1,0)))</f>
        <v/>
      </c>
      <c r="J2130" s="21" t="str">
        <f aca="false">IF($E2130&lt;&gt;1,"",DATE(YEAR($D2130),MONTH($D2130),1))</f>
        <v/>
      </c>
      <c r="K2130" s="20" t="str">
        <f aca="false">IF($E2130&lt;&gt;1,"",IF($G2130="","",IF(AND($D2130&gt;='Cohort Report'!$B$5,$D2130&lt;='Cohort Report'!$B$6),$G2130,"")))</f>
        <v/>
      </c>
    </row>
    <row r="2131" customFormat="false" ht="15" hidden="false" customHeight="false" outlineLevel="0" collapsed="false">
      <c r="A2131" s="9"/>
      <c r="B2131" s="22"/>
      <c r="C2131" s="23"/>
      <c r="D2131" s="19" t="str">
        <f aca="false">IF($A2131="","",_xlfn.MINIFS($B:$B,$A:$A,$A2131))</f>
        <v/>
      </c>
      <c r="E2131" s="20" t="str">
        <f aca="false">IF($A2131="","",IF(AND($B2131=$D2131,COUNTIFS($A$2:$A2131,$A2131,$B$2:$B2131,$B2131)=1),1,0))</f>
        <v/>
      </c>
      <c r="F2131" s="19" t="str">
        <f aca="false">IF($E2131&lt;&gt;1,"",IF(COUNTIFS($A:$A,$A2131,$B:$B,"&gt;"&amp;$D2131)=0,"",_xlfn.MINIFS($B:$B,$A:$A,$A2131,$B:$B,"&gt;"&amp;$D2131)))</f>
        <v/>
      </c>
      <c r="G2131" s="20" t="str">
        <f aca="false">IF($F2131="","",$F2131-$D2131)</f>
        <v/>
      </c>
      <c r="H2131" s="20" t="str">
        <f aca="false">IF($E2131&lt;&gt;1,"",IF($F2131="",0,IF($G2131&lt;='Cohort Report'!$B$7,1,0)))</f>
        <v/>
      </c>
      <c r="I2131" s="20" t="str">
        <f aca="false">IF($E2131&lt;&gt;1,"",IF($F2131="",0,IF($G2131&lt;='Cohort Report'!$B$8,1,0)))</f>
        <v/>
      </c>
      <c r="J2131" s="21" t="str">
        <f aca="false">IF($E2131&lt;&gt;1,"",DATE(YEAR($D2131),MONTH($D2131),1))</f>
        <v/>
      </c>
      <c r="K2131" s="20" t="str">
        <f aca="false">IF($E2131&lt;&gt;1,"",IF($G2131="","",IF(AND($D2131&gt;='Cohort Report'!$B$5,$D2131&lt;='Cohort Report'!$B$6),$G2131,"")))</f>
        <v/>
      </c>
    </row>
    <row r="2132" customFormat="false" ht="15" hidden="false" customHeight="false" outlineLevel="0" collapsed="false">
      <c r="A2132" s="9"/>
      <c r="B2132" s="22"/>
      <c r="C2132" s="23"/>
      <c r="D2132" s="19" t="str">
        <f aca="false">IF($A2132="","",_xlfn.MINIFS($B:$B,$A:$A,$A2132))</f>
        <v/>
      </c>
      <c r="E2132" s="20" t="str">
        <f aca="false">IF($A2132="","",IF(AND($B2132=$D2132,COUNTIFS($A$2:$A2132,$A2132,$B$2:$B2132,$B2132)=1),1,0))</f>
        <v/>
      </c>
      <c r="F2132" s="19" t="str">
        <f aca="false">IF($E2132&lt;&gt;1,"",IF(COUNTIFS($A:$A,$A2132,$B:$B,"&gt;"&amp;$D2132)=0,"",_xlfn.MINIFS($B:$B,$A:$A,$A2132,$B:$B,"&gt;"&amp;$D2132)))</f>
        <v/>
      </c>
      <c r="G2132" s="20" t="str">
        <f aca="false">IF($F2132="","",$F2132-$D2132)</f>
        <v/>
      </c>
      <c r="H2132" s="20" t="str">
        <f aca="false">IF($E2132&lt;&gt;1,"",IF($F2132="",0,IF($G2132&lt;='Cohort Report'!$B$7,1,0)))</f>
        <v/>
      </c>
      <c r="I2132" s="20" t="str">
        <f aca="false">IF($E2132&lt;&gt;1,"",IF($F2132="",0,IF($G2132&lt;='Cohort Report'!$B$8,1,0)))</f>
        <v/>
      </c>
      <c r="J2132" s="21" t="str">
        <f aca="false">IF($E2132&lt;&gt;1,"",DATE(YEAR($D2132),MONTH($D2132),1))</f>
        <v/>
      </c>
      <c r="K2132" s="20" t="str">
        <f aca="false">IF($E2132&lt;&gt;1,"",IF($G2132="","",IF(AND($D2132&gt;='Cohort Report'!$B$5,$D2132&lt;='Cohort Report'!$B$6),$G2132,"")))</f>
        <v/>
      </c>
    </row>
    <row r="2133" customFormat="false" ht="15" hidden="false" customHeight="false" outlineLevel="0" collapsed="false">
      <c r="A2133" s="9"/>
      <c r="B2133" s="22"/>
      <c r="C2133" s="23"/>
      <c r="D2133" s="19" t="str">
        <f aca="false">IF($A2133="","",_xlfn.MINIFS($B:$B,$A:$A,$A2133))</f>
        <v/>
      </c>
      <c r="E2133" s="20" t="str">
        <f aca="false">IF($A2133="","",IF(AND($B2133=$D2133,COUNTIFS($A$2:$A2133,$A2133,$B$2:$B2133,$B2133)=1),1,0))</f>
        <v/>
      </c>
      <c r="F2133" s="19" t="str">
        <f aca="false">IF($E2133&lt;&gt;1,"",IF(COUNTIFS($A:$A,$A2133,$B:$B,"&gt;"&amp;$D2133)=0,"",_xlfn.MINIFS($B:$B,$A:$A,$A2133,$B:$B,"&gt;"&amp;$D2133)))</f>
        <v/>
      </c>
      <c r="G2133" s="20" t="str">
        <f aca="false">IF($F2133="","",$F2133-$D2133)</f>
        <v/>
      </c>
      <c r="H2133" s="20" t="str">
        <f aca="false">IF($E2133&lt;&gt;1,"",IF($F2133="",0,IF($G2133&lt;='Cohort Report'!$B$7,1,0)))</f>
        <v/>
      </c>
      <c r="I2133" s="20" t="str">
        <f aca="false">IF($E2133&lt;&gt;1,"",IF($F2133="",0,IF($G2133&lt;='Cohort Report'!$B$8,1,0)))</f>
        <v/>
      </c>
      <c r="J2133" s="21" t="str">
        <f aca="false">IF($E2133&lt;&gt;1,"",DATE(YEAR($D2133),MONTH($D2133),1))</f>
        <v/>
      </c>
      <c r="K2133" s="20" t="str">
        <f aca="false">IF($E2133&lt;&gt;1,"",IF($G2133="","",IF(AND($D2133&gt;='Cohort Report'!$B$5,$D2133&lt;='Cohort Report'!$B$6),$G2133,"")))</f>
        <v/>
      </c>
    </row>
    <row r="2134" customFormat="false" ht="15" hidden="false" customHeight="false" outlineLevel="0" collapsed="false">
      <c r="A2134" s="9"/>
      <c r="B2134" s="22"/>
      <c r="C2134" s="23"/>
      <c r="D2134" s="19" t="str">
        <f aca="false">IF($A2134="","",_xlfn.MINIFS($B:$B,$A:$A,$A2134))</f>
        <v/>
      </c>
      <c r="E2134" s="20" t="str">
        <f aca="false">IF($A2134="","",IF(AND($B2134=$D2134,COUNTIFS($A$2:$A2134,$A2134,$B$2:$B2134,$B2134)=1),1,0))</f>
        <v/>
      </c>
      <c r="F2134" s="19" t="str">
        <f aca="false">IF($E2134&lt;&gt;1,"",IF(COUNTIFS($A:$A,$A2134,$B:$B,"&gt;"&amp;$D2134)=0,"",_xlfn.MINIFS($B:$B,$A:$A,$A2134,$B:$B,"&gt;"&amp;$D2134)))</f>
        <v/>
      </c>
      <c r="G2134" s="20" t="str">
        <f aca="false">IF($F2134="","",$F2134-$D2134)</f>
        <v/>
      </c>
      <c r="H2134" s="20" t="str">
        <f aca="false">IF($E2134&lt;&gt;1,"",IF($F2134="",0,IF($G2134&lt;='Cohort Report'!$B$7,1,0)))</f>
        <v/>
      </c>
      <c r="I2134" s="20" t="str">
        <f aca="false">IF($E2134&lt;&gt;1,"",IF($F2134="",0,IF($G2134&lt;='Cohort Report'!$B$8,1,0)))</f>
        <v/>
      </c>
      <c r="J2134" s="21" t="str">
        <f aca="false">IF($E2134&lt;&gt;1,"",DATE(YEAR($D2134),MONTH($D2134),1))</f>
        <v/>
      </c>
      <c r="K2134" s="20" t="str">
        <f aca="false">IF($E2134&lt;&gt;1,"",IF($G2134="","",IF(AND($D2134&gt;='Cohort Report'!$B$5,$D2134&lt;='Cohort Report'!$B$6),$G2134,"")))</f>
        <v/>
      </c>
    </row>
    <row r="2135" customFormat="false" ht="15" hidden="false" customHeight="false" outlineLevel="0" collapsed="false">
      <c r="A2135" s="9"/>
      <c r="B2135" s="22"/>
      <c r="C2135" s="23"/>
      <c r="D2135" s="19" t="str">
        <f aca="false">IF($A2135="","",_xlfn.MINIFS($B:$B,$A:$A,$A2135))</f>
        <v/>
      </c>
      <c r="E2135" s="20" t="str">
        <f aca="false">IF($A2135="","",IF(AND($B2135=$D2135,COUNTIFS($A$2:$A2135,$A2135,$B$2:$B2135,$B2135)=1),1,0))</f>
        <v/>
      </c>
      <c r="F2135" s="19" t="str">
        <f aca="false">IF($E2135&lt;&gt;1,"",IF(COUNTIFS($A:$A,$A2135,$B:$B,"&gt;"&amp;$D2135)=0,"",_xlfn.MINIFS($B:$B,$A:$A,$A2135,$B:$B,"&gt;"&amp;$D2135)))</f>
        <v/>
      </c>
      <c r="G2135" s="20" t="str">
        <f aca="false">IF($F2135="","",$F2135-$D2135)</f>
        <v/>
      </c>
      <c r="H2135" s="20" t="str">
        <f aca="false">IF($E2135&lt;&gt;1,"",IF($F2135="",0,IF($G2135&lt;='Cohort Report'!$B$7,1,0)))</f>
        <v/>
      </c>
      <c r="I2135" s="20" t="str">
        <f aca="false">IF($E2135&lt;&gt;1,"",IF($F2135="",0,IF($G2135&lt;='Cohort Report'!$B$8,1,0)))</f>
        <v/>
      </c>
      <c r="J2135" s="21" t="str">
        <f aca="false">IF($E2135&lt;&gt;1,"",DATE(YEAR($D2135),MONTH($D2135),1))</f>
        <v/>
      </c>
      <c r="K2135" s="20" t="str">
        <f aca="false">IF($E2135&lt;&gt;1,"",IF($G2135="","",IF(AND($D2135&gt;='Cohort Report'!$B$5,$D2135&lt;='Cohort Report'!$B$6),$G2135,"")))</f>
        <v/>
      </c>
    </row>
    <row r="2136" customFormat="false" ht="15" hidden="false" customHeight="false" outlineLevel="0" collapsed="false">
      <c r="A2136" s="9"/>
      <c r="B2136" s="22"/>
      <c r="C2136" s="23"/>
      <c r="D2136" s="19" t="str">
        <f aca="false">IF($A2136="","",_xlfn.MINIFS($B:$B,$A:$A,$A2136))</f>
        <v/>
      </c>
      <c r="E2136" s="20" t="str">
        <f aca="false">IF($A2136="","",IF(AND($B2136=$D2136,COUNTIFS($A$2:$A2136,$A2136,$B$2:$B2136,$B2136)=1),1,0))</f>
        <v/>
      </c>
      <c r="F2136" s="19" t="str">
        <f aca="false">IF($E2136&lt;&gt;1,"",IF(COUNTIFS($A:$A,$A2136,$B:$B,"&gt;"&amp;$D2136)=0,"",_xlfn.MINIFS($B:$B,$A:$A,$A2136,$B:$B,"&gt;"&amp;$D2136)))</f>
        <v/>
      </c>
      <c r="G2136" s="20" t="str">
        <f aca="false">IF($F2136="","",$F2136-$D2136)</f>
        <v/>
      </c>
      <c r="H2136" s="20" t="str">
        <f aca="false">IF($E2136&lt;&gt;1,"",IF($F2136="",0,IF($G2136&lt;='Cohort Report'!$B$7,1,0)))</f>
        <v/>
      </c>
      <c r="I2136" s="20" t="str">
        <f aca="false">IF($E2136&lt;&gt;1,"",IF($F2136="",0,IF($G2136&lt;='Cohort Report'!$B$8,1,0)))</f>
        <v/>
      </c>
      <c r="J2136" s="21" t="str">
        <f aca="false">IF($E2136&lt;&gt;1,"",DATE(YEAR($D2136),MONTH($D2136),1))</f>
        <v/>
      </c>
      <c r="K2136" s="20" t="str">
        <f aca="false">IF($E2136&lt;&gt;1,"",IF($G2136="","",IF(AND($D2136&gt;='Cohort Report'!$B$5,$D2136&lt;='Cohort Report'!$B$6),$G2136,"")))</f>
        <v/>
      </c>
    </row>
    <row r="2137" customFormat="false" ht="15" hidden="false" customHeight="false" outlineLevel="0" collapsed="false">
      <c r="A2137" s="9"/>
      <c r="B2137" s="22"/>
      <c r="C2137" s="23"/>
      <c r="D2137" s="19" t="str">
        <f aca="false">IF($A2137="","",_xlfn.MINIFS($B:$B,$A:$A,$A2137))</f>
        <v/>
      </c>
      <c r="E2137" s="20" t="str">
        <f aca="false">IF($A2137="","",IF(AND($B2137=$D2137,COUNTIFS($A$2:$A2137,$A2137,$B$2:$B2137,$B2137)=1),1,0))</f>
        <v/>
      </c>
      <c r="F2137" s="19" t="str">
        <f aca="false">IF($E2137&lt;&gt;1,"",IF(COUNTIFS($A:$A,$A2137,$B:$B,"&gt;"&amp;$D2137)=0,"",_xlfn.MINIFS($B:$B,$A:$A,$A2137,$B:$B,"&gt;"&amp;$D2137)))</f>
        <v/>
      </c>
      <c r="G2137" s="20" t="str">
        <f aca="false">IF($F2137="","",$F2137-$D2137)</f>
        <v/>
      </c>
      <c r="H2137" s="20" t="str">
        <f aca="false">IF($E2137&lt;&gt;1,"",IF($F2137="",0,IF($G2137&lt;='Cohort Report'!$B$7,1,0)))</f>
        <v/>
      </c>
      <c r="I2137" s="20" t="str">
        <f aca="false">IF($E2137&lt;&gt;1,"",IF($F2137="",0,IF($G2137&lt;='Cohort Report'!$B$8,1,0)))</f>
        <v/>
      </c>
      <c r="J2137" s="21" t="str">
        <f aca="false">IF($E2137&lt;&gt;1,"",DATE(YEAR($D2137),MONTH($D2137),1))</f>
        <v/>
      </c>
      <c r="K2137" s="20" t="str">
        <f aca="false">IF($E2137&lt;&gt;1,"",IF($G2137="","",IF(AND($D2137&gt;='Cohort Report'!$B$5,$D2137&lt;='Cohort Report'!$B$6),$G2137,"")))</f>
        <v/>
      </c>
    </row>
    <row r="2138" customFormat="false" ht="15" hidden="false" customHeight="false" outlineLevel="0" collapsed="false">
      <c r="A2138" s="9"/>
      <c r="B2138" s="22"/>
      <c r="C2138" s="23"/>
      <c r="D2138" s="19" t="str">
        <f aca="false">IF($A2138="","",_xlfn.MINIFS($B:$B,$A:$A,$A2138))</f>
        <v/>
      </c>
      <c r="E2138" s="20" t="str">
        <f aca="false">IF($A2138="","",IF(AND($B2138=$D2138,COUNTIFS($A$2:$A2138,$A2138,$B$2:$B2138,$B2138)=1),1,0))</f>
        <v/>
      </c>
      <c r="F2138" s="19" t="str">
        <f aca="false">IF($E2138&lt;&gt;1,"",IF(COUNTIFS($A:$A,$A2138,$B:$B,"&gt;"&amp;$D2138)=0,"",_xlfn.MINIFS($B:$B,$A:$A,$A2138,$B:$B,"&gt;"&amp;$D2138)))</f>
        <v/>
      </c>
      <c r="G2138" s="20" t="str">
        <f aca="false">IF($F2138="","",$F2138-$D2138)</f>
        <v/>
      </c>
      <c r="H2138" s="20" t="str">
        <f aca="false">IF($E2138&lt;&gt;1,"",IF($F2138="",0,IF($G2138&lt;='Cohort Report'!$B$7,1,0)))</f>
        <v/>
      </c>
      <c r="I2138" s="20" t="str">
        <f aca="false">IF($E2138&lt;&gt;1,"",IF($F2138="",0,IF($G2138&lt;='Cohort Report'!$B$8,1,0)))</f>
        <v/>
      </c>
      <c r="J2138" s="21" t="str">
        <f aca="false">IF($E2138&lt;&gt;1,"",DATE(YEAR($D2138),MONTH($D2138),1))</f>
        <v/>
      </c>
      <c r="K2138" s="20" t="str">
        <f aca="false">IF($E2138&lt;&gt;1,"",IF($G2138="","",IF(AND($D2138&gt;='Cohort Report'!$B$5,$D2138&lt;='Cohort Report'!$B$6),$G2138,"")))</f>
        <v/>
      </c>
    </row>
    <row r="2139" customFormat="false" ht="15" hidden="false" customHeight="false" outlineLevel="0" collapsed="false">
      <c r="A2139" s="9"/>
      <c r="B2139" s="22"/>
      <c r="C2139" s="23"/>
      <c r="D2139" s="19" t="str">
        <f aca="false">IF($A2139="","",_xlfn.MINIFS($B:$B,$A:$A,$A2139))</f>
        <v/>
      </c>
      <c r="E2139" s="20" t="str">
        <f aca="false">IF($A2139="","",IF(AND($B2139=$D2139,COUNTIFS($A$2:$A2139,$A2139,$B$2:$B2139,$B2139)=1),1,0))</f>
        <v/>
      </c>
      <c r="F2139" s="19" t="str">
        <f aca="false">IF($E2139&lt;&gt;1,"",IF(COUNTIFS($A:$A,$A2139,$B:$B,"&gt;"&amp;$D2139)=0,"",_xlfn.MINIFS($B:$B,$A:$A,$A2139,$B:$B,"&gt;"&amp;$D2139)))</f>
        <v/>
      </c>
      <c r="G2139" s="20" t="str">
        <f aca="false">IF($F2139="","",$F2139-$D2139)</f>
        <v/>
      </c>
      <c r="H2139" s="20" t="str">
        <f aca="false">IF($E2139&lt;&gt;1,"",IF($F2139="",0,IF($G2139&lt;='Cohort Report'!$B$7,1,0)))</f>
        <v/>
      </c>
      <c r="I2139" s="20" t="str">
        <f aca="false">IF($E2139&lt;&gt;1,"",IF($F2139="",0,IF($G2139&lt;='Cohort Report'!$B$8,1,0)))</f>
        <v/>
      </c>
      <c r="J2139" s="21" t="str">
        <f aca="false">IF($E2139&lt;&gt;1,"",DATE(YEAR($D2139),MONTH($D2139),1))</f>
        <v/>
      </c>
      <c r="K2139" s="20" t="str">
        <f aca="false">IF($E2139&lt;&gt;1,"",IF($G2139="","",IF(AND($D2139&gt;='Cohort Report'!$B$5,$D2139&lt;='Cohort Report'!$B$6),$G2139,"")))</f>
        <v/>
      </c>
    </row>
    <row r="2140" customFormat="false" ht="15" hidden="false" customHeight="false" outlineLevel="0" collapsed="false">
      <c r="A2140" s="9"/>
      <c r="B2140" s="22"/>
      <c r="C2140" s="23"/>
      <c r="D2140" s="19" t="str">
        <f aca="false">IF($A2140="","",_xlfn.MINIFS($B:$B,$A:$A,$A2140))</f>
        <v/>
      </c>
      <c r="E2140" s="20" t="str">
        <f aca="false">IF($A2140="","",IF(AND($B2140=$D2140,COUNTIFS($A$2:$A2140,$A2140,$B$2:$B2140,$B2140)=1),1,0))</f>
        <v/>
      </c>
      <c r="F2140" s="19" t="str">
        <f aca="false">IF($E2140&lt;&gt;1,"",IF(COUNTIFS($A:$A,$A2140,$B:$B,"&gt;"&amp;$D2140)=0,"",_xlfn.MINIFS($B:$B,$A:$A,$A2140,$B:$B,"&gt;"&amp;$D2140)))</f>
        <v/>
      </c>
      <c r="G2140" s="20" t="str">
        <f aca="false">IF($F2140="","",$F2140-$D2140)</f>
        <v/>
      </c>
      <c r="H2140" s="20" t="str">
        <f aca="false">IF($E2140&lt;&gt;1,"",IF($F2140="",0,IF($G2140&lt;='Cohort Report'!$B$7,1,0)))</f>
        <v/>
      </c>
      <c r="I2140" s="20" t="str">
        <f aca="false">IF($E2140&lt;&gt;1,"",IF($F2140="",0,IF($G2140&lt;='Cohort Report'!$B$8,1,0)))</f>
        <v/>
      </c>
      <c r="J2140" s="21" t="str">
        <f aca="false">IF($E2140&lt;&gt;1,"",DATE(YEAR($D2140),MONTH($D2140),1))</f>
        <v/>
      </c>
      <c r="K2140" s="20" t="str">
        <f aca="false">IF($E2140&lt;&gt;1,"",IF($G2140="","",IF(AND($D2140&gt;='Cohort Report'!$B$5,$D2140&lt;='Cohort Report'!$B$6),$G2140,"")))</f>
        <v/>
      </c>
    </row>
    <row r="2141" customFormat="false" ht="15" hidden="false" customHeight="false" outlineLevel="0" collapsed="false">
      <c r="A2141" s="9"/>
      <c r="B2141" s="22"/>
      <c r="C2141" s="23"/>
      <c r="D2141" s="19" t="str">
        <f aca="false">IF($A2141="","",_xlfn.MINIFS($B:$B,$A:$A,$A2141))</f>
        <v/>
      </c>
      <c r="E2141" s="20" t="str">
        <f aca="false">IF($A2141="","",IF(AND($B2141=$D2141,COUNTIFS($A$2:$A2141,$A2141,$B$2:$B2141,$B2141)=1),1,0))</f>
        <v/>
      </c>
      <c r="F2141" s="19" t="str">
        <f aca="false">IF($E2141&lt;&gt;1,"",IF(COUNTIFS($A:$A,$A2141,$B:$B,"&gt;"&amp;$D2141)=0,"",_xlfn.MINIFS($B:$B,$A:$A,$A2141,$B:$B,"&gt;"&amp;$D2141)))</f>
        <v/>
      </c>
      <c r="G2141" s="20" t="str">
        <f aca="false">IF($F2141="","",$F2141-$D2141)</f>
        <v/>
      </c>
      <c r="H2141" s="20" t="str">
        <f aca="false">IF($E2141&lt;&gt;1,"",IF($F2141="",0,IF($G2141&lt;='Cohort Report'!$B$7,1,0)))</f>
        <v/>
      </c>
      <c r="I2141" s="20" t="str">
        <f aca="false">IF($E2141&lt;&gt;1,"",IF($F2141="",0,IF($G2141&lt;='Cohort Report'!$B$8,1,0)))</f>
        <v/>
      </c>
      <c r="J2141" s="21" t="str">
        <f aca="false">IF($E2141&lt;&gt;1,"",DATE(YEAR($D2141),MONTH($D2141),1))</f>
        <v/>
      </c>
      <c r="K2141" s="20" t="str">
        <f aca="false">IF($E2141&lt;&gt;1,"",IF($G2141="","",IF(AND($D2141&gt;='Cohort Report'!$B$5,$D2141&lt;='Cohort Report'!$B$6),$G2141,"")))</f>
        <v/>
      </c>
    </row>
    <row r="2142" customFormat="false" ht="15" hidden="false" customHeight="false" outlineLevel="0" collapsed="false">
      <c r="A2142" s="9"/>
      <c r="B2142" s="22"/>
      <c r="C2142" s="23"/>
      <c r="D2142" s="19" t="str">
        <f aca="false">IF($A2142="","",_xlfn.MINIFS($B:$B,$A:$A,$A2142))</f>
        <v/>
      </c>
      <c r="E2142" s="20" t="str">
        <f aca="false">IF($A2142="","",IF(AND($B2142=$D2142,COUNTIFS($A$2:$A2142,$A2142,$B$2:$B2142,$B2142)=1),1,0))</f>
        <v/>
      </c>
      <c r="F2142" s="19" t="str">
        <f aca="false">IF($E2142&lt;&gt;1,"",IF(COUNTIFS($A:$A,$A2142,$B:$B,"&gt;"&amp;$D2142)=0,"",_xlfn.MINIFS($B:$B,$A:$A,$A2142,$B:$B,"&gt;"&amp;$D2142)))</f>
        <v/>
      </c>
      <c r="G2142" s="20" t="str">
        <f aca="false">IF($F2142="","",$F2142-$D2142)</f>
        <v/>
      </c>
      <c r="H2142" s="20" t="str">
        <f aca="false">IF($E2142&lt;&gt;1,"",IF($F2142="",0,IF($G2142&lt;='Cohort Report'!$B$7,1,0)))</f>
        <v/>
      </c>
      <c r="I2142" s="20" t="str">
        <f aca="false">IF($E2142&lt;&gt;1,"",IF($F2142="",0,IF($G2142&lt;='Cohort Report'!$B$8,1,0)))</f>
        <v/>
      </c>
      <c r="J2142" s="21" t="str">
        <f aca="false">IF($E2142&lt;&gt;1,"",DATE(YEAR($D2142),MONTH($D2142),1))</f>
        <v/>
      </c>
      <c r="K2142" s="20" t="str">
        <f aca="false">IF($E2142&lt;&gt;1,"",IF($G2142="","",IF(AND($D2142&gt;='Cohort Report'!$B$5,$D2142&lt;='Cohort Report'!$B$6),$G2142,"")))</f>
        <v/>
      </c>
    </row>
    <row r="2143" customFormat="false" ht="15" hidden="false" customHeight="false" outlineLevel="0" collapsed="false">
      <c r="A2143" s="9"/>
      <c r="B2143" s="22"/>
      <c r="C2143" s="23"/>
      <c r="D2143" s="19" t="str">
        <f aca="false">IF($A2143="","",_xlfn.MINIFS($B:$B,$A:$A,$A2143))</f>
        <v/>
      </c>
      <c r="E2143" s="20" t="str">
        <f aca="false">IF($A2143="","",IF(AND($B2143=$D2143,COUNTIFS($A$2:$A2143,$A2143,$B$2:$B2143,$B2143)=1),1,0))</f>
        <v/>
      </c>
      <c r="F2143" s="19" t="str">
        <f aca="false">IF($E2143&lt;&gt;1,"",IF(COUNTIFS($A:$A,$A2143,$B:$B,"&gt;"&amp;$D2143)=0,"",_xlfn.MINIFS($B:$B,$A:$A,$A2143,$B:$B,"&gt;"&amp;$D2143)))</f>
        <v/>
      </c>
      <c r="G2143" s="20" t="str">
        <f aca="false">IF($F2143="","",$F2143-$D2143)</f>
        <v/>
      </c>
      <c r="H2143" s="20" t="str">
        <f aca="false">IF($E2143&lt;&gt;1,"",IF($F2143="",0,IF($G2143&lt;='Cohort Report'!$B$7,1,0)))</f>
        <v/>
      </c>
      <c r="I2143" s="20" t="str">
        <f aca="false">IF($E2143&lt;&gt;1,"",IF($F2143="",0,IF($G2143&lt;='Cohort Report'!$B$8,1,0)))</f>
        <v/>
      </c>
      <c r="J2143" s="21" t="str">
        <f aca="false">IF($E2143&lt;&gt;1,"",DATE(YEAR($D2143),MONTH($D2143),1))</f>
        <v/>
      </c>
      <c r="K2143" s="20" t="str">
        <f aca="false">IF($E2143&lt;&gt;1,"",IF($G2143="","",IF(AND($D2143&gt;='Cohort Report'!$B$5,$D2143&lt;='Cohort Report'!$B$6),$G2143,"")))</f>
        <v/>
      </c>
    </row>
    <row r="2144" customFormat="false" ht="15" hidden="false" customHeight="false" outlineLevel="0" collapsed="false">
      <c r="A2144" s="9"/>
      <c r="B2144" s="22"/>
      <c r="C2144" s="23"/>
      <c r="D2144" s="19" t="str">
        <f aca="false">IF($A2144="","",_xlfn.MINIFS($B:$B,$A:$A,$A2144))</f>
        <v/>
      </c>
      <c r="E2144" s="20" t="str">
        <f aca="false">IF($A2144="","",IF(AND($B2144=$D2144,COUNTIFS($A$2:$A2144,$A2144,$B$2:$B2144,$B2144)=1),1,0))</f>
        <v/>
      </c>
      <c r="F2144" s="19" t="str">
        <f aca="false">IF($E2144&lt;&gt;1,"",IF(COUNTIFS($A:$A,$A2144,$B:$B,"&gt;"&amp;$D2144)=0,"",_xlfn.MINIFS($B:$B,$A:$A,$A2144,$B:$B,"&gt;"&amp;$D2144)))</f>
        <v/>
      </c>
      <c r="G2144" s="20" t="str">
        <f aca="false">IF($F2144="","",$F2144-$D2144)</f>
        <v/>
      </c>
      <c r="H2144" s="20" t="str">
        <f aca="false">IF($E2144&lt;&gt;1,"",IF($F2144="",0,IF($G2144&lt;='Cohort Report'!$B$7,1,0)))</f>
        <v/>
      </c>
      <c r="I2144" s="20" t="str">
        <f aca="false">IF($E2144&lt;&gt;1,"",IF($F2144="",0,IF($G2144&lt;='Cohort Report'!$B$8,1,0)))</f>
        <v/>
      </c>
      <c r="J2144" s="21" t="str">
        <f aca="false">IF($E2144&lt;&gt;1,"",DATE(YEAR($D2144),MONTH($D2144),1))</f>
        <v/>
      </c>
      <c r="K2144" s="20" t="str">
        <f aca="false">IF($E2144&lt;&gt;1,"",IF($G2144="","",IF(AND($D2144&gt;='Cohort Report'!$B$5,$D2144&lt;='Cohort Report'!$B$6),$G2144,"")))</f>
        <v/>
      </c>
    </row>
    <row r="2145" customFormat="false" ht="15" hidden="false" customHeight="false" outlineLevel="0" collapsed="false">
      <c r="A2145" s="9"/>
      <c r="B2145" s="22"/>
      <c r="C2145" s="23"/>
      <c r="D2145" s="19" t="str">
        <f aca="false">IF($A2145="","",_xlfn.MINIFS($B:$B,$A:$A,$A2145))</f>
        <v/>
      </c>
      <c r="E2145" s="20" t="str">
        <f aca="false">IF($A2145="","",IF(AND($B2145=$D2145,COUNTIFS($A$2:$A2145,$A2145,$B$2:$B2145,$B2145)=1),1,0))</f>
        <v/>
      </c>
      <c r="F2145" s="19" t="str">
        <f aca="false">IF($E2145&lt;&gt;1,"",IF(COUNTIFS($A:$A,$A2145,$B:$B,"&gt;"&amp;$D2145)=0,"",_xlfn.MINIFS($B:$B,$A:$A,$A2145,$B:$B,"&gt;"&amp;$D2145)))</f>
        <v/>
      </c>
      <c r="G2145" s="20" t="str">
        <f aca="false">IF($F2145="","",$F2145-$D2145)</f>
        <v/>
      </c>
      <c r="H2145" s="20" t="str">
        <f aca="false">IF($E2145&lt;&gt;1,"",IF($F2145="",0,IF($G2145&lt;='Cohort Report'!$B$7,1,0)))</f>
        <v/>
      </c>
      <c r="I2145" s="20" t="str">
        <f aca="false">IF($E2145&lt;&gt;1,"",IF($F2145="",0,IF($G2145&lt;='Cohort Report'!$B$8,1,0)))</f>
        <v/>
      </c>
      <c r="J2145" s="21" t="str">
        <f aca="false">IF($E2145&lt;&gt;1,"",DATE(YEAR($D2145),MONTH($D2145),1))</f>
        <v/>
      </c>
      <c r="K2145" s="20" t="str">
        <f aca="false">IF($E2145&lt;&gt;1,"",IF($G2145="","",IF(AND($D2145&gt;='Cohort Report'!$B$5,$D2145&lt;='Cohort Report'!$B$6),$G2145,"")))</f>
        <v/>
      </c>
    </row>
    <row r="2146" customFormat="false" ht="15" hidden="false" customHeight="false" outlineLevel="0" collapsed="false">
      <c r="A2146" s="9"/>
      <c r="B2146" s="22"/>
      <c r="C2146" s="23"/>
      <c r="D2146" s="19" t="str">
        <f aca="false">IF($A2146="","",_xlfn.MINIFS($B:$B,$A:$A,$A2146))</f>
        <v/>
      </c>
      <c r="E2146" s="20" t="str">
        <f aca="false">IF($A2146="","",IF(AND($B2146=$D2146,COUNTIFS($A$2:$A2146,$A2146,$B$2:$B2146,$B2146)=1),1,0))</f>
        <v/>
      </c>
      <c r="F2146" s="19" t="str">
        <f aca="false">IF($E2146&lt;&gt;1,"",IF(COUNTIFS($A:$A,$A2146,$B:$B,"&gt;"&amp;$D2146)=0,"",_xlfn.MINIFS($B:$B,$A:$A,$A2146,$B:$B,"&gt;"&amp;$D2146)))</f>
        <v/>
      </c>
      <c r="G2146" s="20" t="str">
        <f aca="false">IF($F2146="","",$F2146-$D2146)</f>
        <v/>
      </c>
      <c r="H2146" s="20" t="str">
        <f aca="false">IF($E2146&lt;&gt;1,"",IF($F2146="",0,IF($G2146&lt;='Cohort Report'!$B$7,1,0)))</f>
        <v/>
      </c>
      <c r="I2146" s="20" t="str">
        <f aca="false">IF($E2146&lt;&gt;1,"",IF($F2146="",0,IF($G2146&lt;='Cohort Report'!$B$8,1,0)))</f>
        <v/>
      </c>
      <c r="J2146" s="21" t="str">
        <f aca="false">IF($E2146&lt;&gt;1,"",DATE(YEAR($D2146),MONTH($D2146),1))</f>
        <v/>
      </c>
      <c r="K2146" s="20" t="str">
        <f aca="false">IF($E2146&lt;&gt;1,"",IF($G2146="","",IF(AND($D2146&gt;='Cohort Report'!$B$5,$D2146&lt;='Cohort Report'!$B$6),$G2146,"")))</f>
        <v/>
      </c>
    </row>
    <row r="2147" customFormat="false" ht="15" hidden="false" customHeight="false" outlineLevel="0" collapsed="false">
      <c r="A2147" s="9"/>
      <c r="B2147" s="22"/>
      <c r="C2147" s="23"/>
      <c r="D2147" s="19" t="str">
        <f aca="false">IF($A2147="","",_xlfn.MINIFS($B:$B,$A:$A,$A2147))</f>
        <v/>
      </c>
      <c r="E2147" s="20" t="str">
        <f aca="false">IF($A2147="","",IF(AND($B2147=$D2147,COUNTIFS($A$2:$A2147,$A2147,$B$2:$B2147,$B2147)=1),1,0))</f>
        <v/>
      </c>
      <c r="F2147" s="19" t="str">
        <f aca="false">IF($E2147&lt;&gt;1,"",IF(COUNTIFS($A:$A,$A2147,$B:$B,"&gt;"&amp;$D2147)=0,"",_xlfn.MINIFS($B:$B,$A:$A,$A2147,$B:$B,"&gt;"&amp;$D2147)))</f>
        <v/>
      </c>
      <c r="G2147" s="20" t="str">
        <f aca="false">IF($F2147="","",$F2147-$D2147)</f>
        <v/>
      </c>
      <c r="H2147" s="20" t="str">
        <f aca="false">IF($E2147&lt;&gt;1,"",IF($F2147="",0,IF($G2147&lt;='Cohort Report'!$B$7,1,0)))</f>
        <v/>
      </c>
      <c r="I2147" s="20" t="str">
        <f aca="false">IF($E2147&lt;&gt;1,"",IF($F2147="",0,IF($G2147&lt;='Cohort Report'!$B$8,1,0)))</f>
        <v/>
      </c>
      <c r="J2147" s="21" t="str">
        <f aca="false">IF($E2147&lt;&gt;1,"",DATE(YEAR($D2147),MONTH($D2147),1))</f>
        <v/>
      </c>
      <c r="K2147" s="20" t="str">
        <f aca="false">IF($E2147&lt;&gt;1,"",IF($G2147="","",IF(AND($D2147&gt;='Cohort Report'!$B$5,$D2147&lt;='Cohort Report'!$B$6),$G2147,"")))</f>
        <v/>
      </c>
    </row>
    <row r="2148" customFormat="false" ht="15" hidden="false" customHeight="false" outlineLevel="0" collapsed="false">
      <c r="A2148" s="9"/>
      <c r="B2148" s="22"/>
      <c r="C2148" s="23"/>
      <c r="D2148" s="19" t="str">
        <f aca="false">IF($A2148="","",_xlfn.MINIFS($B:$B,$A:$A,$A2148))</f>
        <v/>
      </c>
      <c r="E2148" s="20" t="str">
        <f aca="false">IF($A2148="","",IF(AND($B2148=$D2148,COUNTIFS($A$2:$A2148,$A2148,$B$2:$B2148,$B2148)=1),1,0))</f>
        <v/>
      </c>
      <c r="F2148" s="19" t="str">
        <f aca="false">IF($E2148&lt;&gt;1,"",IF(COUNTIFS($A:$A,$A2148,$B:$B,"&gt;"&amp;$D2148)=0,"",_xlfn.MINIFS($B:$B,$A:$A,$A2148,$B:$B,"&gt;"&amp;$D2148)))</f>
        <v/>
      </c>
      <c r="G2148" s="20" t="str">
        <f aca="false">IF($F2148="","",$F2148-$D2148)</f>
        <v/>
      </c>
      <c r="H2148" s="20" t="str">
        <f aca="false">IF($E2148&lt;&gt;1,"",IF($F2148="",0,IF($G2148&lt;='Cohort Report'!$B$7,1,0)))</f>
        <v/>
      </c>
      <c r="I2148" s="20" t="str">
        <f aca="false">IF($E2148&lt;&gt;1,"",IF($F2148="",0,IF($G2148&lt;='Cohort Report'!$B$8,1,0)))</f>
        <v/>
      </c>
      <c r="J2148" s="21" t="str">
        <f aca="false">IF($E2148&lt;&gt;1,"",DATE(YEAR($D2148),MONTH($D2148),1))</f>
        <v/>
      </c>
      <c r="K2148" s="20" t="str">
        <f aca="false">IF($E2148&lt;&gt;1,"",IF($G2148="","",IF(AND($D2148&gt;='Cohort Report'!$B$5,$D2148&lt;='Cohort Report'!$B$6),$G2148,"")))</f>
        <v/>
      </c>
    </row>
    <row r="2149" customFormat="false" ht="15" hidden="false" customHeight="false" outlineLevel="0" collapsed="false">
      <c r="A2149" s="9"/>
      <c r="B2149" s="22"/>
      <c r="C2149" s="23"/>
      <c r="D2149" s="19" t="str">
        <f aca="false">IF($A2149="","",_xlfn.MINIFS($B:$B,$A:$A,$A2149))</f>
        <v/>
      </c>
      <c r="E2149" s="20" t="str">
        <f aca="false">IF($A2149="","",IF(AND($B2149=$D2149,COUNTIFS($A$2:$A2149,$A2149,$B$2:$B2149,$B2149)=1),1,0))</f>
        <v/>
      </c>
      <c r="F2149" s="19" t="str">
        <f aca="false">IF($E2149&lt;&gt;1,"",IF(COUNTIFS($A:$A,$A2149,$B:$B,"&gt;"&amp;$D2149)=0,"",_xlfn.MINIFS($B:$B,$A:$A,$A2149,$B:$B,"&gt;"&amp;$D2149)))</f>
        <v/>
      </c>
      <c r="G2149" s="20" t="str">
        <f aca="false">IF($F2149="","",$F2149-$D2149)</f>
        <v/>
      </c>
      <c r="H2149" s="20" t="str">
        <f aca="false">IF($E2149&lt;&gt;1,"",IF($F2149="",0,IF($G2149&lt;='Cohort Report'!$B$7,1,0)))</f>
        <v/>
      </c>
      <c r="I2149" s="20" t="str">
        <f aca="false">IF($E2149&lt;&gt;1,"",IF($F2149="",0,IF($G2149&lt;='Cohort Report'!$B$8,1,0)))</f>
        <v/>
      </c>
      <c r="J2149" s="21" t="str">
        <f aca="false">IF($E2149&lt;&gt;1,"",DATE(YEAR($D2149),MONTH($D2149),1))</f>
        <v/>
      </c>
      <c r="K2149" s="20" t="str">
        <f aca="false">IF($E2149&lt;&gt;1,"",IF($G2149="","",IF(AND($D2149&gt;='Cohort Report'!$B$5,$D2149&lt;='Cohort Report'!$B$6),$G2149,"")))</f>
        <v/>
      </c>
    </row>
    <row r="2150" customFormat="false" ht="15" hidden="false" customHeight="false" outlineLevel="0" collapsed="false">
      <c r="A2150" s="9"/>
      <c r="B2150" s="22"/>
      <c r="C2150" s="23"/>
      <c r="D2150" s="19" t="str">
        <f aca="false">IF($A2150="","",_xlfn.MINIFS($B:$B,$A:$A,$A2150))</f>
        <v/>
      </c>
      <c r="E2150" s="20" t="str">
        <f aca="false">IF($A2150="","",IF(AND($B2150=$D2150,COUNTIFS($A$2:$A2150,$A2150,$B$2:$B2150,$B2150)=1),1,0))</f>
        <v/>
      </c>
      <c r="F2150" s="19" t="str">
        <f aca="false">IF($E2150&lt;&gt;1,"",IF(COUNTIFS($A:$A,$A2150,$B:$B,"&gt;"&amp;$D2150)=0,"",_xlfn.MINIFS($B:$B,$A:$A,$A2150,$B:$B,"&gt;"&amp;$D2150)))</f>
        <v/>
      </c>
      <c r="G2150" s="20" t="str">
        <f aca="false">IF($F2150="","",$F2150-$D2150)</f>
        <v/>
      </c>
      <c r="H2150" s="20" t="str">
        <f aca="false">IF($E2150&lt;&gt;1,"",IF($F2150="",0,IF($G2150&lt;='Cohort Report'!$B$7,1,0)))</f>
        <v/>
      </c>
      <c r="I2150" s="20" t="str">
        <f aca="false">IF($E2150&lt;&gt;1,"",IF($F2150="",0,IF($G2150&lt;='Cohort Report'!$B$8,1,0)))</f>
        <v/>
      </c>
      <c r="J2150" s="21" t="str">
        <f aca="false">IF($E2150&lt;&gt;1,"",DATE(YEAR($D2150),MONTH($D2150),1))</f>
        <v/>
      </c>
      <c r="K2150" s="20" t="str">
        <f aca="false">IF($E2150&lt;&gt;1,"",IF($G2150="","",IF(AND($D2150&gt;='Cohort Report'!$B$5,$D2150&lt;='Cohort Report'!$B$6),$G2150,"")))</f>
        <v/>
      </c>
    </row>
    <row r="2151" customFormat="false" ht="15" hidden="false" customHeight="false" outlineLevel="0" collapsed="false">
      <c r="A2151" s="9"/>
      <c r="B2151" s="22"/>
      <c r="C2151" s="23"/>
      <c r="D2151" s="19" t="str">
        <f aca="false">IF($A2151="","",_xlfn.MINIFS($B:$B,$A:$A,$A2151))</f>
        <v/>
      </c>
      <c r="E2151" s="20" t="str">
        <f aca="false">IF($A2151="","",IF(AND($B2151=$D2151,COUNTIFS($A$2:$A2151,$A2151,$B$2:$B2151,$B2151)=1),1,0))</f>
        <v/>
      </c>
      <c r="F2151" s="19" t="str">
        <f aca="false">IF($E2151&lt;&gt;1,"",IF(COUNTIFS($A:$A,$A2151,$B:$B,"&gt;"&amp;$D2151)=0,"",_xlfn.MINIFS($B:$B,$A:$A,$A2151,$B:$B,"&gt;"&amp;$D2151)))</f>
        <v/>
      </c>
      <c r="G2151" s="20" t="str">
        <f aca="false">IF($F2151="","",$F2151-$D2151)</f>
        <v/>
      </c>
      <c r="H2151" s="20" t="str">
        <f aca="false">IF($E2151&lt;&gt;1,"",IF($F2151="",0,IF($G2151&lt;='Cohort Report'!$B$7,1,0)))</f>
        <v/>
      </c>
      <c r="I2151" s="20" t="str">
        <f aca="false">IF($E2151&lt;&gt;1,"",IF($F2151="",0,IF($G2151&lt;='Cohort Report'!$B$8,1,0)))</f>
        <v/>
      </c>
      <c r="J2151" s="21" t="str">
        <f aca="false">IF($E2151&lt;&gt;1,"",DATE(YEAR($D2151),MONTH($D2151),1))</f>
        <v/>
      </c>
      <c r="K2151" s="20" t="str">
        <f aca="false">IF($E2151&lt;&gt;1,"",IF($G2151="","",IF(AND($D2151&gt;='Cohort Report'!$B$5,$D2151&lt;='Cohort Report'!$B$6),$G2151,"")))</f>
        <v/>
      </c>
    </row>
    <row r="2152" customFormat="false" ht="15" hidden="false" customHeight="false" outlineLevel="0" collapsed="false">
      <c r="A2152" s="9"/>
      <c r="B2152" s="22"/>
      <c r="C2152" s="23"/>
      <c r="D2152" s="19" t="str">
        <f aca="false">IF($A2152="","",_xlfn.MINIFS($B:$B,$A:$A,$A2152))</f>
        <v/>
      </c>
      <c r="E2152" s="20" t="str">
        <f aca="false">IF($A2152="","",IF(AND($B2152=$D2152,COUNTIFS($A$2:$A2152,$A2152,$B$2:$B2152,$B2152)=1),1,0))</f>
        <v/>
      </c>
      <c r="F2152" s="19" t="str">
        <f aca="false">IF($E2152&lt;&gt;1,"",IF(COUNTIFS($A:$A,$A2152,$B:$B,"&gt;"&amp;$D2152)=0,"",_xlfn.MINIFS($B:$B,$A:$A,$A2152,$B:$B,"&gt;"&amp;$D2152)))</f>
        <v/>
      </c>
      <c r="G2152" s="20" t="str">
        <f aca="false">IF($F2152="","",$F2152-$D2152)</f>
        <v/>
      </c>
      <c r="H2152" s="20" t="str">
        <f aca="false">IF($E2152&lt;&gt;1,"",IF($F2152="",0,IF($G2152&lt;='Cohort Report'!$B$7,1,0)))</f>
        <v/>
      </c>
      <c r="I2152" s="20" t="str">
        <f aca="false">IF($E2152&lt;&gt;1,"",IF($F2152="",0,IF($G2152&lt;='Cohort Report'!$B$8,1,0)))</f>
        <v/>
      </c>
      <c r="J2152" s="21" t="str">
        <f aca="false">IF($E2152&lt;&gt;1,"",DATE(YEAR($D2152),MONTH($D2152),1))</f>
        <v/>
      </c>
      <c r="K2152" s="20" t="str">
        <f aca="false">IF($E2152&lt;&gt;1,"",IF($G2152="","",IF(AND($D2152&gt;='Cohort Report'!$B$5,$D2152&lt;='Cohort Report'!$B$6),$G2152,"")))</f>
        <v/>
      </c>
    </row>
    <row r="2153" customFormat="false" ht="15" hidden="false" customHeight="false" outlineLevel="0" collapsed="false">
      <c r="A2153" s="9"/>
      <c r="B2153" s="22"/>
      <c r="C2153" s="23"/>
      <c r="D2153" s="19" t="str">
        <f aca="false">IF($A2153="","",_xlfn.MINIFS($B:$B,$A:$A,$A2153))</f>
        <v/>
      </c>
      <c r="E2153" s="20" t="str">
        <f aca="false">IF($A2153="","",IF(AND($B2153=$D2153,COUNTIFS($A$2:$A2153,$A2153,$B$2:$B2153,$B2153)=1),1,0))</f>
        <v/>
      </c>
      <c r="F2153" s="19" t="str">
        <f aca="false">IF($E2153&lt;&gt;1,"",IF(COUNTIFS($A:$A,$A2153,$B:$B,"&gt;"&amp;$D2153)=0,"",_xlfn.MINIFS($B:$B,$A:$A,$A2153,$B:$B,"&gt;"&amp;$D2153)))</f>
        <v/>
      </c>
      <c r="G2153" s="20" t="str">
        <f aca="false">IF($F2153="","",$F2153-$D2153)</f>
        <v/>
      </c>
      <c r="H2153" s="20" t="str">
        <f aca="false">IF($E2153&lt;&gt;1,"",IF($F2153="",0,IF($G2153&lt;='Cohort Report'!$B$7,1,0)))</f>
        <v/>
      </c>
      <c r="I2153" s="20" t="str">
        <f aca="false">IF($E2153&lt;&gt;1,"",IF($F2153="",0,IF($G2153&lt;='Cohort Report'!$B$8,1,0)))</f>
        <v/>
      </c>
      <c r="J2153" s="21" t="str">
        <f aca="false">IF($E2153&lt;&gt;1,"",DATE(YEAR($D2153),MONTH($D2153),1))</f>
        <v/>
      </c>
      <c r="K2153" s="20" t="str">
        <f aca="false">IF($E2153&lt;&gt;1,"",IF($G2153="","",IF(AND($D2153&gt;='Cohort Report'!$B$5,$D2153&lt;='Cohort Report'!$B$6),$G2153,"")))</f>
        <v/>
      </c>
    </row>
    <row r="2154" customFormat="false" ht="15" hidden="false" customHeight="false" outlineLevel="0" collapsed="false">
      <c r="A2154" s="9"/>
      <c r="B2154" s="22"/>
      <c r="C2154" s="23"/>
      <c r="D2154" s="19" t="str">
        <f aca="false">IF($A2154="","",_xlfn.MINIFS($B:$B,$A:$A,$A2154))</f>
        <v/>
      </c>
      <c r="E2154" s="20" t="str">
        <f aca="false">IF($A2154="","",IF(AND($B2154=$D2154,COUNTIFS($A$2:$A2154,$A2154,$B$2:$B2154,$B2154)=1),1,0))</f>
        <v/>
      </c>
      <c r="F2154" s="19" t="str">
        <f aca="false">IF($E2154&lt;&gt;1,"",IF(COUNTIFS($A:$A,$A2154,$B:$B,"&gt;"&amp;$D2154)=0,"",_xlfn.MINIFS($B:$B,$A:$A,$A2154,$B:$B,"&gt;"&amp;$D2154)))</f>
        <v/>
      </c>
      <c r="G2154" s="20" t="str">
        <f aca="false">IF($F2154="","",$F2154-$D2154)</f>
        <v/>
      </c>
      <c r="H2154" s="20" t="str">
        <f aca="false">IF($E2154&lt;&gt;1,"",IF($F2154="",0,IF($G2154&lt;='Cohort Report'!$B$7,1,0)))</f>
        <v/>
      </c>
      <c r="I2154" s="20" t="str">
        <f aca="false">IF($E2154&lt;&gt;1,"",IF($F2154="",0,IF($G2154&lt;='Cohort Report'!$B$8,1,0)))</f>
        <v/>
      </c>
      <c r="J2154" s="21" t="str">
        <f aca="false">IF($E2154&lt;&gt;1,"",DATE(YEAR($D2154),MONTH($D2154),1))</f>
        <v/>
      </c>
      <c r="K2154" s="20" t="str">
        <f aca="false">IF($E2154&lt;&gt;1,"",IF($G2154="","",IF(AND($D2154&gt;='Cohort Report'!$B$5,$D2154&lt;='Cohort Report'!$B$6),$G2154,"")))</f>
        <v/>
      </c>
    </row>
    <row r="2155" customFormat="false" ht="15" hidden="false" customHeight="false" outlineLevel="0" collapsed="false">
      <c r="A2155" s="9"/>
      <c r="B2155" s="22"/>
      <c r="C2155" s="23"/>
      <c r="D2155" s="19" t="str">
        <f aca="false">IF($A2155="","",_xlfn.MINIFS($B:$B,$A:$A,$A2155))</f>
        <v/>
      </c>
      <c r="E2155" s="20" t="str">
        <f aca="false">IF($A2155="","",IF(AND($B2155=$D2155,COUNTIFS($A$2:$A2155,$A2155,$B$2:$B2155,$B2155)=1),1,0))</f>
        <v/>
      </c>
      <c r="F2155" s="19" t="str">
        <f aca="false">IF($E2155&lt;&gt;1,"",IF(COUNTIFS($A:$A,$A2155,$B:$B,"&gt;"&amp;$D2155)=0,"",_xlfn.MINIFS($B:$B,$A:$A,$A2155,$B:$B,"&gt;"&amp;$D2155)))</f>
        <v/>
      </c>
      <c r="G2155" s="20" t="str">
        <f aca="false">IF($F2155="","",$F2155-$D2155)</f>
        <v/>
      </c>
      <c r="H2155" s="20" t="str">
        <f aca="false">IF($E2155&lt;&gt;1,"",IF($F2155="",0,IF($G2155&lt;='Cohort Report'!$B$7,1,0)))</f>
        <v/>
      </c>
      <c r="I2155" s="20" t="str">
        <f aca="false">IF($E2155&lt;&gt;1,"",IF($F2155="",0,IF($G2155&lt;='Cohort Report'!$B$8,1,0)))</f>
        <v/>
      </c>
      <c r="J2155" s="21" t="str">
        <f aca="false">IF($E2155&lt;&gt;1,"",DATE(YEAR($D2155),MONTH($D2155),1))</f>
        <v/>
      </c>
      <c r="K2155" s="20" t="str">
        <f aca="false">IF($E2155&lt;&gt;1,"",IF($G2155="","",IF(AND($D2155&gt;='Cohort Report'!$B$5,$D2155&lt;='Cohort Report'!$B$6),$G2155,"")))</f>
        <v/>
      </c>
    </row>
    <row r="2156" customFormat="false" ht="15" hidden="false" customHeight="false" outlineLevel="0" collapsed="false">
      <c r="A2156" s="9"/>
      <c r="B2156" s="22"/>
      <c r="C2156" s="23"/>
      <c r="D2156" s="19" t="str">
        <f aca="false">IF($A2156="","",_xlfn.MINIFS($B:$B,$A:$A,$A2156))</f>
        <v/>
      </c>
      <c r="E2156" s="20" t="str">
        <f aca="false">IF($A2156="","",IF(AND($B2156=$D2156,COUNTIFS($A$2:$A2156,$A2156,$B$2:$B2156,$B2156)=1),1,0))</f>
        <v/>
      </c>
      <c r="F2156" s="19" t="str">
        <f aca="false">IF($E2156&lt;&gt;1,"",IF(COUNTIFS($A:$A,$A2156,$B:$B,"&gt;"&amp;$D2156)=0,"",_xlfn.MINIFS($B:$B,$A:$A,$A2156,$B:$B,"&gt;"&amp;$D2156)))</f>
        <v/>
      </c>
      <c r="G2156" s="20" t="str">
        <f aca="false">IF($F2156="","",$F2156-$D2156)</f>
        <v/>
      </c>
      <c r="H2156" s="20" t="str">
        <f aca="false">IF($E2156&lt;&gt;1,"",IF($F2156="",0,IF($G2156&lt;='Cohort Report'!$B$7,1,0)))</f>
        <v/>
      </c>
      <c r="I2156" s="20" t="str">
        <f aca="false">IF($E2156&lt;&gt;1,"",IF($F2156="",0,IF($G2156&lt;='Cohort Report'!$B$8,1,0)))</f>
        <v/>
      </c>
      <c r="J2156" s="21" t="str">
        <f aca="false">IF($E2156&lt;&gt;1,"",DATE(YEAR($D2156),MONTH($D2156),1))</f>
        <v/>
      </c>
      <c r="K2156" s="20" t="str">
        <f aca="false">IF($E2156&lt;&gt;1,"",IF($G2156="","",IF(AND($D2156&gt;='Cohort Report'!$B$5,$D2156&lt;='Cohort Report'!$B$6),$G2156,"")))</f>
        <v/>
      </c>
    </row>
    <row r="2157" customFormat="false" ht="15" hidden="false" customHeight="false" outlineLevel="0" collapsed="false">
      <c r="A2157" s="9"/>
      <c r="B2157" s="22"/>
      <c r="C2157" s="23"/>
      <c r="D2157" s="19" t="str">
        <f aca="false">IF($A2157="","",_xlfn.MINIFS($B:$B,$A:$A,$A2157))</f>
        <v/>
      </c>
      <c r="E2157" s="20" t="str">
        <f aca="false">IF($A2157="","",IF(AND($B2157=$D2157,COUNTIFS($A$2:$A2157,$A2157,$B$2:$B2157,$B2157)=1),1,0))</f>
        <v/>
      </c>
      <c r="F2157" s="19" t="str">
        <f aca="false">IF($E2157&lt;&gt;1,"",IF(COUNTIFS($A:$A,$A2157,$B:$B,"&gt;"&amp;$D2157)=0,"",_xlfn.MINIFS($B:$B,$A:$A,$A2157,$B:$B,"&gt;"&amp;$D2157)))</f>
        <v/>
      </c>
      <c r="G2157" s="20" t="str">
        <f aca="false">IF($F2157="","",$F2157-$D2157)</f>
        <v/>
      </c>
      <c r="H2157" s="20" t="str">
        <f aca="false">IF($E2157&lt;&gt;1,"",IF($F2157="",0,IF($G2157&lt;='Cohort Report'!$B$7,1,0)))</f>
        <v/>
      </c>
      <c r="I2157" s="20" t="str">
        <f aca="false">IF($E2157&lt;&gt;1,"",IF($F2157="",0,IF($G2157&lt;='Cohort Report'!$B$8,1,0)))</f>
        <v/>
      </c>
      <c r="J2157" s="21" t="str">
        <f aca="false">IF($E2157&lt;&gt;1,"",DATE(YEAR($D2157),MONTH($D2157),1))</f>
        <v/>
      </c>
      <c r="K2157" s="20" t="str">
        <f aca="false">IF($E2157&lt;&gt;1,"",IF($G2157="","",IF(AND($D2157&gt;='Cohort Report'!$B$5,$D2157&lt;='Cohort Report'!$B$6),$G2157,"")))</f>
        <v/>
      </c>
    </row>
    <row r="2158" customFormat="false" ht="15" hidden="false" customHeight="false" outlineLevel="0" collapsed="false">
      <c r="A2158" s="9"/>
      <c r="B2158" s="22"/>
      <c r="C2158" s="23"/>
      <c r="D2158" s="19" t="str">
        <f aca="false">IF($A2158="","",_xlfn.MINIFS($B:$B,$A:$A,$A2158))</f>
        <v/>
      </c>
      <c r="E2158" s="20" t="str">
        <f aca="false">IF($A2158="","",IF(AND($B2158=$D2158,COUNTIFS($A$2:$A2158,$A2158,$B$2:$B2158,$B2158)=1),1,0))</f>
        <v/>
      </c>
      <c r="F2158" s="19" t="str">
        <f aca="false">IF($E2158&lt;&gt;1,"",IF(COUNTIFS($A:$A,$A2158,$B:$B,"&gt;"&amp;$D2158)=0,"",_xlfn.MINIFS($B:$B,$A:$A,$A2158,$B:$B,"&gt;"&amp;$D2158)))</f>
        <v/>
      </c>
      <c r="G2158" s="20" t="str">
        <f aca="false">IF($F2158="","",$F2158-$D2158)</f>
        <v/>
      </c>
      <c r="H2158" s="20" t="str">
        <f aca="false">IF($E2158&lt;&gt;1,"",IF($F2158="",0,IF($G2158&lt;='Cohort Report'!$B$7,1,0)))</f>
        <v/>
      </c>
      <c r="I2158" s="20" t="str">
        <f aca="false">IF($E2158&lt;&gt;1,"",IF($F2158="",0,IF($G2158&lt;='Cohort Report'!$B$8,1,0)))</f>
        <v/>
      </c>
      <c r="J2158" s="21" t="str">
        <f aca="false">IF($E2158&lt;&gt;1,"",DATE(YEAR($D2158),MONTH($D2158),1))</f>
        <v/>
      </c>
      <c r="K2158" s="20" t="str">
        <f aca="false">IF($E2158&lt;&gt;1,"",IF($G2158="","",IF(AND($D2158&gt;='Cohort Report'!$B$5,$D2158&lt;='Cohort Report'!$B$6),$G2158,"")))</f>
        <v/>
      </c>
    </row>
    <row r="2159" customFormat="false" ht="15" hidden="false" customHeight="false" outlineLevel="0" collapsed="false">
      <c r="A2159" s="9"/>
      <c r="B2159" s="22"/>
      <c r="C2159" s="23"/>
      <c r="D2159" s="19" t="str">
        <f aca="false">IF($A2159="","",_xlfn.MINIFS($B:$B,$A:$A,$A2159))</f>
        <v/>
      </c>
      <c r="E2159" s="20" t="str">
        <f aca="false">IF($A2159="","",IF(AND($B2159=$D2159,COUNTIFS($A$2:$A2159,$A2159,$B$2:$B2159,$B2159)=1),1,0))</f>
        <v/>
      </c>
      <c r="F2159" s="19" t="str">
        <f aca="false">IF($E2159&lt;&gt;1,"",IF(COUNTIFS($A:$A,$A2159,$B:$B,"&gt;"&amp;$D2159)=0,"",_xlfn.MINIFS($B:$B,$A:$A,$A2159,$B:$B,"&gt;"&amp;$D2159)))</f>
        <v/>
      </c>
      <c r="G2159" s="20" t="str">
        <f aca="false">IF($F2159="","",$F2159-$D2159)</f>
        <v/>
      </c>
      <c r="H2159" s="20" t="str">
        <f aca="false">IF($E2159&lt;&gt;1,"",IF($F2159="",0,IF($G2159&lt;='Cohort Report'!$B$7,1,0)))</f>
        <v/>
      </c>
      <c r="I2159" s="20" t="str">
        <f aca="false">IF($E2159&lt;&gt;1,"",IF($F2159="",0,IF($G2159&lt;='Cohort Report'!$B$8,1,0)))</f>
        <v/>
      </c>
      <c r="J2159" s="21" t="str">
        <f aca="false">IF($E2159&lt;&gt;1,"",DATE(YEAR($D2159),MONTH($D2159),1))</f>
        <v/>
      </c>
      <c r="K2159" s="20" t="str">
        <f aca="false">IF($E2159&lt;&gt;1,"",IF($G2159="","",IF(AND($D2159&gt;='Cohort Report'!$B$5,$D2159&lt;='Cohort Report'!$B$6),$G2159,"")))</f>
        <v/>
      </c>
    </row>
    <row r="2160" customFormat="false" ht="15" hidden="false" customHeight="false" outlineLevel="0" collapsed="false">
      <c r="A2160" s="9"/>
      <c r="B2160" s="22"/>
      <c r="C2160" s="23"/>
      <c r="D2160" s="19" t="str">
        <f aca="false">IF($A2160="","",_xlfn.MINIFS($B:$B,$A:$A,$A2160))</f>
        <v/>
      </c>
      <c r="E2160" s="20" t="str">
        <f aca="false">IF($A2160="","",IF(AND($B2160=$D2160,COUNTIFS($A$2:$A2160,$A2160,$B$2:$B2160,$B2160)=1),1,0))</f>
        <v/>
      </c>
      <c r="F2160" s="19" t="str">
        <f aca="false">IF($E2160&lt;&gt;1,"",IF(COUNTIFS($A:$A,$A2160,$B:$B,"&gt;"&amp;$D2160)=0,"",_xlfn.MINIFS($B:$B,$A:$A,$A2160,$B:$B,"&gt;"&amp;$D2160)))</f>
        <v/>
      </c>
      <c r="G2160" s="20" t="str">
        <f aca="false">IF($F2160="","",$F2160-$D2160)</f>
        <v/>
      </c>
      <c r="H2160" s="20" t="str">
        <f aca="false">IF($E2160&lt;&gt;1,"",IF($F2160="",0,IF($G2160&lt;='Cohort Report'!$B$7,1,0)))</f>
        <v/>
      </c>
      <c r="I2160" s="20" t="str">
        <f aca="false">IF($E2160&lt;&gt;1,"",IF($F2160="",0,IF($G2160&lt;='Cohort Report'!$B$8,1,0)))</f>
        <v/>
      </c>
      <c r="J2160" s="21" t="str">
        <f aca="false">IF($E2160&lt;&gt;1,"",DATE(YEAR($D2160),MONTH($D2160),1))</f>
        <v/>
      </c>
      <c r="K2160" s="20" t="str">
        <f aca="false">IF($E2160&lt;&gt;1,"",IF($G2160="","",IF(AND($D2160&gt;='Cohort Report'!$B$5,$D2160&lt;='Cohort Report'!$B$6),$G2160,"")))</f>
        <v/>
      </c>
    </row>
    <row r="2161" customFormat="false" ht="15" hidden="false" customHeight="false" outlineLevel="0" collapsed="false">
      <c r="A2161" s="9"/>
      <c r="B2161" s="22"/>
      <c r="C2161" s="23"/>
      <c r="D2161" s="19" t="str">
        <f aca="false">IF($A2161="","",_xlfn.MINIFS($B:$B,$A:$A,$A2161))</f>
        <v/>
      </c>
      <c r="E2161" s="20" t="str">
        <f aca="false">IF($A2161="","",IF(AND($B2161=$D2161,COUNTIFS($A$2:$A2161,$A2161,$B$2:$B2161,$B2161)=1),1,0))</f>
        <v/>
      </c>
      <c r="F2161" s="19" t="str">
        <f aca="false">IF($E2161&lt;&gt;1,"",IF(COUNTIFS($A:$A,$A2161,$B:$B,"&gt;"&amp;$D2161)=0,"",_xlfn.MINIFS($B:$B,$A:$A,$A2161,$B:$B,"&gt;"&amp;$D2161)))</f>
        <v/>
      </c>
      <c r="G2161" s="20" t="str">
        <f aca="false">IF($F2161="","",$F2161-$D2161)</f>
        <v/>
      </c>
      <c r="H2161" s="20" t="str">
        <f aca="false">IF($E2161&lt;&gt;1,"",IF($F2161="",0,IF($G2161&lt;='Cohort Report'!$B$7,1,0)))</f>
        <v/>
      </c>
      <c r="I2161" s="20" t="str">
        <f aca="false">IF($E2161&lt;&gt;1,"",IF($F2161="",0,IF($G2161&lt;='Cohort Report'!$B$8,1,0)))</f>
        <v/>
      </c>
      <c r="J2161" s="21" t="str">
        <f aca="false">IF($E2161&lt;&gt;1,"",DATE(YEAR($D2161),MONTH($D2161),1))</f>
        <v/>
      </c>
      <c r="K2161" s="20" t="str">
        <f aca="false">IF($E2161&lt;&gt;1,"",IF($G2161="","",IF(AND($D2161&gt;='Cohort Report'!$B$5,$D2161&lt;='Cohort Report'!$B$6),$G2161,"")))</f>
        <v/>
      </c>
    </row>
    <row r="2162" customFormat="false" ht="15" hidden="false" customHeight="false" outlineLevel="0" collapsed="false">
      <c r="A2162" s="9"/>
      <c r="B2162" s="22"/>
      <c r="C2162" s="23"/>
      <c r="D2162" s="19" t="str">
        <f aca="false">IF($A2162="","",_xlfn.MINIFS($B:$B,$A:$A,$A2162))</f>
        <v/>
      </c>
      <c r="E2162" s="20" t="str">
        <f aca="false">IF($A2162="","",IF(AND($B2162=$D2162,COUNTIFS($A$2:$A2162,$A2162,$B$2:$B2162,$B2162)=1),1,0))</f>
        <v/>
      </c>
      <c r="F2162" s="19" t="str">
        <f aca="false">IF($E2162&lt;&gt;1,"",IF(COUNTIFS($A:$A,$A2162,$B:$B,"&gt;"&amp;$D2162)=0,"",_xlfn.MINIFS($B:$B,$A:$A,$A2162,$B:$B,"&gt;"&amp;$D2162)))</f>
        <v/>
      </c>
      <c r="G2162" s="20" t="str">
        <f aca="false">IF($F2162="","",$F2162-$D2162)</f>
        <v/>
      </c>
      <c r="H2162" s="20" t="str">
        <f aca="false">IF($E2162&lt;&gt;1,"",IF($F2162="",0,IF($G2162&lt;='Cohort Report'!$B$7,1,0)))</f>
        <v/>
      </c>
      <c r="I2162" s="20" t="str">
        <f aca="false">IF($E2162&lt;&gt;1,"",IF($F2162="",0,IF($G2162&lt;='Cohort Report'!$B$8,1,0)))</f>
        <v/>
      </c>
      <c r="J2162" s="21" t="str">
        <f aca="false">IF($E2162&lt;&gt;1,"",DATE(YEAR($D2162),MONTH($D2162),1))</f>
        <v/>
      </c>
      <c r="K2162" s="20" t="str">
        <f aca="false">IF($E2162&lt;&gt;1,"",IF($G2162="","",IF(AND($D2162&gt;='Cohort Report'!$B$5,$D2162&lt;='Cohort Report'!$B$6),$G2162,"")))</f>
        <v/>
      </c>
    </row>
    <row r="2163" customFormat="false" ht="15" hidden="false" customHeight="false" outlineLevel="0" collapsed="false">
      <c r="A2163" s="9"/>
      <c r="B2163" s="22"/>
      <c r="C2163" s="23"/>
      <c r="D2163" s="19" t="str">
        <f aca="false">IF($A2163="","",_xlfn.MINIFS($B:$B,$A:$A,$A2163))</f>
        <v/>
      </c>
      <c r="E2163" s="20" t="str">
        <f aca="false">IF($A2163="","",IF(AND($B2163=$D2163,COUNTIFS($A$2:$A2163,$A2163,$B$2:$B2163,$B2163)=1),1,0))</f>
        <v/>
      </c>
      <c r="F2163" s="19" t="str">
        <f aca="false">IF($E2163&lt;&gt;1,"",IF(COUNTIFS($A:$A,$A2163,$B:$B,"&gt;"&amp;$D2163)=0,"",_xlfn.MINIFS($B:$B,$A:$A,$A2163,$B:$B,"&gt;"&amp;$D2163)))</f>
        <v/>
      </c>
      <c r="G2163" s="20" t="str">
        <f aca="false">IF($F2163="","",$F2163-$D2163)</f>
        <v/>
      </c>
      <c r="H2163" s="20" t="str">
        <f aca="false">IF($E2163&lt;&gt;1,"",IF($F2163="",0,IF($G2163&lt;='Cohort Report'!$B$7,1,0)))</f>
        <v/>
      </c>
      <c r="I2163" s="20" t="str">
        <f aca="false">IF($E2163&lt;&gt;1,"",IF($F2163="",0,IF($G2163&lt;='Cohort Report'!$B$8,1,0)))</f>
        <v/>
      </c>
      <c r="J2163" s="21" t="str">
        <f aca="false">IF($E2163&lt;&gt;1,"",DATE(YEAR($D2163),MONTH($D2163),1))</f>
        <v/>
      </c>
      <c r="K2163" s="20" t="str">
        <f aca="false">IF($E2163&lt;&gt;1,"",IF($G2163="","",IF(AND($D2163&gt;='Cohort Report'!$B$5,$D2163&lt;='Cohort Report'!$B$6),$G2163,"")))</f>
        <v/>
      </c>
    </row>
    <row r="2164" customFormat="false" ht="15" hidden="false" customHeight="false" outlineLevel="0" collapsed="false">
      <c r="A2164" s="9"/>
      <c r="B2164" s="22"/>
      <c r="C2164" s="23"/>
      <c r="D2164" s="19" t="str">
        <f aca="false">IF($A2164="","",_xlfn.MINIFS($B:$B,$A:$A,$A2164))</f>
        <v/>
      </c>
      <c r="E2164" s="20" t="str">
        <f aca="false">IF($A2164="","",IF(AND($B2164=$D2164,COUNTIFS($A$2:$A2164,$A2164,$B$2:$B2164,$B2164)=1),1,0))</f>
        <v/>
      </c>
      <c r="F2164" s="19" t="str">
        <f aca="false">IF($E2164&lt;&gt;1,"",IF(COUNTIFS($A:$A,$A2164,$B:$B,"&gt;"&amp;$D2164)=0,"",_xlfn.MINIFS($B:$B,$A:$A,$A2164,$B:$B,"&gt;"&amp;$D2164)))</f>
        <v/>
      </c>
      <c r="G2164" s="20" t="str">
        <f aca="false">IF($F2164="","",$F2164-$D2164)</f>
        <v/>
      </c>
      <c r="H2164" s="20" t="str">
        <f aca="false">IF($E2164&lt;&gt;1,"",IF($F2164="",0,IF($G2164&lt;='Cohort Report'!$B$7,1,0)))</f>
        <v/>
      </c>
      <c r="I2164" s="20" t="str">
        <f aca="false">IF($E2164&lt;&gt;1,"",IF($F2164="",0,IF($G2164&lt;='Cohort Report'!$B$8,1,0)))</f>
        <v/>
      </c>
      <c r="J2164" s="21" t="str">
        <f aca="false">IF($E2164&lt;&gt;1,"",DATE(YEAR($D2164),MONTH($D2164),1))</f>
        <v/>
      </c>
      <c r="K2164" s="20" t="str">
        <f aca="false">IF($E2164&lt;&gt;1,"",IF($G2164="","",IF(AND($D2164&gt;='Cohort Report'!$B$5,$D2164&lt;='Cohort Report'!$B$6),$G2164,"")))</f>
        <v/>
      </c>
    </row>
    <row r="2165" customFormat="false" ht="15" hidden="false" customHeight="false" outlineLevel="0" collapsed="false">
      <c r="A2165" s="9"/>
      <c r="B2165" s="22"/>
      <c r="C2165" s="23"/>
      <c r="D2165" s="19" t="str">
        <f aca="false">IF($A2165="","",_xlfn.MINIFS($B:$B,$A:$A,$A2165))</f>
        <v/>
      </c>
      <c r="E2165" s="20" t="str">
        <f aca="false">IF($A2165="","",IF(AND($B2165=$D2165,COUNTIFS($A$2:$A2165,$A2165,$B$2:$B2165,$B2165)=1),1,0))</f>
        <v/>
      </c>
      <c r="F2165" s="19" t="str">
        <f aca="false">IF($E2165&lt;&gt;1,"",IF(COUNTIFS($A:$A,$A2165,$B:$B,"&gt;"&amp;$D2165)=0,"",_xlfn.MINIFS($B:$B,$A:$A,$A2165,$B:$B,"&gt;"&amp;$D2165)))</f>
        <v/>
      </c>
      <c r="G2165" s="20" t="str">
        <f aca="false">IF($F2165="","",$F2165-$D2165)</f>
        <v/>
      </c>
      <c r="H2165" s="20" t="str">
        <f aca="false">IF($E2165&lt;&gt;1,"",IF($F2165="",0,IF($G2165&lt;='Cohort Report'!$B$7,1,0)))</f>
        <v/>
      </c>
      <c r="I2165" s="20" t="str">
        <f aca="false">IF($E2165&lt;&gt;1,"",IF($F2165="",0,IF($G2165&lt;='Cohort Report'!$B$8,1,0)))</f>
        <v/>
      </c>
      <c r="J2165" s="21" t="str">
        <f aca="false">IF($E2165&lt;&gt;1,"",DATE(YEAR($D2165),MONTH($D2165),1))</f>
        <v/>
      </c>
      <c r="K2165" s="20" t="str">
        <f aca="false">IF($E2165&lt;&gt;1,"",IF($G2165="","",IF(AND($D2165&gt;='Cohort Report'!$B$5,$D2165&lt;='Cohort Report'!$B$6),$G2165,"")))</f>
        <v/>
      </c>
    </row>
    <row r="2166" customFormat="false" ht="15" hidden="false" customHeight="false" outlineLevel="0" collapsed="false">
      <c r="A2166" s="9"/>
      <c r="B2166" s="22"/>
      <c r="C2166" s="23"/>
      <c r="D2166" s="19" t="str">
        <f aca="false">IF($A2166="","",_xlfn.MINIFS($B:$B,$A:$A,$A2166))</f>
        <v/>
      </c>
      <c r="E2166" s="20" t="str">
        <f aca="false">IF($A2166="","",IF(AND($B2166=$D2166,COUNTIFS($A$2:$A2166,$A2166,$B$2:$B2166,$B2166)=1),1,0))</f>
        <v/>
      </c>
      <c r="F2166" s="19" t="str">
        <f aca="false">IF($E2166&lt;&gt;1,"",IF(COUNTIFS($A:$A,$A2166,$B:$B,"&gt;"&amp;$D2166)=0,"",_xlfn.MINIFS($B:$B,$A:$A,$A2166,$B:$B,"&gt;"&amp;$D2166)))</f>
        <v/>
      </c>
      <c r="G2166" s="20" t="str">
        <f aca="false">IF($F2166="","",$F2166-$D2166)</f>
        <v/>
      </c>
      <c r="H2166" s="20" t="str">
        <f aca="false">IF($E2166&lt;&gt;1,"",IF($F2166="",0,IF($G2166&lt;='Cohort Report'!$B$7,1,0)))</f>
        <v/>
      </c>
      <c r="I2166" s="20" t="str">
        <f aca="false">IF($E2166&lt;&gt;1,"",IF($F2166="",0,IF($G2166&lt;='Cohort Report'!$B$8,1,0)))</f>
        <v/>
      </c>
      <c r="J2166" s="21" t="str">
        <f aca="false">IF($E2166&lt;&gt;1,"",DATE(YEAR($D2166),MONTH($D2166),1))</f>
        <v/>
      </c>
      <c r="K2166" s="20" t="str">
        <f aca="false">IF($E2166&lt;&gt;1,"",IF($G2166="","",IF(AND($D2166&gt;='Cohort Report'!$B$5,$D2166&lt;='Cohort Report'!$B$6),$G2166,"")))</f>
        <v/>
      </c>
    </row>
    <row r="2167" customFormat="false" ht="15" hidden="false" customHeight="false" outlineLevel="0" collapsed="false">
      <c r="A2167" s="9"/>
      <c r="B2167" s="22"/>
      <c r="C2167" s="23"/>
      <c r="D2167" s="19" t="str">
        <f aca="false">IF($A2167="","",_xlfn.MINIFS($B:$B,$A:$A,$A2167))</f>
        <v/>
      </c>
      <c r="E2167" s="20" t="str">
        <f aca="false">IF($A2167="","",IF(AND($B2167=$D2167,COUNTIFS($A$2:$A2167,$A2167,$B$2:$B2167,$B2167)=1),1,0))</f>
        <v/>
      </c>
      <c r="F2167" s="19" t="str">
        <f aca="false">IF($E2167&lt;&gt;1,"",IF(COUNTIFS($A:$A,$A2167,$B:$B,"&gt;"&amp;$D2167)=0,"",_xlfn.MINIFS($B:$B,$A:$A,$A2167,$B:$B,"&gt;"&amp;$D2167)))</f>
        <v/>
      </c>
      <c r="G2167" s="20" t="str">
        <f aca="false">IF($F2167="","",$F2167-$D2167)</f>
        <v/>
      </c>
      <c r="H2167" s="20" t="str">
        <f aca="false">IF($E2167&lt;&gt;1,"",IF($F2167="",0,IF($G2167&lt;='Cohort Report'!$B$7,1,0)))</f>
        <v/>
      </c>
      <c r="I2167" s="20" t="str">
        <f aca="false">IF($E2167&lt;&gt;1,"",IF($F2167="",0,IF($G2167&lt;='Cohort Report'!$B$8,1,0)))</f>
        <v/>
      </c>
      <c r="J2167" s="21" t="str">
        <f aca="false">IF($E2167&lt;&gt;1,"",DATE(YEAR($D2167),MONTH($D2167),1))</f>
        <v/>
      </c>
      <c r="K2167" s="20" t="str">
        <f aca="false">IF($E2167&lt;&gt;1,"",IF($G2167="","",IF(AND($D2167&gt;='Cohort Report'!$B$5,$D2167&lt;='Cohort Report'!$B$6),$G2167,"")))</f>
        <v/>
      </c>
    </row>
    <row r="2168" customFormat="false" ht="15" hidden="false" customHeight="false" outlineLevel="0" collapsed="false">
      <c r="A2168" s="9"/>
      <c r="B2168" s="22"/>
      <c r="C2168" s="23"/>
      <c r="D2168" s="19" t="str">
        <f aca="false">IF($A2168="","",_xlfn.MINIFS($B:$B,$A:$A,$A2168))</f>
        <v/>
      </c>
      <c r="E2168" s="20" t="str">
        <f aca="false">IF($A2168="","",IF(AND($B2168=$D2168,COUNTIFS($A$2:$A2168,$A2168,$B$2:$B2168,$B2168)=1),1,0))</f>
        <v/>
      </c>
      <c r="F2168" s="19" t="str">
        <f aca="false">IF($E2168&lt;&gt;1,"",IF(COUNTIFS($A:$A,$A2168,$B:$B,"&gt;"&amp;$D2168)=0,"",_xlfn.MINIFS($B:$B,$A:$A,$A2168,$B:$B,"&gt;"&amp;$D2168)))</f>
        <v/>
      </c>
      <c r="G2168" s="20" t="str">
        <f aca="false">IF($F2168="","",$F2168-$D2168)</f>
        <v/>
      </c>
      <c r="H2168" s="20" t="str">
        <f aca="false">IF($E2168&lt;&gt;1,"",IF($F2168="",0,IF($G2168&lt;='Cohort Report'!$B$7,1,0)))</f>
        <v/>
      </c>
      <c r="I2168" s="20" t="str">
        <f aca="false">IF($E2168&lt;&gt;1,"",IF($F2168="",0,IF($G2168&lt;='Cohort Report'!$B$8,1,0)))</f>
        <v/>
      </c>
      <c r="J2168" s="21" t="str">
        <f aca="false">IF($E2168&lt;&gt;1,"",DATE(YEAR($D2168),MONTH($D2168),1))</f>
        <v/>
      </c>
      <c r="K2168" s="20" t="str">
        <f aca="false">IF($E2168&lt;&gt;1,"",IF($G2168="","",IF(AND($D2168&gt;='Cohort Report'!$B$5,$D2168&lt;='Cohort Report'!$B$6),$G2168,"")))</f>
        <v/>
      </c>
    </row>
    <row r="2169" customFormat="false" ht="15" hidden="false" customHeight="false" outlineLevel="0" collapsed="false">
      <c r="A2169" s="9"/>
      <c r="B2169" s="22"/>
      <c r="C2169" s="23"/>
      <c r="D2169" s="19" t="str">
        <f aca="false">IF($A2169="","",_xlfn.MINIFS($B:$B,$A:$A,$A2169))</f>
        <v/>
      </c>
      <c r="E2169" s="20" t="str">
        <f aca="false">IF($A2169="","",IF(AND($B2169=$D2169,COUNTIFS($A$2:$A2169,$A2169,$B$2:$B2169,$B2169)=1),1,0))</f>
        <v/>
      </c>
      <c r="F2169" s="19" t="str">
        <f aca="false">IF($E2169&lt;&gt;1,"",IF(COUNTIFS($A:$A,$A2169,$B:$B,"&gt;"&amp;$D2169)=0,"",_xlfn.MINIFS($B:$B,$A:$A,$A2169,$B:$B,"&gt;"&amp;$D2169)))</f>
        <v/>
      </c>
      <c r="G2169" s="20" t="str">
        <f aca="false">IF($F2169="","",$F2169-$D2169)</f>
        <v/>
      </c>
      <c r="H2169" s="20" t="str">
        <f aca="false">IF($E2169&lt;&gt;1,"",IF($F2169="",0,IF($G2169&lt;='Cohort Report'!$B$7,1,0)))</f>
        <v/>
      </c>
      <c r="I2169" s="20" t="str">
        <f aca="false">IF($E2169&lt;&gt;1,"",IF($F2169="",0,IF($G2169&lt;='Cohort Report'!$B$8,1,0)))</f>
        <v/>
      </c>
      <c r="J2169" s="21" t="str">
        <f aca="false">IF($E2169&lt;&gt;1,"",DATE(YEAR($D2169),MONTH($D2169),1))</f>
        <v/>
      </c>
      <c r="K2169" s="20" t="str">
        <f aca="false">IF($E2169&lt;&gt;1,"",IF($G2169="","",IF(AND($D2169&gt;='Cohort Report'!$B$5,$D2169&lt;='Cohort Report'!$B$6),$G2169,"")))</f>
        <v/>
      </c>
    </row>
    <row r="2170" customFormat="false" ht="15" hidden="false" customHeight="false" outlineLevel="0" collapsed="false">
      <c r="A2170" s="9"/>
      <c r="B2170" s="22"/>
      <c r="C2170" s="23"/>
      <c r="D2170" s="19" t="str">
        <f aca="false">IF($A2170="","",_xlfn.MINIFS($B:$B,$A:$A,$A2170))</f>
        <v/>
      </c>
      <c r="E2170" s="20" t="str">
        <f aca="false">IF($A2170="","",IF(AND($B2170=$D2170,COUNTIFS($A$2:$A2170,$A2170,$B$2:$B2170,$B2170)=1),1,0))</f>
        <v/>
      </c>
      <c r="F2170" s="19" t="str">
        <f aca="false">IF($E2170&lt;&gt;1,"",IF(COUNTIFS($A:$A,$A2170,$B:$B,"&gt;"&amp;$D2170)=0,"",_xlfn.MINIFS($B:$B,$A:$A,$A2170,$B:$B,"&gt;"&amp;$D2170)))</f>
        <v/>
      </c>
      <c r="G2170" s="20" t="str">
        <f aca="false">IF($F2170="","",$F2170-$D2170)</f>
        <v/>
      </c>
      <c r="H2170" s="20" t="str">
        <f aca="false">IF($E2170&lt;&gt;1,"",IF($F2170="",0,IF($G2170&lt;='Cohort Report'!$B$7,1,0)))</f>
        <v/>
      </c>
      <c r="I2170" s="20" t="str">
        <f aca="false">IF($E2170&lt;&gt;1,"",IF($F2170="",0,IF($G2170&lt;='Cohort Report'!$B$8,1,0)))</f>
        <v/>
      </c>
      <c r="J2170" s="21" t="str">
        <f aca="false">IF($E2170&lt;&gt;1,"",DATE(YEAR($D2170),MONTH($D2170),1))</f>
        <v/>
      </c>
      <c r="K2170" s="20" t="str">
        <f aca="false">IF($E2170&lt;&gt;1,"",IF($G2170="","",IF(AND($D2170&gt;='Cohort Report'!$B$5,$D2170&lt;='Cohort Report'!$B$6),$G2170,"")))</f>
        <v/>
      </c>
    </row>
    <row r="2171" customFormat="false" ht="15" hidden="false" customHeight="false" outlineLevel="0" collapsed="false">
      <c r="A2171" s="9"/>
      <c r="B2171" s="22"/>
      <c r="C2171" s="23"/>
      <c r="D2171" s="19" t="str">
        <f aca="false">IF($A2171="","",_xlfn.MINIFS($B:$B,$A:$A,$A2171))</f>
        <v/>
      </c>
      <c r="E2171" s="20" t="str">
        <f aca="false">IF($A2171="","",IF(AND($B2171=$D2171,COUNTIFS($A$2:$A2171,$A2171,$B$2:$B2171,$B2171)=1),1,0))</f>
        <v/>
      </c>
      <c r="F2171" s="19" t="str">
        <f aca="false">IF($E2171&lt;&gt;1,"",IF(COUNTIFS($A:$A,$A2171,$B:$B,"&gt;"&amp;$D2171)=0,"",_xlfn.MINIFS($B:$B,$A:$A,$A2171,$B:$B,"&gt;"&amp;$D2171)))</f>
        <v/>
      </c>
      <c r="G2171" s="20" t="str">
        <f aca="false">IF($F2171="","",$F2171-$D2171)</f>
        <v/>
      </c>
      <c r="H2171" s="20" t="str">
        <f aca="false">IF($E2171&lt;&gt;1,"",IF($F2171="",0,IF($G2171&lt;='Cohort Report'!$B$7,1,0)))</f>
        <v/>
      </c>
      <c r="I2171" s="20" t="str">
        <f aca="false">IF($E2171&lt;&gt;1,"",IF($F2171="",0,IF($G2171&lt;='Cohort Report'!$B$8,1,0)))</f>
        <v/>
      </c>
      <c r="J2171" s="21" t="str">
        <f aca="false">IF($E2171&lt;&gt;1,"",DATE(YEAR($D2171),MONTH($D2171),1))</f>
        <v/>
      </c>
      <c r="K2171" s="20" t="str">
        <f aca="false">IF($E2171&lt;&gt;1,"",IF($G2171="","",IF(AND($D2171&gt;='Cohort Report'!$B$5,$D2171&lt;='Cohort Report'!$B$6),$G2171,"")))</f>
        <v/>
      </c>
    </row>
    <row r="2172" customFormat="false" ht="15" hidden="false" customHeight="false" outlineLevel="0" collapsed="false">
      <c r="A2172" s="9"/>
      <c r="B2172" s="22"/>
      <c r="C2172" s="23"/>
      <c r="D2172" s="19" t="str">
        <f aca="false">IF($A2172="","",_xlfn.MINIFS($B:$B,$A:$A,$A2172))</f>
        <v/>
      </c>
      <c r="E2172" s="20" t="str">
        <f aca="false">IF($A2172="","",IF(AND($B2172=$D2172,COUNTIFS($A$2:$A2172,$A2172,$B$2:$B2172,$B2172)=1),1,0))</f>
        <v/>
      </c>
      <c r="F2172" s="19" t="str">
        <f aca="false">IF($E2172&lt;&gt;1,"",IF(COUNTIFS($A:$A,$A2172,$B:$B,"&gt;"&amp;$D2172)=0,"",_xlfn.MINIFS($B:$B,$A:$A,$A2172,$B:$B,"&gt;"&amp;$D2172)))</f>
        <v/>
      </c>
      <c r="G2172" s="20" t="str">
        <f aca="false">IF($F2172="","",$F2172-$D2172)</f>
        <v/>
      </c>
      <c r="H2172" s="20" t="str">
        <f aca="false">IF($E2172&lt;&gt;1,"",IF($F2172="",0,IF($G2172&lt;='Cohort Report'!$B$7,1,0)))</f>
        <v/>
      </c>
      <c r="I2172" s="20" t="str">
        <f aca="false">IF($E2172&lt;&gt;1,"",IF($F2172="",0,IF($G2172&lt;='Cohort Report'!$B$8,1,0)))</f>
        <v/>
      </c>
      <c r="J2172" s="21" t="str">
        <f aca="false">IF($E2172&lt;&gt;1,"",DATE(YEAR($D2172),MONTH($D2172),1))</f>
        <v/>
      </c>
      <c r="K2172" s="20" t="str">
        <f aca="false">IF($E2172&lt;&gt;1,"",IF($G2172="","",IF(AND($D2172&gt;='Cohort Report'!$B$5,$D2172&lt;='Cohort Report'!$B$6),$G2172,"")))</f>
        <v/>
      </c>
    </row>
    <row r="2173" customFormat="false" ht="15" hidden="false" customHeight="false" outlineLevel="0" collapsed="false">
      <c r="A2173" s="9"/>
      <c r="B2173" s="22"/>
      <c r="C2173" s="23"/>
      <c r="D2173" s="19" t="str">
        <f aca="false">IF($A2173="","",_xlfn.MINIFS($B:$B,$A:$A,$A2173))</f>
        <v/>
      </c>
      <c r="E2173" s="20" t="str">
        <f aca="false">IF($A2173="","",IF(AND($B2173=$D2173,COUNTIFS($A$2:$A2173,$A2173,$B$2:$B2173,$B2173)=1),1,0))</f>
        <v/>
      </c>
      <c r="F2173" s="19" t="str">
        <f aca="false">IF($E2173&lt;&gt;1,"",IF(COUNTIFS($A:$A,$A2173,$B:$B,"&gt;"&amp;$D2173)=0,"",_xlfn.MINIFS($B:$B,$A:$A,$A2173,$B:$B,"&gt;"&amp;$D2173)))</f>
        <v/>
      </c>
      <c r="G2173" s="20" t="str">
        <f aca="false">IF($F2173="","",$F2173-$D2173)</f>
        <v/>
      </c>
      <c r="H2173" s="20" t="str">
        <f aca="false">IF($E2173&lt;&gt;1,"",IF($F2173="",0,IF($G2173&lt;='Cohort Report'!$B$7,1,0)))</f>
        <v/>
      </c>
      <c r="I2173" s="20" t="str">
        <f aca="false">IF($E2173&lt;&gt;1,"",IF($F2173="",0,IF($G2173&lt;='Cohort Report'!$B$8,1,0)))</f>
        <v/>
      </c>
      <c r="J2173" s="21" t="str">
        <f aca="false">IF($E2173&lt;&gt;1,"",DATE(YEAR($D2173),MONTH($D2173),1))</f>
        <v/>
      </c>
      <c r="K2173" s="20" t="str">
        <f aca="false">IF($E2173&lt;&gt;1,"",IF($G2173="","",IF(AND($D2173&gt;='Cohort Report'!$B$5,$D2173&lt;='Cohort Report'!$B$6),$G2173,"")))</f>
        <v/>
      </c>
    </row>
    <row r="2174" customFormat="false" ht="15" hidden="false" customHeight="false" outlineLevel="0" collapsed="false">
      <c r="A2174" s="9"/>
      <c r="B2174" s="22"/>
      <c r="C2174" s="23"/>
      <c r="D2174" s="19" t="str">
        <f aca="false">IF($A2174="","",_xlfn.MINIFS($B:$B,$A:$A,$A2174))</f>
        <v/>
      </c>
      <c r="E2174" s="20" t="str">
        <f aca="false">IF($A2174="","",IF(AND($B2174=$D2174,COUNTIFS($A$2:$A2174,$A2174,$B$2:$B2174,$B2174)=1),1,0))</f>
        <v/>
      </c>
      <c r="F2174" s="19" t="str">
        <f aca="false">IF($E2174&lt;&gt;1,"",IF(COUNTIFS($A:$A,$A2174,$B:$B,"&gt;"&amp;$D2174)=0,"",_xlfn.MINIFS($B:$B,$A:$A,$A2174,$B:$B,"&gt;"&amp;$D2174)))</f>
        <v/>
      </c>
      <c r="G2174" s="20" t="str">
        <f aca="false">IF($F2174="","",$F2174-$D2174)</f>
        <v/>
      </c>
      <c r="H2174" s="20" t="str">
        <f aca="false">IF($E2174&lt;&gt;1,"",IF($F2174="",0,IF($G2174&lt;='Cohort Report'!$B$7,1,0)))</f>
        <v/>
      </c>
      <c r="I2174" s="20" t="str">
        <f aca="false">IF($E2174&lt;&gt;1,"",IF($F2174="",0,IF($G2174&lt;='Cohort Report'!$B$8,1,0)))</f>
        <v/>
      </c>
      <c r="J2174" s="21" t="str">
        <f aca="false">IF($E2174&lt;&gt;1,"",DATE(YEAR($D2174),MONTH($D2174),1))</f>
        <v/>
      </c>
      <c r="K2174" s="20" t="str">
        <f aca="false">IF($E2174&lt;&gt;1,"",IF($G2174="","",IF(AND($D2174&gt;='Cohort Report'!$B$5,$D2174&lt;='Cohort Report'!$B$6),$G2174,"")))</f>
        <v/>
      </c>
    </row>
    <row r="2175" customFormat="false" ht="15" hidden="false" customHeight="false" outlineLevel="0" collapsed="false">
      <c r="A2175" s="9"/>
      <c r="B2175" s="22"/>
      <c r="C2175" s="23"/>
      <c r="D2175" s="19" t="str">
        <f aca="false">IF($A2175="","",_xlfn.MINIFS($B:$B,$A:$A,$A2175))</f>
        <v/>
      </c>
      <c r="E2175" s="20" t="str">
        <f aca="false">IF($A2175="","",IF(AND($B2175=$D2175,COUNTIFS($A$2:$A2175,$A2175,$B$2:$B2175,$B2175)=1),1,0))</f>
        <v/>
      </c>
      <c r="F2175" s="19" t="str">
        <f aca="false">IF($E2175&lt;&gt;1,"",IF(COUNTIFS($A:$A,$A2175,$B:$B,"&gt;"&amp;$D2175)=0,"",_xlfn.MINIFS($B:$B,$A:$A,$A2175,$B:$B,"&gt;"&amp;$D2175)))</f>
        <v/>
      </c>
      <c r="G2175" s="20" t="str">
        <f aca="false">IF($F2175="","",$F2175-$D2175)</f>
        <v/>
      </c>
      <c r="H2175" s="20" t="str">
        <f aca="false">IF($E2175&lt;&gt;1,"",IF($F2175="",0,IF($G2175&lt;='Cohort Report'!$B$7,1,0)))</f>
        <v/>
      </c>
      <c r="I2175" s="20" t="str">
        <f aca="false">IF($E2175&lt;&gt;1,"",IF($F2175="",0,IF($G2175&lt;='Cohort Report'!$B$8,1,0)))</f>
        <v/>
      </c>
      <c r="J2175" s="21" t="str">
        <f aca="false">IF($E2175&lt;&gt;1,"",DATE(YEAR($D2175),MONTH($D2175),1))</f>
        <v/>
      </c>
      <c r="K2175" s="20" t="str">
        <f aca="false">IF($E2175&lt;&gt;1,"",IF($G2175="","",IF(AND($D2175&gt;='Cohort Report'!$B$5,$D2175&lt;='Cohort Report'!$B$6),$G2175,"")))</f>
        <v/>
      </c>
    </row>
    <row r="2176" customFormat="false" ht="15" hidden="false" customHeight="false" outlineLevel="0" collapsed="false">
      <c r="A2176" s="9"/>
      <c r="B2176" s="22"/>
      <c r="C2176" s="23"/>
      <c r="D2176" s="19" t="str">
        <f aca="false">IF($A2176="","",_xlfn.MINIFS($B:$B,$A:$A,$A2176))</f>
        <v/>
      </c>
      <c r="E2176" s="20" t="str">
        <f aca="false">IF($A2176="","",IF(AND($B2176=$D2176,COUNTIFS($A$2:$A2176,$A2176,$B$2:$B2176,$B2176)=1),1,0))</f>
        <v/>
      </c>
      <c r="F2176" s="19" t="str">
        <f aca="false">IF($E2176&lt;&gt;1,"",IF(COUNTIFS($A:$A,$A2176,$B:$B,"&gt;"&amp;$D2176)=0,"",_xlfn.MINIFS($B:$B,$A:$A,$A2176,$B:$B,"&gt;"&amp;$D2176)))</f>
        <v/>
      </c>
      <c r="G2176" s="20" t="str">
        <f aca="false">IF($F2176="","",$F2176-$D2176)</f>
        <v/>
      </c>
      <c r="H2176" s="20" t="str">
        <f aca="false">IF($E2176&lt;&gt;1,"",IF($F2176="",0,IF($G2176&lt;='Cohort Report'!$B$7,1,0)))</f>
        <v/>
      </c>
      <c r="I2176" s="20" t="str">
        <f aca="false">IF($E2176&lt;&gt;1,"",IF($F2176="",0,IF($G2176&lt;='Cohort Report'!$B$8,1,0)))</f>
        <v/>
      </c>
      <c r="J2176" s="21" t="str">
        <f aca="false">IF($E2176&lt;&gt;1,"",DATE(YEAR($D2176),MONTH($D2176),1))</f>
        <v/>
      </c>
      <c r="K2176" s="20" t="str">
        <f aca="false">IF($E2176&lt;&gt;1,"",IF($G2176="","",IF(AND($D2176&gt;='Cohort Report'!$B$5,$D2176&lt;='Cohort Report'!$B$6),$G2176,"")))</f>
        <v/>
      </c>
    </row>
    <row r="2177" customFormat="false" ht="15" hidden="false" customHeight="false" outlineLevel="0" collapsed="false">
      <c r="A2177" s="9"/>
      <c r="B2177" s="22"/>
      <c r="C2177" s="23"/>
      <c r="D2177" s="19" t="str">
        <f aca="false">IF($A2177="","",_xlfn.MINIFS($B:$B,$A:$A,$A2177))</f>
        <v/>
      </c>
      <c r="E2177" s="20" t="str">
        <f aca="false">IF($A2177="","",IF(AND($B2177=$D2177,COUNTIFS($A$2:$A2177,$A2177,$B$2:$B2177,$B2177)=1),1,0))</f>
        <v/>
      </c>
      <c r="F2177" s="19" t="str">
        <f aca="false">IF($E2177&lt;&gt;1,"",IF(COUNTIFS($A:$A,$A2177,$B:$B,"&gt;"&amp;$D2177)=0,"",_xlfn.MINIFS($B:$B,$A:$A,$A2177,$B:$B,"&gt;"&amp;$D2177)))</f>
        <v/>
      </c>
      <c r="G2177" s="20" t="str">
        <f aca="false">IF($F2177="","",$F2177-$D2177)</f>
        <v/>
      </c>
      <c r="H2177" s="20" t="str">
        <f aca="false">IF($E2177&lt;&gt;1,"",IF($F2177="",0,IF($G2177&lt;='Cohort Report'!$B$7,1,0)))</f>
        <v/>
      </c>
      <c r="I2177" s="20" t="str">
        <f aca="false">IF($E2177&lt;&gt;1,"",IF($F2177="",0,IF($G2177&lt;='Cohort Report'!$B$8,1,0)))</f>
        <v/>
      </c>
      <c r="J2177" s="21" t="str">
        <f aca="false">IF($E2177&lt;&gt;1,"",DATE(YEAR($D2177),MONTH($D2177),1))</f>
        <v/>
      </c>
      <c r="K2177" s="20" t="str">
        <f aca="false">IF($E2177&lt;&gt;1,"",IF($G2177="","",IF(AND($D2177&gt;='Cohort Report'!$B$5,$D2177&lt;='Cohort Report'!$B$6),$G2177,"")))</f>
        <v/>
      </c>
    </row>
    <row r="2178" customFormat="false" ht="15" hidden="false" customHeight="false" outlineLevel="0" collapsed="false">
      <c r="A2178" s="9"/>
      <c r="B2178" s="22"/>
      <c r="C2178" s="23"/>
      <c r="D2178" s="19" t="str">
        <f aca="false">IF($A2178="","",_xlfn.MINIFS($B:$B,$A:$A,$A2178))</f>
        <v/>
      </c>
      <c r="E2178" s="20" t="str">
        <f aca="false">IF($A2178="","",IF(AND($B2178=$D2178,COUNTIFS($A$2:$A2178,$A2178,$B$2:$B2178,$B2178)=1),1,0))</f>
        <v/>
      </c>
      <c r="F2178" s="19" t="str">
        <f aca="false">IF($E2178&lt;&gt;1,"",IF(COUNTIFS($A:$A,$A2178,$B:$B,"&gt;"&amp;$D2178)=0,"",_xlfn.MINIFS($B:$B,$A:$A,$A2178,$B:$B,"&gt;"&amp;$D2178)))</f>
        <v/>
      </c>
      <c r="G2178" s="20" t="str">
        <f aca="false">IF($F2178="","",$F2178-$D2178)</f>
        <v/>
      </c>
      <c r="H2178" s="20" t="str">
        <f aca="false">IF($E2178&lt;&gt;1,"",IF($F2178="",0,IF($G2178&lt;='Cohort Report'!$B$7,1,0)))</f>
        <v/>
      </c>
      <c r="I2178" s="20" t="str">
        <f aca="false">IF($E2178&lt;&gt;1,"",IF($F2178="",0,IF($G2178&lt;='Cohort Report'!$B$8,1,0)))</f>
        <v/>
      </c>
      <c r="J2178" s="21" t="str">
        <f aca="false">IF($E2178&lt;&gt;1,"",DATE(YEAR($D2178),MONTH($D2178),1))</f>
        <v/>
      </c>
      <c r="K2178" s="20" t="str">
        <f aca="false">IF($E2178&lt;&gt;1,"",IF($G2178="","",IF(AND($D2178&gt;='Cohort Report'!$B$5,$D2178&lt;='Cohort Report'!$B$6),$G2178,"")))</f>
        <v/>
      </c>
    </row>
    <row r="2179" customFormat="false" ht="15" hidden="false" customHeight="false" outlineLevel="0" collapsed="false">
      <c r="A2179" s="9"/>
      <c r="B2179" s="22"/>
      <c r="C2179" s="23"/>
      <c r="D2179" s="19" t="str">
        <f aca="false">IF($A2179="","",_xlfn.MINIFS($B:$B,$A:$A,$A2179))</f>
        <v/>
      </c>
      <c r="E2179" s="20" t="str">
        <f aca="false">IF($A2179="","",IF(AND($B2179=$D2179,COUNTIFS($A$2:$A2179,$A2179,$B$2:$B2179,$B2179)=1),1,0))</f>
        <v/>
      </c>
      <c r="F2179" s="19" t="str">
        <f aca="false">IF($E2179&lt;&gt;1,"",IF(COUNTIFS($A:$A,$A2179,$B:$B,"&gt;"&amp;$D2179)=0,"",_xlfn.MINIFS($B:$B,$A:$A,$A2179,$B:$B,"&gt;"&amp;$D2179)))</f>
        <v/>
      </c>
      <c r="G2179" s="20" t="str">
        <f aca="false">IF($F2179="","",$F2179-$D2179)</f>
        <v/>
      </c>
      <c r="H2179" s="20" t="str">
        <f aca="false">IF($E2179&lt;&gt;1,"",IF($F2179="",0,IF($G2179&lt;='Cohort Report'!$B$7,1,0)))</f>
        <v/>
      </c>
      <c r="I2179" s="20" t="str">
        <f aca="false">IF($E2179&lt;&gt;1,"",IF($F2179="",0,IF($G2179&lt;='Cohort Report'!$B$8,1,0)))</f>
        <v/>
      </c>
      <c r="J2179" s="21" t="str">
        <f aca="false">IF($E2179&lt;&gt;1,"",DATE(YEAR($D2179),MONTH($D2179),1))</f>
        <v/>
      </c>
      <c r="K2179" s="20" t="str">
        <f aca="false">IF($E2179&lt;&gt;1,"",IF($G2179="","",IF(AND($D2179&gt;='Cohort Report'!$B$5,$D2179&lt;='Cohort Report'!$B$6),$G2179,"")))</f>
        <v/>
      </c>
    </row>
    <row r="2180" customFormat="false" ht="15" hidden="false" customHeight="false" outlineLevel="0" collapsed="false">
      <c r="A2180" s="9"/>
      <c r="B2180" s="22"/>
      <c r="C2180" s="23"/>
      <c r="D2180" s="19" t="str">
        <f aca="false">IF($A2180="","",_xlfn.MINIFS($B:$B,$A:$A,$A2180))</f>
        <v/>
      </c>
      <c r="E2180" s="20" t="str">
        <f aca="false">IF($A2180="","",IF(AND($B2180=$D2180,COUNTIFS($A$2:$A2180,$A2180,$B$2:$B2180,$B2180)=1),1,0))</f>
        <v/>
      </c>
      <c r="F2180" s="19" t="str">
        <f aca="false">IF($E2180&lt;&gt;1,"",IF(COUNTIFS($A:$A,$A2180,$B:$B,"&gt;"&amp;$D2180)=0,"",_xlfn.MINIFS($B:$B,$A:$A,$A2180,$B:$B,"&gt;"&amp;$D2180)))</f>
        <v/>
      </c>
      <c r="G2180" s="20" t="str">
        <f aca="false">IF($F2180="","",$F2180-$D2180)</f>
        <v/>
      </c>
      <c r="H2180" s="20" t="str">
        <f aca="false">IF($E2180&lt;&gt;1,"",IF($F2180="",0,IF($G2180&lt;='Cohort Report'!$B$7,1,0)))</f>
        <v/>
      </c>
      <c r="I2180" s="20" t="str">
        <f aca="false">IF($E2180&lt;&gt;1,"",IF($F2180="",0,IF($G2180&lt;='Cohort Report'!$B$8,1,0)))</f>
        <v/>
      </c>
      <c r="J2180" s="21" t="str">
        <f aca="false">IF($E2180&lt;&gt;1,"",DATE(YEAR($D2180),MONTH($D2180),1))</f>
        <v/>
      </c>
      <c r="K2180" s="20" t="str">
        <f aca="false">IF($E2180&lt;&gt;1,"",IF($G2180="","",IF(AND($D2180&gt;='Cohort Report'!$B$5,$D2180&lt;='Cohort Report'!$B$6),$G2180,"")))</f>
        <v/>
      </c>
    </row>
    <row r="2181" customFormat="false" ht="15" hidden="false" customHeight="false" outlineLevel="0" collapsed="false">
      <c r="A2181" s="9"/>
      <c r="B2181" s="22"/>
      <c r="C2181" s="23"/>
      <c r="D2181" s="19" t="str">
        <f aca="false">IF($A2181="","",_xlfn.MINIFS($B:$B,$A:$A,$A2181))</f>
        <v/>
      </c>
      <c r="E2181" s="20" t="str">
        <f aca="false">IF($A2181="","",IF(AND($B2181=$D2181,COUNTIFS($A$2:$A2181,$A2181,$B$2:$B2181,$B2181)=1),1,0))</f>
        <v/>
      </c>
      <c r="F2181" s="19" t="str">
        <f aca="false">IF($E2181&lt;&gt;1,"",IF(COUNTIFS($A:$A,$A2181,$B:$B,"&gt;"&amp;$D2181)=0,"",_xlfn.MINIFS($B:$B,$A:$A,$A2181,$B:$B,"&gt;"&amp;$D2181)))</f>
        <v/>
      </c>
      <c r="G2181" s="20" t="str">
        <f aca="false">IF($F2181="","",$F2181-$D2181)</f>
        <v/>
      </c>
      <c r="H2181" s="20" t="str">
        <f aca="false">IF($E2181&lt;&gt;1,"",IF($F2181="",0,IF($G2181&lt;='Cohort Report'!$B$7,1,0)))</f>
        <v/>
      </c>
      <c r="I2181" s="20" t="str">
        <f aca="false">IF($E2181&lt;&gt;1,"",IF($F2181="",0,IF($G2181&lt;='Cohort Report'!$B$8,1,0)))</f>
        <v/>
      </c>
      <c r="J2181" s="21" t="str">
        <f aca="false">IF($E2181&lt;&gt;1,"",DATE(YEAR($D2181),MONTH($D2181),1))</f>
        <v/>
      </c>
      <c r="K2181" s="20" t="str">
        <f aca="false">IF($E2181&lt;&gt;1,"",IF($G2181="","",IF(AND($D2181&gt;='Cohort Report'!$B$5,$D2181&lt;='Cohort Report'!$B$6),$G2181,"")))</f>
        <v/>
      </c>
    </row>
    <row r="2182" customFormat="false" ht="15" hidden="false" customHeight="false" outlineLevel="0" collapsed="false">
      <c r="A2182" s="9"/>
      <c r="B2182" s="22"/>
      <c r="C2182" s="23"/>
      <c r="D2182" s="19" t="str">
        <f aca="false">IF($A2182="","",_xlfn.MINIFS($B:$B,$A:$A,$A2182))</f>
        <v/>
      </c>
      <c r="E2182" s="20" t="str">
        <f aca="false">IF($A2182="","",IF(AND($B2182=$D2182,COUNTIFS($A$2:$A2182,$A2182,$B$2:$B2182,$B2182)=1),1,0))</f>
        <v/>
      </c>
      <c r="F2182" s="19" t="str">
        <f aca="false">IF($E2182&lt;&gt;1,"",IF(COUNTIFS($A:$A,$A2182,$B:$B,"&gt;"&amp;$D2182)=0,"",_xlfn.MINIFS($B:$B,$A:$A,$A2182,$B:$B,"&gt;"&amp;$D2182)))</f>
        <v/>
      </c>
      <c r="G2182" s="20" t="str">
        <f aca="false">IF($F2182="","",$F2182-$D2182)</f>
        <v/>
      </c>
      <c r="H2182" s="20" t="str">
        <f aca="false">IF($E2182&lt;&gt;1,"",IF($F2182="",0,IF($G2182&lt;='Cohort Report'!$B$7,1,0)))</f>
        <v/>
      </c>
      <c r="I2182" s="20" t="str">
        <f aca="false">IF($E2182&lt;&gt;1,"",IF($F2182="",0,IF($G2182&lt;='Cohort Report'!$B$8,1,0)))</f>
        <v/>
      </c>
      <c r="J2182" s="21" t="str">
        <f aca="false">IF($E2182&lt;&gt;1,"",DATE(YEAR($D2182),MONTH($D2182),1))</f>
        <v/>
      </c>
      <c r="K2182" s="20" t="str">
        <f aca="false">IF($E2182&lt;&gt;1,"",IF($G2182="","",IF(AND($D2182&gt;='Cohort Report'!$B$5,$D2182&lt;='Cohort Report'!$B$6),$G2182,"")))</f>
        <v/>
      </c>
    </row>
    <row r="2183" customFormat="false" ht="15" hidden="false" customHeight="false" outlineLevel="0" collapsed="false">
      <c r="A2183" s="9"/>
      <c r="B2183" s="22"/>
      <c r="C2183" s="23"/>
      <c r="D2183" s="19" t="str">
        <f aca="false">IF($A2183="","",_xlfn.MINIFS($B:$B,$A:$A,$A2183))</f>
        <v/>
      </c>
      <c r="E2183" s="20" t="str">
        <f aca="false">IF($A2183="","",IF(AND($B2183=$D2183,COUNTIFS($A$2:$A2183,$A2183,$B$2:$B2183,$B2183)=1),1,0))</f>
        <v/>
      </c>
      <c r="F2183" s="19" t="str">
        <f aca="false">IF($E2183&lt;&gt;1,"",IF(COUNTIFS($A:$A,$A2183,$B:$B,"&gt;"&amp;$D2183)=0,"",_xlfn.MINIFS($B:$B,$A:$A,$A2183,$B:$B,"&gt;"&amp;$D2183)))</f>
        <v/>
      </c>
      <c r="G2183" s="20" t="str">
        <f aca="false">IF($F2183="","",$F2183-$D2183)</f>
        <v/>
      </c>
      <c r="H2183" s="20" t="str">
        <f aca="false">IF($E2183&lt;&gt;1,"",IF($F2183="",0,IF($G2183&lt;='Cohort Report'!$B$7,1,0)))</f>
        <v/>
      </c>
      <c r="I2183" s="20" t="str">
        <f aca="false">IF($E2183&lt;&gt;1,"",IF($F2183="",0,IF($G2183&lt;='Cohort Report'!$B$8,1,0)))</f>
        <v/>
      </c>
      <c r="J2183" s="21" t="str">
        <f aca="false">IF($E2183&lt;&gt;1,"",DATE(YEAR($D2183),MONTH($D2183),1))</f>
        <v/>
      </c>
      <c r="K2183" s="20" t="str">
        <f aca="false">IF($E2183&lt;&gt;1,"",IF($G2183="","",IF(AND($D2183&gt;='Cohort Report'!$B$5,$D2183&lt;='Cohort Report'!$B$6),$G2183,"")))</f>
        <v/>
      </c>
    </row>
    <row r="2184" customFormat="false" ht="15" hidden="false" customHeight="false" outlineLevel="0" collapsed="false">
      <c r="A2184" s="9"/>
      <c r="B2184" s="22"/>
      <c r="C2184" s="23"/>
      <c r="D2184" s="19" t="str">
        <f aca="false">IF($A2184="","",_xlfn.MINIFS($B:$B,$A:$A,$A2184))</f>
        <v/>
      </c>
      <c r="E2184" s="20" t="str">
        <f aca="false">IF($A2184="","",IF(AND($B2184=$D2184,COUNTIFS($A$2:$A2184,$A2184,$B$2:$B2184,$B2184)=1),1,0))</f>
        <v/>
      </c>
      <c r="F2184" s="19" t="str">
        <f aca="false">IF($E2184&lt;&gt;1,"",IF(COUNTIFS($A:$A,$A2184,$B:$B,"&gt;"&amp;$D2184)=0,"",_xlfn.MINIFS($B:$B,$A:$A,$A2184,$B:$B,"&gt;"&amp;$D2184)))</f>
        <v/>
      </c>
      <c r="G2184" s="20" t="str">
        <f aca="false">IF($F2184="","",$F2184-$D2184)</f>
        <v/>
      </c>
      <c r="H2184" s="20" t="str">
        <f aca="false">IF($E2184&lt;&gt;1,"",IF($F2184="",0,IF($G2184&lt;='Cohort Report'!$B$7,1,0)))</f>
        <v/>
      </c>
      <c r="I2184" s="20" t="str">
        <f aca="false">IF($E2184&lt;&gt;1,"",IF($F2184="",0,IF($G2184&lt;='Cohort Report'!$B$8,1,0)))</f>
        <v/>
      </c>
      <c r="J2184" s="21" t="str">
        <f aca="false">IF($E2184&lt;&gt;1,"",DATE(YEAR($D2184),MONTH($D2184),1))</f>
        <v/>
      </c>
      <c r="K2184" s="20" t="str">
        <f aca="false">IF($E2184&lt;&gt;1,"",IF($G2184="","",IF(AND($D2184&gt;='Cohort Report'!$B$5,$D2184&lt;='Cohort Report'!$B$6),$G2184,"")))</f>
        <v/>
      </c>
    </row>
    <row r="2185" customFormat="false" ht="15" hidden="false" customHeight="false" outlineLevel="0" collapsed="false">
      <c r="A2185" s="9"/>
      <c r="B2185" s="22"/>
      <c r="C2185" s="23"/>
      <c r="D2185" s="19" t="str">
        <f aca="false">IF($A2185="","",_xlfn.MINIFS($B:$B,$A:$A,$A2185))</f>
        <v/>
      </c>
      <c r="E2185" s="20" t="str">
        <f aca="false">IF($A2185="","",IF(AND($B2185=$D2185,COUNTIFS($A$2:$A2185,$A2185,$B$2:$B2185,$B2185)=1),1,0))</f>
        <v/>
      </c>
      <c r="F2185" s="19" t="str">
        <f aca="false">IF($E2185&lt;&gt;1,"",IF(COUNTIFS($A:$A,$A2185,$B:$B,"&gt;"&amp;$D2185)=0,"",_xlfn.MINIFS($B:$B,$A:$A,$A2185,$B:$B,"&gt;"&amp;$D2185)))</f>
        <v/>
      </c>
      <c r="G2185" s="20" t="str">
        <f aca="false">IF($F2185="","",$F2185-$D2185)</f>
        <v/>
      </c>
      <c r="H2185" s="20" t="str">
        <f aca="false">IF($E2185&lt;&gt;1,"",IF($F2185="",0,IF($G2185&lt;='Cohort Report'!$B$7,1,0)))</f>
        <v/>
      </c>
      <c r="I2185" s="20" t="str">
        <f aca="false">IF($E2185&lt;&gt;1,"",IF($F2185="",0,IF($G2185&lt;='Cohort Report'!$B$8,1,0)))</f>
        <v/>
      </c>
      <c r="J2185" s="21" t="str">
        <f aca="false">IF($E2185&lt;&gt;1,"",DATE(YEAR($D2185),MONTH($D2185),1))</f>
        <v/>
      </c>
      <c r="K2185" s="20" t="str">
        <f aca="false">IF($E2185&lt;&gt;1,"",IF($G2185="","",IF(AND($D2185&gt;='Cohort Report'!$B$5,$D2185&lt;='Cohort Report'!$B$6),$G2185,"")))</f>
        <v/>
      </c>
    </row>
    <row r="2186" customFormat="false" ht="15" hidden="false" customHeight="false" outlineLevel="0" collapsed="false">
      <c r="A2186" s="9"/>
      <c r="B2186" s="22"/>
      <c r="C2186" s="23"/>
      <c r="D2186" s="19" t="str">
        <f aca="false">IF($A2186="","",_xlfn.MINIFS($B:$B,$A:$A,$A2186))</f>
        <v/>
      </c>
      <c r="E2186" s="20" t="str">
        <f aca="false">IF($A2186="","",IF(AND($B2186=$D2186,COUNTIFS($A$2:$A2186,$A2186,$B$2:$B2186,$B2186)=1),1,0))</f>
        <v/>
      </c>
      <c r="F2186" s="19" t="str">
        <f aca="false">IF($E2186&lt;&gt;1,"",IF(COUNTIFS($A:$A,$A2186,$B:$B,"&gt;"&amp;$D2186)=0,"",_xlfn.MINIFS($B:$B,$A:$A,$A2186,$B:$B,"&gt;"&amp;$D2186)))</f>
        <v/>
      </c>
      <c r="G2186" s="20" t="str">
        <f aca="false">IF($F2186="","",$F2186-$D2186)</f>
        <v/>
      </c>
      <c r="H2186" s="20" t="str">
        <f aca="false">IF($E2186&lt;&gt;1,"",IF($F2186="",0,IF($G2186&lt;='Cohort Report'!$B$7,1,0)))</f>
        <v/>
      </c>
      <c r="I2186" s="20" t="str">
        <f aca="false">IF($E2186&lt;&gt;1,"",IF($F2186="",0,IF($G2186&lt;='Cohort Report'!$B$8,1,0)))</f>
        <v/>
      </c>
      <c r="J2186" s="21" t="str">
        <f aca="false">IF($E2186&lt;&gt;1,"",DATE(YEAR($D2186),MONTH($D2186),1))</f>
        <v/>
      </c>
      <c r="K2186" s="20" t="str">
        <f aca="false">IF($E2186&lt;&gt;1,"",IF($G2186="","",IF(AND($D2186&gt;='Cohort Report'!$B$5,$D2186&lt;='Cohort Report'!$B$6),$G2186,"")))</f>
        <v/>
      </c>
    </row>
    <row r="2187" customFormat="false" ht="15" hidden="false" customHeight="false" outlineLevel="0" collapsed="false">
      <c r="A2187" s="9"/>
      <c r="B2187" s="22"/>
      <c r="C2187" s="23"/>
      <c r="D2187" s="19" t="str">
        <f aca="false">IF($A2187="","",_xlfn.MINIFS($B:$B,$A:$A,$A2187))</f>
        <v/>
      </c>
      <c r="E2187" s="20" t="str">
        <f aca="false">IF($A2187="","",IF(AND($B2187=$D2187,COUNTIFS($A$2:$A2187,$A2187,$B$2:$B2187,$B2187)=1),1,0))</f>
        <v/>
      </c>
      <c r="F2187" s="19" t="str">
        <f aca="false">IF($E2187&lt;&gt;1,"",IF(COUNTIFS($A:$A,$A2187,$B:$B,"&gt;"&amp;$D2187)=0,"",_xlfn.MINIFS($B:$B,$A:$A,$A2187,$B:$B,"&gt;"&amp;$D2187)))</f>
        <v/>
      </c>
      <c r="G2187" s="20" t="str">
        <f aca="false">IF($F2187="","",$F2187-$D2187)</f>
        <v/>
      </c>
      <c r="H2187" s="20" t="str">
        <f aca="false">IF($E2187&lt;&gt;1,"",IF($F2187="",0,IF($G2187&lt;='Cohort Report'!$B$7,1,0)))</f>
        <v/>
      </c>
      <c r="I2187" s="20" t="str">
        <f aca="false">IF($E2187&lt;&gt;1,"",IF($F2187="",0,IF($G2187&lt;='Cohort Report'!$B$8,1,0)))</f>
        <v/>
      </c>
      <c r="J2187" s="21" t="str">
        <f aca="false">IF($E2187&lt;&gt;1,"",DATE(YEAR($D2187),MONTH($D2187),1))</f>
        <v/>
      </c>
      <c r="K2187" s="20" t="str">
        <f aca="false">IF($E2187&lt;&gt;1,"",IF($G2187="","",IF(AND($D2187&gt;='Cohort Report'!$B$5,$D2187&lt;='Cohort Report'!$B$6),$G2187,"")))</f>
        <v/>
      </c>
    </row>
    <row r="2188" customFormat="false" ht="15" hidden="false" customHeight="false" outlineLevel="0" collapsed="false">
      <c r="A2188" s="9"/>
      <c r="B2188" s="22"/>
      <c r="C2188" s="23"/>
      <c r="D2188" s="19" t="str">
        <f aca="false">IF($A2188="","",_xlfn.MINIFS($B:$B,$A:$A,$A2188))</f>
        <v/>
      </c>
      <c r="E2188" s="20" t="str">
        <f aca="false">IF($A2188="","",IF(AND($B2188=$D2188,COUNTIFS($A$2:$A2188,$A2188,$B$2:$B2188,$B2188)=1),1,0))</f>
        <v/>
      </c>
      <c r="F2188" s="19" t="str">
        <f aca="false">IF($E2188&lt;&gt;1,"",IF(COUNTIFS($A:$A,$A2188,$B:$B,"&gt;"&amp;$D2188)=0,"",_xlfn.MINIFS($B:$B,$A:$A,$A2188,$B:$B,"&gt;"&amp;$D2188)))</f>
        <v/>
      </c>
      <c r="G2188" s="20" t="str">
        <f aca="false">IF($F2188="","",$F2188-$D2188)</f>
        <v/>
      </c>
      <c r="H2188" s="20" t="str">
        <f aca="false">IF($E2188&lt;&gt;1,"",IF($F2188="",0,IF($G2188&lt;='Cohort Report'!$B$7,1,0)))</f>
        <v/>
      </c>
      <c r="I2188" s="20" t="str">
        <f aca="false">IF($E2188&lt;&gt;1,"",IF($F2188="",0,IF($G2188&lt;='Cohort Report'!$B$8,1,0)))</f>
        <v/>
      </c>
      <c r="J2188" s="21" t="str">
        <f aca="false">IF($E2188&lt;&gt;1,"",DATE(YEAR($D2188),MONTH($D2188),1))</f>
        <v/>
      </c>
      <c r="K2188" s="20" t="str">
        <f aca="false">IF($E2188&lt;&gt;1,"",IF($G2188="","",IF(AND($D2188&gt;='Cohort Report'!$B$5,$D2188&lt;='Cohort Report'!$B$6),$G2188,"")))</f>
        <v/>
      </c>
    </row>
    <row r="2189" customFormat="false" ht="15" hidden="false" customHeight="false" outlineLevel="0" collapsed="false">
      <c r="A2189" s="9"/>
      <c r="B2189" s="22"/>
      <c r="C2189" s="23"/>
      <c r="D2189" s="19" t="str">
        <f aca="false">IF($A2189="","",_xlfn.MINIFS($B:$B,$A:$A,$A2189))</f>
        <v/>
      </c>
      <c r="E2189" s="20" t="str">
        <f aca="false">IF($A2189="","",IF(AND($B2189=$D2189,COUNTIFS($A$2:$A2189,$A2189,$B$2:$B2189,$B2189)=1),1,0))</f>
        <v/>
      </c>
      <c r="F2189" s="19" t="str">
        <f aca="false">IF($E2189&lt;&gt;1,"",IF(COUNTIFS($A:$A,$A2189,$B:$B,"&gt;"&amp;$D2189)=0,"",_xlfn.MINIFS($B:$B,$A:$A,$A2189,$B:$B,"&gt;"&amp;$D2189)))</f>
        <v/>
      </c>
      <c r="G2189" s="20" t="str">
        <f aca="false">IF($F2189="","",$F2189-$D2189)</f>
        <v/>
      </c>
      <c r="H2189" s="20" t="str">
        <f aca="false">IF($E2189&lt;&gt;1,"",IF($F2189="",0,IF($G2189&lt;='Cohort Report'!$B$7,1,0)))</f>
        <v/>
      </c>
      <c r="I2189" s="20" t="str">
        <f aca="false">IF($E2189&lt;&gt;1,"",IF($F2189="",0,IF($G2189&lt;='Cohort Report'!$B$8,1,0)))</f>
        <v/>
      </c>
      <c r="J2189" s="21" t="str">
        <f aca="false">IF($E2189&lt;&gt;1,"",DATE(YEAR($D2189),MONTH($D2189),1))</f>
        <v/>
      </c>
      <c r="K2189" s="20" t="str">
        <f aca="false">IF($E2189&lt;&gt;1,"",IF($G2189="","",IF(AND($D2189&gt;='Cohort Report'!$B$5,$D2189&lt;='Cohort Report'!$B$6),$G2189,"")))</f>
        <v/>
      </c>
    </row>
    <row r="2190" customFormat="false" ht="15" hidden="false" customHeight="false" outlineLevel="0" collapsed="false">
      <c r="A2190" s="9"/>
      <c r="B2190" s="22"/>
      <c r="C2190" s="23"/>
      <c r="D2190" s="19" t="str">
        <f aca="false">IF($A2190="","",_xlfn.MINIFS($B:$B,$A:$A,$A2190))</f>
        <v/>
      </c>
      <c r="E2190" s="20" t="str">
        <f aca="false">IF($A2190="","",IF(AND($B2190=$D2190,COUNTIFS($A$2:$A2190,$A2190,$B$2:$B2190,$B2190)=1),1,0))</f>
        <v/>
      </c>
      <c r="F2190" s="19" t="str">
        <f aca="false">IF($E2190&lt;&gt;1,"",IF(COUNTIFS($A:$A,$A2190,$B:$B,"&gt;"&amp;$D2190)=0,"",_xlfn.MINIFS($B:$B,$A:$A,$A2190,$B:$B,"&gt;"&amp;$D2190)))</f>
        <v/>
      </c>
      <c r="G2190" s="20" t="str">
        <f aca="false">IF($F2190="","",$F2190-$D2190)</f>
        <v/>
      </c>
      <c r="H2190" s="20" t="str">
        <f aca="false">IF($E2190&lt;&gt;1,"",IF($F2190="",0,IF($G2190&lt;='Cohort Report'!$B$7,1,0)))</f>
        <v/>
      </c>
      <c r="I2190" s="20" t="str">
        <f aca="false">IF($E2190&lt;&gt;1,"",IF($F2190="",0,IF($G2190&lt;='Cohort Report'!$B$8,1,0)))</f>
        <v/>
      </c>
      <c r="J2190" s="21" t="str">
        <f aca="false">IF($E2190&lt;&gt;1,"",DATE(YEAR($D2190),MONTH($D2190),1))</f>
        <v/>
      </c>
      <c r="K2190" s="20" t="str">
        <f aca="false">IF($E2190&lt;&gt;1,"",IF($G2190="","",IF(AND($D2190&gt;='Cohort Report'!$B$5,$D2190&lt;='Cohort Report'!$B$6),$G2190,"")))</f>
        <v/>
      </c>
    </row>
    <row r="2191" customFormat="false" ht="15" hidden="false" customHeight="false" outlineLevel="0" collapsed="false">
      <c r="A2191" s="9"/>
      <c r="B2191" s="22"/>
      <c r="C2191" s="23"/>
      <c r="D2191" s="19" t="str">
        <f aca="false">IF($A2191="","",_xlfn.MINIFS($B:$B,$A:$A,$A2191))</f>
        <v/>
      </c>
      <c r="E2191" s="20" t="str">
        <f aca="false">IF($A2191="","",IF(AND($B2191=$D2191,COUNTIFS($A$2:$A2191,$A2191,$B$2:$B2191,$B2191)=1),1,0))</f>
        <v/>
      </c>
      <c r="F2191" s="19" t="str">
        <f aca="false">IF($E2191&lt;&gt;1,"",IF(COUNTIFS($A:$A,$A2191,$B:$B,"&gt;"&amp;$D2191)=0,"",_xlfn.MINIFS($B:$B,$A:$A,$A2191,$B:$B,"&gt;"&amp;$D2191)))</f>
        <v/>
      </c>
      <c r="G2191" s="20" t="str">
        <f aca="false">IF($F2191="","",$F2191-$D2191)</f>
        <v/>
      </c>
      <c r="H2191" s="20" t="str">
        <f aca="false">IF($E2191&lt;&gt;1,"",IF($F2191="",0,IF($G2191&lt;='Cohort Report'!$B$7,1,0)))</f>
        <v/>
      </c>
      <c r="I2191" s="20" t="str">
        <f aca="false">IF($E2191&lt;&gt;1,"",IF($F2191="",0,IF($G2191&lt;='Cohort Report'!$B$8,1,0)))</f>
        <v/>
      </c>
      <c r="J2191" s="21" t="str">
        <f aca="false">IF($E2191&lt;&gt;1,"",DATE(YEAR($D2191),MONTH($D2191),1))</f>
        <v/>
      </c>
      <c r="K2191" s="20" t="str">
        <f aca="false">IF($E2191&lt;&gt;1,"",IF($G2191="","",IF(AND($D2191&gt;='Cohort Report'!$B$5,$D2191&lt;='Cohort Report'!$B$6),$G2191,"")))</f>
        <v/>
      </c>
    </row>
    <row r="2192" customFormat="false" ht="15" hidden="false" customHeight="false" outlineLevel="0" collapsed="false">
      <c r="A2192" s="9"/>
      <c r="B2192" s="22"/>
      <c r="C2192" s="23"/>
      <c r="D2192" s="19" t="str">
        <f aca="false">IF($A2192="","",_xlfn.MINIFS($B:$B,$A:$A,$A2192))</f>
        <v/>
      </c>
      <c r="E2192" s="20" t="str">
        <f aca="false">IF($A2192="","",IF(AND($B2192=$D2192,COUNTIFS($A$2:$A2192,$A2192,$B$2:$B2192,$B2192)=1),1,0))</f>
        <v/>
      </c>
      <c r="F2192" s="19" t="str">
        <f aca="false">IF($E2192&lt;&gt;1,"",IF(COUNTIFS($A:$A,$A2192,$B:$B,"&gt;"&amp;$D2192)=0,"",_xlfn.MINIFS($B:$B,$A:$A,$A2192,$B:$B,"&gt;"&amp;$D2192)))</f>
        <v/>
      </c>
      <c r="G2192" s="20" t="str">
        <f aca="false">IF($F2192="","",$F2192-$D2192)</f>
        <v/>
      </c>
      <c r="H2192" s="20" t="str">
        <f aca="false">IF($E2192&lt;&gt;1,"",IF($F2192="",0,IF($G2192&lt;='Cohort Report'!$B$7,1,0)))</f>
        <v/>
      </c>
      <c r="I2192" s="20" t="str">
        <f aca="false">IF($E2192&lt;&gt;1,"",IF($F2192="",0,IF($G2192&lt;='Cohort Report'!$B$8,1,0)))</f>
        <v/>
      </c>
      <c r="J2192" s="21" t="str">
        <f aca="false">IF($E2192&lt;&gt;1,"",DATE(YEAR($D2192),MONTH($D2192),1))</f>
        <v/>
      </c>
      <c r="K2192" s="20" t="str">
        <f aca="false">IF($E2192&lt;&gt;1,"",IF($G2192="","",IF(AND($D2192&gt;='Cohort Report'!$B$5,$D2192&lt;='Cohort Report'!$B$6),$G2192,"")))</f>
        <v/>
      </c>
    </row>
    <row r="2193" customFormat="false" ht="15" hidden="false" customHeight="false" outlineLevel="0" collapsed="false">
      <c r="A2193" s="9"/>
      <c r="B2193" s="22"/>
      <c r="C2193" s="23"/>
      <c r="D2193" s="19" t="str">
        <f aca="false">IF($A2193="","",_xlfn.MINIFS($B:$B,$A:$A,$A2193))</f>
        <v/>
      </c>
      <c r="E2193" s="20" t="str">
        <f aca="false">IF($A2193="","",IF(AND($B2193=$D2193,COUNTIFS($A$2:$A2193,$A2193,$B$2:$B2193,$B2193)=1),1,0))</f>
        <v/>
      </c>
      <c r="F2193" s="19" t="str">
        <f aca="false">IF($E2193&lt;&gt;1,"",IF(COUNTIFS($A:$A,$A2193,$B:$B,"&gt;"&amp;$D2193)=0,"",_xlfn.MINIFS($B:$B,$A:$A,$A2193,$B:$B,"&gt;"&amp;$D2193)))</f>
        <v/>
      </c>
      <c r="G2193" s="20" t="str">
        <f aca="false">IF($F2193="","",$F2193-$D2193)</f>
        <v/>
      </c>
      <c r="H2193" s="20" t="str">
        <f aca="false">IF($E2193&lt;&gt;1,"",IF($F2193="",0,IF($G2193&lt;='Cohort Report'!$B$7,1,0)))</f>
        <v/>
      </c>
      <c r="I2193" s="20" t="str">
        <f aca="false">IF($E2193&lt;&gt;1,"",IF($F2193="",0,IF($G2193&lt;='Cohort Report'!$B$8,1,0)))</f>
        <v/>
      </c>
      <c r="J2193" s="21" t="str">
        <f aca="false">IF($E2193&lt;&gt;1,"",DATE(YEAR($D2193),MONTH($D2193),1))</f>
        <v/>
      </c>
      <c r="K2193" s="20" t="str">
        <f aca="false">IF($E2193&lt;&gt;1,"",IF($G2193="","",IF(AND($D2193&gt;='Cohort Report'!$B$5,$D2193&lt;='Cohort Report'!$B$6),$G2193,"")))</f>
        <v/>
      </c>
    </row>
    <row r="2194" customFormat="false" ht="15" hidden="false" customHeight="false" outlineLevel="0" collapsed="false">
      <c r="A2194" s="9"/>
      <c r="B2194" s="22"/>
      <c r="C2194" s="23"/>
      <c r="D2194" s="19" t="str">
        <f aca="false">IF($A2194="","",_xlfn.MINIFS($B:$B,$A:$A,$A2194))</f>
        <v/>
      </c>
      <c r="E2194" s="20" t="str">
        <f aca="false">IF($A2194="","",IF(AND($B2194=$D2194,COUNTIFS($A$2:$A2194,$A2194,$B$2:$B2194,$B2194)=1),1,0))</f>
        <v/>
      </c>
      <c r="F2194" s="19" t="str">
        <f aca="false">IF($E2194&lt;&gt;1,"",IF(COUNTIFS($A:$A,$A2194,$B:$B,"&gt;"&amp;$D2194)=0,"",_xlfn.MINIFS($B:$B,$A:$A,$A2194,$B:$B,"&gt;"&amp;$D2194)))</f>
        <v/>
      </c>
      <c r="G2194" s="20" t="str">
        <f aca="false">IF($F2194="","",$F2194-$D2194)</f>
        <v/>
      </c>
      <c r="H2194" s="20" t="str">
        <f aca="false">IF($E2194&lt;&gt;1,"",IF($F2194="",0,IF($G2194&lt;='Cohort Report'!$B$7,1,0)))</f>
        <v/>
      </c>
      <c r="I2194" s="20" t="str">
        <f aca="false">IF($E2194&lt;&gt;1,"",IF($F2194="",0,IF($G2194&lt;='Cohort Report'!$B$8,1,0)))</f>
        <v/>
      </c>
      <c r="J2194" s="21" t="str">
        <f aca="false">IF($E2194&lt;&gt;1,"",DATE(YEAR($D2194),MONTH($D2194),1))</f>
        <v/>
      </c>
      <c r="K2194" s="20" t="str">
        <f aca="false">IF($E2194&lt;&gt;1,"",IF($G2194="","",IF(AND($D2194&gt;='Cohort Report'!$B$5,$D2194&lt;='Cohort Report'!$B$6),$G2194,"")))</f>
        <v/>
      </c>
    </row>
    <row r="2195" customFormat="false" ht="15" hidden="false" customHeight="false" outlineLevel="0" collapsed="false">
      <c r="A2195" s="9"/>
      <c r="B2195" s="22"/>
      <c r="C2195" s="23"/>
      <c r="D2195" s="19" t="str">
        <f aca="false">IF($A2195="","",_xlfn.MINIFS($B:$B,$A:$A,$A2195))</f>
        <v/>
      </c>
      <c r="E2195" s="20" t="str">
        <f aca="false">IF($A2195="","",IF(AND($B2195=$D2195,COUNTIFS($A$2:$A2195,$A2195,$B$2:$B2195,$B2195)=1),1,0))</f>
        <v/>
      </c>
      <c r="F2195" s="19" t="str">
        <f aca="false">IF($E2195&lt;&gt;1,"",IF(COUNTIFS($A:$A,$A2195,$B:$B,"&gt;"&amp;$D2195)=0,"",_xlfn.MINIFS($B:$B,$A:$A,$A2195,$B:$B,"&gt;"&amp;$D2195)))</f>
        <v/>
      </c>
      <c r="G2195" s="20" t="str">
        <f aca="false">IF($F2195="","",$F2195-$D2195)</f>
        <v/>
      </c>
      <c r="H2195" s="20" t="str">
        <f aca="false">IF($E2195&lt;&gt;1,"",IF($F2195="",0,IF($G2195&lt;='Cohort Report'!$B$7,1,0)))</f>
        <v/>
      </c>
      <c r="I2195" s="20" t="str">
        <f aca="false">IF($E2195&lt;&gt;1,"",IF($F2195="",0,IF($G2195&lt;='Cohort Report'!$B$8,1,0)))</f>
        <v/>
      </c>
      <c r="J2195" s="21" t="str">
        <f aca="false">IF($E2195&lt;&gt;1,"",DATE(YEAR($D2195),MONTH($D2195),1))</f>
        <v/>
      </c>
      <c r="K2195" s="20" t="str">
        <f aca="false">IF($E2195&lt;&gt;1,"",IF($G2195="","",IF(AND($D2195&gt;='Cohort Report'!$B$5,$D2195&lt;='Cohort Report'!$B$6),$G2195,"")))</f>
        <v/>
      </c>
    </row>
    <row r="2196" customFormat="false" ht="15" hidden="false" customHeight="false" outlineLevel="0" collapsed="false">
      <c r="A2196" s="9"/>
      <c r="B2196" s="22"/>
      <c r="C2196" s="23"/>
      <c r="D2196" s="19" t="str">
        <f aca="false">IF($A2196="","",_xlfn.MINIFS($B:$B,$A:$A,$A2196))</f>
        <v/>
      </c>
      <c r="E2196" s="20" t="str">
        <f aca="false">IF($A2196="","",IF(AND($B2196=$D2196,COUNTIFS($A$2:$A2196,$A2196,$B$2:$B2196,$B2196)=1),1,0))</f>
        <v/>
      </c>
      <c r="F2196" s="19" t="str">
        <f aca="false">IF($E2196&lt;&gt;1,"",IF(COUNTIFS($A:$A,$A2196,$B:$B,"&gt;"&amp;$D2196)=0,"",_xlfn.MINIFS($B:$B,$A:$A,$A2196,$B:$B,"&gt;"&amp;$D2196)))</f>
        <v/>
      </c>
      <c r="G2196" s="20" t="str">
        <f aca="false">IF($F2196="","",$F2196-$D2196)</f>
        <v/>
      </c>
      <c r="H2196" s="20" t="str">
        <f aca="false">IF($E2196&lt;&gt;1,"",IF($F2196="",0,IF($G2196&lt;='Cohort Report'!$B$7,1,0)))</f>
        <v/>
      </c>
      <c r="I2196" s="20" t="str">
        <f aca="false">IF($E2196&lt;&gt;1,"",IF($F2196="",0,IF($G2196&lt;='Cohort Report'!$B$8,1,0)))</f>
        <v/>
      </c>
      <c r="J2196" s="21" t="str">
        <f aca="false">IF($E2196&lt;&gt;1,"",DATE(YEAR($D2196),MONTH($D2196),1))</f>
        <v/>
      </c>
      <c r="K2196" s="20" t="str">
        <f aca="false">IF($E2196&lt;&gt;1,"",IF($G2196="","",IF(AND($D2196&gt;='Cohort Report'!$B$5,$D2196&lt;='Cohort Report'!$B$6),$G2196,"")))</f>
        <v/>
      </c>
    </row>
    <row r="2197" customFormat="false" ht="15" hidden="false" customHeight="false" outlineLevel="0" collapsed="false">
      <c r="A2197" s="9"/>
      <c r="B2197" s="22"/>
      <c r="C2197" s="23"/>
      <c r="D2197" s="19" t="str">
        <f aca="false">IF($A2197="","",_xlfn.MINIFS($B:$B,$A:$A,$A2197))</f>
        <v/>
      </c>
      <c r="E2197" s="20" t="str">
        <f aca="false">IF($A2197="","",IF(AND($B2197=$D2197,COUNTIFS($A$2:$A2197,$A2197,$B$2:$B2197,$B2197)=1),1,0))</f>
        <v/>
      </c>
      <c r="F2197" s="19" t="str">
        <f aca="false">IF($E2197&lt;&gt;1,"",IF(COUNTIFS($A:$A,$A2197,$B:$B,"&gt;"&amp;$D2197)=0,"",_xlfn.MINIFS($B:$B,$A:$A,$A2197,$B:$B,"&gt;"&amp;$D2197)))</f>
        <v/>
      </c>
      <c r="G2197" s="20" t="str">
        <f aca="false">IF($F2197="","",$F2197-$D2197)</f>
        <v/>
      </c>
      <c r="H2197" s="20" t="str">
        <f aca="false">IF($E2197&lt;&gt;1,"",IF($F2197="",0,IF($G2197&lt;='Cohort Report'!$B$7,1,0)))</f>
        <v/>
      </c>
      <c r="I2197" s="20" t="str">
        <f aca="false">IF($E2197&lt;&gt;1,"",IF($F2197="",0,IF($G2197&lt;='Cohort Report'!$B$8,1,0)))</f>
        <v/>
      </c>
      <c r="J2197" s="21" t="str">
        <f aca="false">IF($E2197&lt;&gt;1,"",DATE(YEAR($D2197),MONTH($D2197),1))</f>
        <v/>
      </c>
      <c r="K2197" s="20" t="str">
        <f aca="false">IF($E2197&lt;&gt;1,"",IF($G2197="","",IF(AND($D2197&gt;='Cohort Report'!$B$5,$D2197&lt;='Cohort Report'!$B$6),$G2197,"")))</f>
        <v/>
      </c>
    </row>
    <row r="2198" customFormat="false" ht="15" hidden="false" customHeight="false" outlineLevel="0" collapsed="false">
      <c r="A2198" s="9"/>
      <c r="B2198" s="22"/>
      <c r="C2198" s="23"/>
      <c r="D2198" s="19" t="str">
        <f aca="false">IF($A2198="","",_xlfn.MINIFS($B:$B,$A:$A,$A2198))</f>
        <v/>
      </c>
      <c r="E2198" s="20" t="str">
        <f aca="false">IF($A2198="","",IF(AND($B2198=$D2198,COUNTIFS($A$2:$A2198,$A2198,$B$2:$B2198,$B2198)=1),1,0))</f>
        <v/>
      </c>
      <c r="F2198" s="19" t="str">
        <f aca="false">IF($E2198&lt;&gt;1,"",IF(COUNTIFS($A:$A,$A2198,$B:$B,"&gt;"&amp;$D2198)=0,"",_xlfn.MINIFS($B:$B,$A:$A,$A2198,$B:$B,"&gt;"&amp;$D2198)))</f>
        <v/>
      </c>
      <c r="G2198" s="20" t="str">
        <f aca="false">IF($F2198="","",$F2198-$D2198)</f>
        <v/>
      </c>
      <c r="H2198" s="20" t="str">
        <f aca="false">IF($E2198&lt;&gt;1,"",IF($F2198="",0,IF($G2198&lt;='Cohort Report'!$B$7,1,0)))</f>
        <v/>
      </c>
      <c r="I2198" s="20" t="str">
        <f aca="false">IF($E2198&lt;&gt;1,"",IF($F2198="",0,IF($G2198&lt;='Cohort Report'!$B$8,1,0)))</f>
        <v/>
      </c>
      <c r="J2198" s="21" t="str">
        <f aca="false">IF($E2198&lt;&gt;1,"",DATE(YEAR($D2198),MONTH($D2198),1))</f>
        <v/>
      </c>
      <c r="K2198" s="20" t="str">
        <f aca="false">IF($E2198&lt;&gt;1,"",IF($G2198="","",IF(AND($D2198&gt;='Cohort Report'!$B$5,$D2198&lt;='Cohort Report'!$B$6),$G2198,"")))</f>
        <v/>
      </c>
    </row>
    <row r="2199" customFormat="false" ht="15" hidden="false" customHeight="false" outlineLevel="0" collapsed="false">
      <c r="A2199" s="9"/>
      <c r="B2199" s="22"/>
      <c r="C2199" s="23"/>
      <c r="D2199" s="19" t="str">
        <f aca="false">IF($A2199="","",_xlfn.MINIFS($B:$B,$A:$A,$A2199))</f>
        <v/>
      </c>
      <c r="E2199" s="20" t="str">
        <f aca="false">IF($A2199="","",IF(AND($B2199=$D2199,COUNTIFS($A$2:$A2199,$A2199,$B$2:$B2199,$B2199)=1),1,0))</f>
        <v/>
      </c>
      <c r="F2199" s="19" t="str">
        <f aca="false">IF($E2199&lt;&gt;1,"",IF(COUNTIFS($A:$A,$A2199,$B:$B,"&gt;"&amp;$D2199)=0,"",_xlfn.MINIFS($B:$B,$A:$A,$A2199,$B:$B,"&gt;"&amp;$D2199)))</f>
        <v/>
      </c>
      <c r="G2199" s="20" t="str">
        <f aca="false">IF($F2199="","",$F2199-$D2199)</f>
        <v/>
      </c>
      <c r="H2199" s="20" t="str">
        <f aca="false">IF($E2199&lt;&gt;1,"",IF($F2199="",0,IF($G2199&lt;='Cohort Report'!$B$7,1,0)))</f>
        <v/>
      </c>
      <c r="I2199" s="20" t="str">
        <f aca="false">IF($E2199&lt;&gt;1,"",IF($F2199="",0,IF($G2199&lt;='Cohort Report'!$B$8,1,0)))</f>
        <v/>
      </c>
      <c r="J2199" s="21" t="str">
        <f aca="false">IF($E2199&lt;&gt;1,"",DATE(YEAR($D2199),MONTH($D2199),1))</f>
        <v/>
      </c>
      <c r="K2199" s="20" t="str">
        <f aca="false">IF($E2199&lt;&gt;1,"",IF($G2199="","",IF(AND($D2199&gt;='Cohort Report'!$B$5,$D2199&lt;='Cohort Report'!$B$6),$G2199,"")))</f>
        <v/>
      </c>
    </row>
    <row r="2200" customFormat="false" ht="15" hidden="false" customHeight="false" outlineLevel="0" collapsed="false">
      <c r="A2200" s="9"/>
      <c r="B2200" s="22"/>
      <c r="C2200" s="23"/>
      <c r="D2200" s="19" t="str">
        <f aca="false">IF($A2200="","",_xlfn.MINIFS($B:$B,$A:$A,$A2200))</f>
        <v/>
      </c>
      <c r="E2200" s="20" t="str">
        <f aca="false">IF($A2200="","",IF(AND($B2200=$D2200,COUNTIFS($A$2:$A2200,$A2200,$B$2:$B2200,$B2200)=1),1,0))</f>
        <v/>
      </c>
      <c r="F2200" s="19" t="str">
        <f aca="false">IF($E2200&lt;&gt;1,"",IF(COUNTIFS($A:$A,$A2200,$B:$B,"&gt;"&amp;$D2200)=0,"",_xlfn.MINIFS($B:$B,$A:$A,$A2200,$B:$B,"&gt;"&amp;$D2200)))</f>
        <v/>
      </c>
      <c r="G2200" s="20" t="str">
        <f aca="false">IF($F2200="","",$F2200-$D2200)</f>
        <v/>
      </c>
      <c r="H2200" s="20" t="str">
        <f aca="false">IF($E2200&lt;&gt;1,"",IF($F2200="",0,IF($G2200&lt;='Cohort Report'!$B$7,1,0)))</f>
        <v/>
      </c>
      <c r="I2200" s="20" t="str">
        <f aca="false">IF($E2200&lt;&gt;1,"",IF($F2200="",0,IF($G2200&lt;='Cohort Report'!$B$8,1,0)))</f>
        <v/>
      </c>
      <c r="J2200" s="21" t="str">
        <f aca="false">IF($E2200&lt;&gt;1,"",DATE(YEAR($D2200),MONTH($D2200),1))</f>
        <v/>
      </c>
      <c r="K2200" s="20" t="str">
        <f aca="false">IF($E2200&lt;&gt;1,"",IF($G2200="","",IF(AND($D2200&gt;='Cohort Report'!$B$5,$D2200&lt;='Cohort Report'!$B$6),$G2200,"")))</f>
        <v/>
      </c>
    </row>
    <row r="2201" customFormat="false" ht="15" hidden="false" customHeight="false" outlineLevel="0" collapsed="false">
      <c r="A2201" s="9"/>
      <c r="B2201" s="22"/>
      <c r="C2201" s="23"/>
      <c r="D2201" s="19" t="str">
        <f aca="false">IF($A2201="","",_xlfn.MINIFS($B:$B,$A:$A,$A2201))</f>
        <v/>
      </c>
      <c r="E2201" s="20" t="str">
        <f aca="false">IF($A2201="","",IF(AND($B2201=$D2201,COUNTIFS($A$2:$A2201,$A2201,$B$2:$B2201,$B2201)=1),1,0))</f>
        <v/>
      </c>
      <c r="F2201" s="19" t="str">
        <f aca="false">IF($E2201&lt;&gt;1,"",IF(COUNTIFS($A:$A,$A2201,$B:$B,"&gt;"&amp;$D2201)=0,"",_xlfn.MINIFS($B:$B,$A:$A,$A2201,$B:$B,"&gt;"&amp;$D2201)))</f>
        <v/>
      </c>
      <c r="G2201" s="20" t="str">
        <f aca="false">IF($F2201="","",$F2201-$D2201)</f>
        <v/>
      </c>
      <c r="H2201" s="20" t="str">
        <f aca="false">IF($E2201&lt;&gt;1,"",IF($F2201="",0,IF($G2201&lt;='Cohort Report'!$B$7,1,0)))</f>
        <v/>
      </c>
      <c r="I2201" s="20" t="str">
        <f aca="false">IF($E2201&lt;&gt;1,"",IF($F2201="",0,IF($G2201&lt;='Cohort Report'!$B$8,1,0)))</f>
        <v/>
      </c>
      <c r="J2201" s="21" t="str">
        <f aca="false">IF($E2201&lt;&gt;1,"",DATE(YEAR($D2201),MONTH($D2201),1))</f>
        <v/>
      </c>
      <c r="K2201" s="20" t="str">
        <f aca="false">IF($E2201&lt;&gt;1,"",IF($G2201="","",IF(AND($D2201&gt;='Cohort Report'!$B$5,$D2201&lt;='Cohort Report'!$B$6),$G2201,"")))</f>
        <v/>
      </c>
    </row>
    <row r="2202" customFormat="false" ht="15" hidden="false" customHeight="false" outlineLevel="0" collapsed="false">
      <c r="A2202" s="9"/>
      <c r="B2202" s="22"/>
      <c r="C2202" s="23"/>
      <c r="D2202" s="19" t="str">
        <f aca="false">IF($A2202="","",_xlfn.MINIFS($B:$B,$A:$A,$A2202))</f>
        <v/>
      </c>
      <c r="E2202" s="20" t="str">
        <f aca="false">IF($A2202="","",IF(AND($B2202=$D2202,COUNTIFS($A$2:$A2202,$A2202,$B$2:$B2202,$B2202)=1),1,0))</f>
        <v/>
      </c>
      <c r="F2202" s="19" t="str">
        <f aca="false">IF($E2202&lt;&gt;1,"",IF(COUNTIFS($A:$A,$A2202,$B:$B,"&gt;"&amp;$D2202)=0,"",_xlfn.MINIFS($B:$B,$A:$A,$A2202,$B:$B,"&gt;"&amp;$D2202)))</f>
        <v/>
      </c>
      <c r="G2202" s="20" t="str">
        <f aca="false">IF($F2202="","",$F2202-$D2202)</f>
        <v/>
      </c>
      <c r="H2202" s="20" t="str">
        <f aca="false">IF($E2202&lt;&gt;1,"",IF($F2202="",0,IF($G2202&lt;='Cohort Report'!$B$7,1,0)))</f>
        <v/>
      </c>
      <c r="I2202" s="20" t="str">
        <f aca="false">IF($E2202&lt;&gt;1,"",IF($F2202="",0,IF($G2202&lt;='Cohort Report'!$B$8,1,0)))</f>
        <v/>
      </c>
      <c r="J2202" s="21" t="str">
        <f aca="false">IF($E2202&lt;&gt;1,"",DATE(YEAR($D2202),MONTH($D2202),1))</f>
        <v/>
      </c>
      <c r="K2202" s="20" t="str">
        <f aca="false">IF($E2202&lt;&gt;1,"",IF($G2202="","",IF(AND($D2202&gt;='Cohort Report'!$B$5,$D2202&lt;='Cohort Report'!$B$6),$G2202,"")))</f>
        <v/>
      </c>
    </row>
    <row r="2203" customFormat="false" ht="15" hidden="false" customHeight="false" outlineLevel="0" collapsed="false">
      <c r="A2203" s="9"/>
      <c r="B2203" s="22"/>
      <c r="C2203" s="23"/>
      <c r="D2203" s="19" t="str">
        <f aca="false">IF($A2203="","",_xlfn.MINIFS($B:$B,$A:$A,$A2203))</f>
        <v/>
      </c>
      <c r="E2203" s="20" t="str">
        <f aca="false">IF($A2203="","",IF(AND($B2203=$D2203,COUNTIFS($A$2:$A2203,$A2203,$B$2:$B2203,$B2203)=1),1,0))</f>
        <v/>
      </c>
      <c r="F2203" s="19" t="str">
        <f aca="false">IF($E2203&lt;&gt;1,"",IF(COUNTIFS($A:$A,$A2203,$B:$B,"&gt;"&amp;$D2203)=0,"",_xlfn.MINIFS($B:$B,$A:$A,$A2203,$B:$B,"&gt;"&amp;$D2203)))</f>
        <v/>
      </c>
      <c r="G2203" s="20" t="str">
        <f aca="false">IF($F2203="","",$F2203-$D2203)</f>
        <v/>
      </c>
      <c r="H2203" s="20" t="str">
        <f aca="false">IF($E2203&lt;&gt;1,"",IF($F2203="",0,IF($G2203&lt;='Cohort Report'!$B$7,1,0)))</f>
        <v/>
      </c>
      <c r="I2203" s="20" t="str">
        <f aca="false">IF($E2203&lt;&gt;1,"",IF($F2203="",0,IF($G2203&lt;='Cohort Report'!$B$8,1,0)))</f>
        <v/>
      </c>
      <c r="J2203" s="21" t="str">
        <f aca="false">IF($E2203&lt;&gt;1,"",DATE(YEAR($D2203),MONTH($D2203),1))</f>
        <v/>
      </c>
      <c r="K2203" s="20" t="str">
        <f aca="false">IF($E2203&lt;&gt;1,"",IF($G2203="","",IF(AND($D2203&gt;='Cohort Report'!$B$5,$D2203&lt;='Cohort Report'!$B$6),$G2203,"")))</f>
        <v/>
      </c>
    </row>
    <row r="2204" customFormat="false" ht="15" hidden="false" customHeight="false" outlineLevel="0" collapsed="false">
      <c r="A2204" s="9"/>
      <c r="B2204" s="22"/>
      <c r="C2204" s="23"/>
      <c r="D2204" s="19" t="str">
        <f aca="false">IF($A2204="","",_xlfn.MINIFS($B:$B,$A:$A,$A2204))</f>
        <v/>
      </c>
      <c r="E2204" s="20" t="str">
        <f aca="false">IF($A2204="","",IF(AND($B2204=$D2204,COUNTIFS($A$2:$A2204,$A2204,$B$2:$B2204,$B2204)=1),1,0))</f>
        <v/>
      </c>
      <c r="F2204" s="19" t="str">
        <f aca="false">IF($E2204&lt;&gt;1,"",IF(COUNTIFS($A:$A,$A2204,$B:$B,"&gt;"&amp;$D2204)=0,"",_xlfn.MINIFS($B:$B,$A:$A,$A2204,$B:$B,"&gt;"&amp;$D2204)))</f>
        <v/>
      </c>
      <c r="G2204" s="20" t="str">
        <f aca="false">IF($F2204="","",$F2204-$D2204)</f>
        <v/>
      </c>
      <c r="H2204" s="20" t="str">
        <f aca="false">IF($E2204&lt;&gt;1,"",IF($F2204="",0,IF($G2204&lt;='Cohort Report'!$B$7,1,0)))</f>
        <v/>
      </c>
      <c r="I2204" s="20" t="str">
        <f aca="false">IF($E2204&lt;&gt;1,"",IF($F2204="",0,IF($G2204&lt;='Cohort Report'!$B$8,1,0)))</f>
        <v/>
      </c>
      <c r="J2204" s="21" t="str">
        <f aca="false">IF($E2204&lt;&gt;1,"",DATE(YEAR($D2204),MONTH($D2204),1))</f>
        <v/>
      </c>
      <c r="K2204" s="20" t="str">
        <f aca="false">IF($E2204&lt;&gt;1,"",IF($G2204="","",IF(AND($D2204&gt;='Cohort Report'!$B$5,$D2204&lt;='Cohort Report'!$B$6),$G2204,"")))</f>
        <v/>
      </c>
    </row>
    <row r="2205" customFormat="false" ht="15" hidden="false" customHeight="false" outlineLevel="0" collapsed="false">
      <c r="A2205" s="9"/>
      <c r="B2205" s="22"/>
      <c r="C2205" s="23"/>
      <c r="D2205" s="19" t="str">
        <f aca="false">IF($A2205="","",_xlfn.MINIFS($B:$B,$A:$A,$A2205))</f>
        <v/>
      </c>
      <c r="E2205" s="20" t="str">
        <f aca="false">IF($A2205="","",IF(AND($B2205=$D2205,COUNTIFS($A$2:$A2205,$A2205,$B$2:$B2205,$B2205)=1),1,0))</f>
        <v/>
      </c>
      <c r="F2205" s="19" t="str">
        <f aca="false">IF($E2205&lt;&gt;1,"",IF(COUNTIFS($A:$A,$A2205,$B:$B,"&gt;"&amp;$D2205)=0,"",_xlfn.MINIFS($B:$B,$A:$A,$A2205,$B:$B,"&gt;"&amp;$D2205)))</f>
        <v/>
      </c>
      <c r="G2205" s="20" t="str">
        <f aca="false">IF($F2205="","",$F2205-$D2205)</f>
        <v/>
      </c>
      <c r="H2205" s="20" t="str">
        <f aca="false">IF($E2205&lt;&gt;1,"",IF($F2205="",0,IF($G2205&lt;='Cohort Report'!$B$7,1,0)))</f>
        <v/>
      </c>
      <c r="I2205" s="20" t="str">
        <f aca="false">IF($E2205&lt;&gt;1,"",IF($F2205="",0,IF($G2205&lt;='Cohort Report'!$B$8,1,0)))</f>
        <v/>
      </c>
      <c r="J2205" s="21" t="str">
        <f aca="false">IF($E2205&lt;&gt;1,"",DATE(YEAR($D2205),MONTH($D2205),1))</f>
        <v/>
      </c>
      <c r="K2205" s="20" t="str">
        <f aca="false">IF($E2205&lt;&gt;1,"",IF($G2205="","",IF(AND($D2205&gt;='Cohort Report'!$B$5,$D2205&lt;='Cohort Report'!$B$6),$G2205,"")))</f>
        <v/>
      </c>
    </row>
    <row r="2206" customFormat="false" ht="15" hidden="false" customHeight="false" outlineLevel="0" collapsed="false">
      <c r="A2206" s="9"/>
      <c r="B2206" s="22"/>
      <c r="C2206" s="23"/>
      <c r="D2206" s="19" t="str">
        <f aca="false">IF($A2206="","",_xlfn.MINIFS($B:$B,$A:$A,$A2206))</f>
        <v/>
      </c>
      <c r="E2206" s="20" t="str">
        <f aca="false">IF($A2206="","",IF(AND($B2206=$D2206,COUNTIFS($A$2:$A2206,$A2206,$B$2:$B2206,$B2206)=1),1,0))</f>
        <v/>
      </c>
      <c r="F2206" s="19" t="str">
        <f aca="false">IF($E2206&lt;&gt;1,"",IF(COUNTIFS($A:$A,$A2206,$B:$B,"&gt;"&amp;$D2206)=0,"",_xlfn.MINIFS($B:$B,$A:$A,$A2206,$B:$B,"&gt;"&amp;$D2206)))</f>
        <v/>
      </c>
      <c r="G2206" s="20" t="str">
        <f aca="false">IF($F2206="","",$F2206-$D2206)</f>
        <v/>
      </c>
      <c r="H2206" s="20" t="str">
        <f aca="false">IF($E2206&lt;&gt;1,"",IF($F2206="",0,IF($G2206&lt;='Cohort Report'!$B$7,1,0)))</f>
        <v/>
      </c>
      <c r="I2206" s="20" t="str">
        <f aca="false">IF($E2206&lt;&gt;1,"",IF($F2206="",0,IF($G2206&lt;='Cohort Report'!$B$8,1,0)))</f>
        <v/>
      </c>
      <c r="J2206" s="21" t="str">
        <f aca="false">IF($E2206&lt;&gt;1,"",DATE(YEAR($D2206),MONTH($D2206),1))</f>
        <v/>
      </c>
      <c r="K2206" s="20" t="str">
        <f aca="false">IF($E2206&lt;&gt;1,"",IF($G2206="","",IF(AND($D2206&gt;='Cohort Report'!$B$5,$D2206&lt;='Cohort Report'!$B$6),$G2206,"")))</f>
        <v/>
      </c>
    </row>
    <row r="2207" customFormat="false" ht="15" hidden="false" customHeight="false" outlineLevel="0" collapsed="false">
      <c r="A2207" s="9"/>
      <c r="B2207" s="22"/>
      <c r="C2207" s="23"/>
      <c r="D2207" s="19" t="str">
        <f aca="false">IF($A2207="","",_xlfn.MINIFS($B:$B,$A:$A,$A2207))</f>
        <v/>
      </c>
      <c r="E2207" s="20" t="str">
        <f aca="false">IF($A2207="","",IF(AND($B2207=$D2207,COUNTIFS($A$2:$A2207,$A2207,$B$2:$B2207,$B2207)=1),1,0))</f>
        <v/>
      </c>
      <c r="F2207" s="19" t="str">
        <f aca="false">IF($E2207&lt;&gt;1,"",IF(COUNTIFS($A:$A,$A2207,$B:$B,"&gt;"&amp;$D2207)=0,"",_xlfn.MINIFS($B:$B,$A:$A,$A2207,$B:$B,"&gt;"&amp;$D2207)))</f>
        <v/>
      </c>
      <c r="G2207" s="20" t="str">
        <f aca="false">IF($F2207="","",$F2207-$D2207)</f>
        <v/>
      </c>
      <c r="H2207" s="20" t="str">
        <f aca="false">IF($E2207&lt;&gt;1,"",IF($F2207="",0,IF($G2207&lt;='Cohort Report'!$B$7,1,0)))</f>
        <v/>
      </c>
      <c r="I2207" s="20" t="str">
        <f aca="false">IF($E2207&lt;&gt;1,"",IF($F2207="",0,IF($G2207&lt;='Cohort Report'!$B$8,1,0)))</f>
        <v/>
      </c>
      <c r="J2207" s="21" t="str">
        <f aca="false">IF($E2207&lt;&gt;1,"",DATE(YEAR($D2207),MONTH($D2207),1))</f>
        <v/>
      </c>
      <c r="K2207" s="20" t="str">
        <f aca="false">IF($E2207&lt;&gt;1,"",IF($G2207="","",IF(AND($D2207&gt;='Cohort Report'!$B$5,$D2207&lt;='Cohort Report'!$B$6),$G2207,"")))</f>
        <v/>
      </c>
    </row>
    <row r="2208" customFormat="false" ht="15" hidden="false" customHeight="false" outlineLevel="0" collapsed="false">
      <c r="A2208" s="9"/>
      <c r="B2208" s="22"/>
      <c r="C2208" s="23"/>
      <c r="D2208" s="19" t="str">
        <f aca="false">IF($A2208="","",_xlfn.MINIFS($B:$B,$A:$A,$A2208))</f>
        <v/>
      </c>
      <c r="E2208" s="20" t="str">
        <f aca="false">IF($A2208="","",IF(AND($B2208=$D2208,COUNTIFS($A$2:$A2208,$A2208,$B$2:$B2208,$B2208)=1),1,0))</f>
        <v/>
      </c>
      <c r="F2208" s="19" t="str">
        <f aca="false">IF($E2208&lt;&gt;1,"",IF(COUNTIFS($A:$A,$A2208,$B:$B,"&gt;"&amp;$D2208)=0,"",_xlfn.MINIFS($B:$B,$A:$A,$A2208,$B:$B,"&gt;"&amp;$D2208)))</f>
        <v/>
      </c>
      <c r="G2208" s="20" t="str">
        <f aca="false">IF($F2208="","",$F2208-$D2208)</f>
        <v/>
      </c>
      <c r="H2208" s="20" t="str">
        <f aca="false">IF($E2208&lt;&gt;1,"",IF($F2208="",0,IF($G2208&lt;='Cohort Report'!$B$7,1,0)))</f>
        <v/>
      </c>
      <c r="I2208" s="20" t="str">
        <f aca="false">IF($E2208&lt;&gt;1,"",IF($F2208="",0,IF($G2208&lt;='Cohort Report'!$B$8,1,0)))</f>
        <v/>
      </c>
      <c r="J2208" s="21" t="str">
        <f aca="false">IF($E2208&lt;&gt;1,"",DATE(YEAR($D2208),MONTH($D2208),1))</f>
        <v/>
      </c>
      <c r="K2208" s="20" t="str">
        <f aca="false">IF($E2208&lt;&gt;1,"",IF($G2208="","",IF(AND($D2208&gt;='Cohort Report'!$B$5,$D2208&lt;='Cohort Report'!$B$6),$G2208,"")))</f>
        <v/>
      </c>
    </row>
    <row r="2209" customFormat="false" ht="15" hidden="false" customHeight="false" outlineLevel="0" collapsed="false">
      <c r="A2209" s="9"/>
      <c r="B2209" s="22"/>
      <c r="C2209" s="23"/>
      <c r="D2209" s="19" t="str">
        <f aca="false">IF($A2209="","",_xlfn.MINIFS($B:$B,$A:$A,$A2209))</f>
        <v/>
      </c>
      <c r="E2209" s="20" t="str">
        <f aca="false">IF($A2209="","",IF(AND($B2209=$D2209,COUNTIFS($A$2:$A2209,$A2209,$B$2:$B2209,$B2209)=1),1,0))</f>
        <v/>
      </c>
      <c r="F2209" s="19" t="str">
        <f aca="false">IF($E2209&lt;&gt;1,"",IF(COUNTIFS($A:$A,$A2209,$B:$B,"&gt;"&amp;$D2209)=0,"",_xlfn.MINIFS($B:$B,$A:$A,$A2209,$B:$B,"&gt;"&amp;$D2209)))</f>
        <v/>
      </c>
      <c r="G2209" s="20" t="str">
        <f aca="false">IF($F2209="","",$F2209-$D2209)</f>
        <v/>
      </c>
      <c r="H2209" s="20" t="str">
        <f aca="false">IF($E2209&lt;&gt;1,"",IF($F2209="",0,IF($G2209&lt;='Cohort Report'!$B$7,1,0)))</f>
        <v/>
      </c>
      <c r="I2209" s="20" t="str">
        <f aca="false">IF($E2209&lt;&gt;1,"",IF($F2209="",0,IF($G2209&lt;='Cohort Report'!$B$8,1,0)))</f>
        <v/>
      </c>
      <c r="J2209" s="21" t="str">
        <f aca="false">IF($E2209&lt;&gt;1,"",DATE(YEAR($D2209),MONTH($D2209),1))</f>
        <v/>
      </c>
      <c r="K2209" s="20" t="str">
        <f aca="false">IF($E2209&lt;&gt;1,"",IF($G2209="","",IF(AND($D2209&gt;='Cohort Report'!$B$5,$D2209&lt;='Cohort Report'!$B$6),$G2209,"")))</f>
        <v/>
      </c>
    </row>
    <row r="2210" customFormat="false" ht="15" hidden="false" customHeight="false" outlineLevel="0" collapsed="false">
      <c r="A2210" s="9"/>
      <c r="B2210" s="22"/>
      <c r="C2210" s="23"/>
      <c r="D2210" s="19" t="str">
        <f aca="false">IF($A2210="","",_xlfn.MINIFS($B:$B,$A:$A,$A2210))</f>
        <v/>
      </c>
      <c r="E2210" s="20" t="str">
        <f aca="false">IF($A2210="","",IF(AND($B2210=$D2210,COUNTIFS($A$2:$A2210,$A2210,$B$2:$B2210,$B2210)=1),1,0))</f>
        <v/>
      </c>
      <c r="F2210" s="19" t="str">
        <f aca="false">IF($E2210&lt;&gt;1,"",IF(COUNTIFS($A:$A,$A2210,$B:$B,"&gt;"&amp;$D2210)=0,"",_xlfn.MINIFS($B:$B,$A:$A,$A2210,$B:$B,"&gt;"&amp;$D2210)))</f>
        <v/>
      </c>
      <c r="G2210" s="20" t="str">
        <f aca="false">IF($F2210="","",$F2210-$D2210)</f>
        <v/>
      </c>
      <c r="H2210" s="20" t="str">
        <f aca="false">IF($E2210&lt;&gt;1,"",IF($F2210="",0,IF($G2210&lt;='Cohort Report'!$B$7,1,0)))</f>
        <v/>
      </c>
      <c r="I2210" s="20" t="str">
        <f aca="false">IF($E2210&lt;&gt;1,"",IF($F2210="",0,IF($G2210&lt;='Cohort Report'!$B$8,1,0)))</f>
        <v/>
      </c>
      <c r="J2210" s="21" t="str">
        <f aca="false">IF($E2210&lt;&gt;1,"",DATE(YEAR($D2210),MONTH($D2210),1))</f>
        <v/>
      </c>
      <c r="K2210" s="20" t="str">
        <f aca="false">IF($E2210&lt;&gt;1,"",IF($G2210="","",IF(AND($D2210&gt;='Cohort Report'!$B$5,$D2210&lt;='Cohort Report'!$B$6),$G2210,"")))</f>
        <v/>
      </c>
    </row>
    <row r="2211" customFormat="false" ht="15" hidden="false" customHeight="false" outlineLevel="0" collapsed="false">
      <c r="A2211" s="9"/>
      <c r="B2211" s="22"/>
      <c r="C2211" s="23"/>
      <c r="D2211" s="19" t="str">
        <f aca="false">IF($A2211="","",_xlfn.MINIFS($B:$B,$A:$A,$A2211))</f>
        <v/>
      </c>
      <c r="E2211" s="20" t="str">
        <f aca="false">IF($A2211="","",IF(AND($B2211=$D2211,COUNTIFS($A$2:$A2211,$A2211,$B$2:$B2211,$B2211)=1),1,0))</f>
        <v/>
      </c>
      <c r="F2211" s="19" t="str">
        <f aca="false">IF($E2211&lt;&gt;1,"",IF(COUNTIFS($A:$A,$A2211,$B:$B,"&gt;"&amp;$D2211)=0,"",_xlfn.MINIFS($B:$B,$A:$A,$A2211,$B:$B,"&gt;"&amp;$D2211)))</f>
        <v/>
      </c>
      <c r="G2211" s="20" t="str">
        <f aca="false">IF($F2211="","",$F2211-$D2211)</f>
        <v/>
      </c>
      <c r="H2211" s="20" t="str">
        <f aca="false">IF($E2211&lt;&gt;1,"",IF($F2211="",0,IF($G2211&lt;='Cohort Report'!$B$7,1,0)))</f>
        <v/>
      </c>
      <c r="I2211" s="20" t="str">
        <f aca="false">IF($E2211&lt;&gt;1,"",IF($F2211="",0,IF($G2211&lt;='Cohort Report'!$B$8,1,0)))</f>
        <v/>
      </c>
      <c r="J2211" s="21" t="str">
        <f aca="false">IF($E2211&lt;&gt;1,"",DATE(YEAR($D2211),MONTH($D2211),1))</f>
        <v/>
      </c>
      <c r="K2211" s="20" t="str">
        <f aca="false">IF($E2211&lt;&gt;1,"",IF($G2211="","",IF(AND($D2211&gt;='Cohort Report'!$B$5,$D2211&lt;='Cohort Report'!$B$6),$G2211,"")))</f>
        <v/>
      </c>
    </row>
    <row r="2212" customFormat="false" ht="15" hidden="false" customHeight="false" outlineLevel="0" collapsed="false">
      <c r="A2212" s="9"/>
      <c r="B2212" s="22"/>
      <c r="C2212" s="23"/>
      <c r="D2212" s="19" t="str">
        <f aca="false">IF($A2212="","",_xlfn.MINIFS($B:$B,$A:$A,$A2212))</f>
        <v/>
      </c>
      <c r="E2212" s="20" t="str">
        <f aca="false">IF($A2212="","",IF(AND($B2212=$D2212,COUNTIFS($A$2:$A2212,$A2212,$B$2:$B2212,$B2212)=1),1,0))</f>
        <v/>
      </c>
      <c r="F2212" s="19" t="str">
        <f aca="false">IF($E2212&lt;&gt;1,"",IF(COUNTIFS($A:$A,$A2212,$B:$B,"&gt;"&amp;$D2212)=0,"",_xlfn.MINIFS($B:$B,$A:$A,$A2212,$B:$B,"&gt;"&amp;$D2212)))</f>
        <v/>
      </c>
      <c r="G2212" s="20" t="str">
        <f aca="false">IF($F2212="","",$F2212-$D2212)</f>
        <v/>
      </c>
      <c r="H2212" s="20" t="str">
        <f aca="false">IF($E2212&lt;&gt;1,"",IF($F2212="",0,IF($G2212&lt;='Cohort Report'!$B$7,1,0)))</f>
        <v/>
      </c>
      <c r="I2212" s="20" t="str">
        <f aca="false">IF($E2212&lt;&gt;1,"",IF($F2212="",0,IF($G2212&lt;='Cohort Report'!$B$8,1,0)))</f>
        <v/>
      </c>
      <c r="J2212" s="21" t="str">
        <f aca="false">IF($E2212&lt;&gt;1,"",DATE(YEAR($D2212),MONTH($D2212),1))</f>
        <v/>
      </c>
      <c r="K2212" s="20" t="str">
        <f aca="false">IF($E2212&lt;&gt;1,"",IF($G2212="","",IF(AND($D2212&gt;='Cohort Report'!$B$5,$D2212&lt;='Cohort Report'!$B$6),$G2212,"")))</f>
        <v/>
      </c>
    </row>
    <row r="2213" customFormat="false" ht="15" hidden="false" customHeight="false" outlineLevel="0" collapsed="false">
      <c r="A2213" s="9"/>
      <c r="B2213" s="22"/>
      <c r="C2213" s="23"/>
      <c r="D2213" s="19" t="str">
        <f aca="false">IF($A2213="","",_xlfn.MINIFS($B:$B,$A:$A,$A2213))</f>
        <v/>
      </c>
      <c r="E2213" s="20" t="str">
        <f aca="false">IF($A2213="","",IF(AND($B2213=$D2213,COUNTIFS($A$2:$A2213,$A2213,$B$2:$B2213,$B2213)=1),1,0))</f>
        <v/>
      </c>
      <c r="F2213" s="19" t="str">
        <f aca="false">IF($E2213&lt;&gt;1,"",IF(COUNTIFS($A:$A,$A2213,$B:$B,"&gt;"&amp;$D2213)=0,"",_xlfn.MINIFS($B:$B,$A:$A,$A2213,$B:$B,"&gt;"&amp;$D2213)))</f>
        <v/>
      </c>
      <c r="G2213" s="20" t="str">
        <f aca="false">IF($F2213="","",$F2213-$D2213)</f>
        <v/>
      </c>
      <c r="H2213" s="20" t="str">
        <f aca="false">IF($E2213&lt;&gt;1,"",IF($F2213="",0,IF($G2213&lt;='Cohort Report'!$B$7,1,0)))</f>
        <v/>
      </c>
      <c r="I2213" s="20" t="str">
        <f aca="false">IF($E2213&lt;&gt;1,"",IF($F2213="",0,IF($G2213&lt;='Cohort Report'!$B$8,1,0)))</f>
        <v/>
      </c>
      <c r="J2213" s="21" t="str">
        <f aca="false">IF($E2213&lt;&gt;1,"",DATE(YEAR($D2213),MONTH($D2213),1))</f>
        <v/>
      </c>
      <c r="K2213" s="20" t="str">
        <f aca="false">IF($E2213&lt;&gt;1,"",IF($G2213="","",IF(AND($D2213&gt;='Cohort Report'!$B$5,$D2213&lt;='Cohort Report'!$B$6),$G2213,"")))</f>
        <v/>
      </c>
    </row>
    <row r="2214" customFormat="false" ht="15" hidden="false" customHeight="false" outlineLevel="0" collapsed="false">
      <c r="A2214" s="9"/>
      <c r="B2214" s="22"/>
      <c r="C2214" s="23"/>
      <c r="D2214" s="19" t="str">
        <f aca="false">IF($A2214="","",_xlfn.MINIFS($B:$B,$A:$A,$A2214))</f>
        <v/>
      </c>
      <c r="E2214" s="20" t="str">
        <f aca="false">IF($A2214="","",IF(AND($B2214=$D2214,COUNTIFS($A$2:$A2214,$A2214,$B$2:$B2214,$B2214)=1),1,0))</f>
        <v/>
      </c>
      <c r="F2214" s="19" t="str">
        <f aca="false">IF($E2214&lt;&gt;1,"",IF(COUNTIFS($A:$A,$A2214,$B:$B,"&gt;"&amp;$D2214)=0,"",_xlfn.MINIFS($B:$B,$A:$A,$A2214,$B:$B,"&gt;"&amp;$D2214)))</f>
        <v/>
      </c>
      <c r="G2214" s="20" t="str">
        <f aca="false">IF($F2214="","",$F2214-$D2214)</f>
        <v/>
      </c>
      <c r="H2214" s="20" t="str">
        <f aca="false">IF($E2214&lt;&gt;1,"",IF($F2214="",0,IF($G2214&lt;='Cohort Report'!$B$7,1,0)))</f>
        <v/>
      </c>
      <c r="I2214" s="20" t="str">
        <f aca="false">IF($E2214&lt;&gt;1,"",IF($F2214="",0,IF($G2214&lt;='Cohort Report'!$B$8,1,0)))</f>
        <v/>
      </c>
      <c r="J2214" s="21" t="str">
        <f aca="false">IF($E2214&lt;&gt;1,"",DATE(YEAR($D2214),MONTH($D2214),1))</f>
        <v/>
      </c>
      <c r="K2214" s="20" t="str">
        <f aca="false">IF($E2214&lt;&gt;1,"",IF($G2214="","",IF(AND($D2214&gt;='Cohort Report'!$B$5,$D2214&lt;='Cohort Report'!$B$6),$G2214,"")))</f>
        <v/>
      </c>
    </row>
    <row r="2215" customFormat="false" ht="15" hidden="false" customHeight="false" outlineLevel="0" collapsed="false">
      <c r="A2215" s="9"/>
      <c r="B2215" s="22"/>
      <c r="C2215" s="23"/>
      <c r="D2215" s="19" t="str">
        <f aca="false">IF($A2215="","",_xlfn.MINIFS($B:$B,$A:$A,$A2215))</f>
        <v/>
      </c>
      <c r="E2215" s="20" t="str">
        <f aca="false">IF($A2215="","",IF(AND($B2215=$D2215,COUNTIFS($A$2:$A2215,$A2215,$B$2:$B2215,$B2215)=1),1,0))</f>
        <v/>
      </c>
      <c r="F2215" s="19" t="str">
        <f aca="false">IF($E2215&lt;&gt;1,"",IF(COUNTIFS($A:$A,$A2215,$B:$B,"&gt;"&amp;$D2215)=0,"",_xlfn.MINIFS($B:$B,$A:$A,$A2215,$B:$B,"&gt;"&amp;$D2215)))</f>
        <v/>
      </c>
      <c r="G2215" s="20" t="str">
        <f aca="false">IF($F2215="","",$F2215-$D2215)</f>
        <v/>
      </c>
      <c r="H2215" s="20" t="str">
        <f aca="false">IF($E2215&lt;&gt;1,"",IF($F2215="",0,IF($G2215&lt;='Cohort Report'!$B$7,1,0)))</f>
        <v/>
      </c>
      <c r="I2215" s="20" t="str">
        <f aca="false">IF($E2215&lt;&gt;1,"",IF($F2215="",0,IF($G2215&lt;='Cohort Report'!$B$8,1,0)))</f>
        <v/>
      </c>
      <c r="J2215" s="21" t="str">
        <f aca="false">IF($E2215&lt;&gt;1,"",DATE(YEAR($D2215),MONTH($D2215),1))</f>
        <v/>
      </c>
      <c r="K2215" s="20" t="str">
        <f aca="false">IF($E2215&lt;&gt;1,"",IF($G2215="","",IF(AND($D2215&gt;='Cohort Report'!$B$5,$D2215&lt;='Cohort Report'!$B$6),$G2215,"")))</f>
        <v/>
      </c>
    </row>
    <row r="2216" customFormat="false" ht="15" hidden="false" customHeight="false" outlineLevel="0" collapsed="false">
      <c r="A2216" s="9"/>
      <c r="B2216" s="22"/>
      <c r="C2216" s="23"/>
      <c r="D2216" s="19" t="str">
        <f aca="false">IF($A2216="","",_xlfn.MINIFS($B:$B,$A:$A,$A2216))</f>
        <v/>
      </c>
      <c r="E2216" s="20" t="str">
        <f aca="false">IF($A2216="","",IF(AND($B2216=$D2216,COUNTIFS($A$2:$A2216,$A2216,$B$2:$B2216,$B2216)=1),1,0))</f>
        <v/>
      </c>
      <c r="F2216" s="19" t="str">
        <f aca="false">IF($E2216&lt;&gt;1,"",IF(COUNTIFS($A:$A,$A2216,$B:$B,"&gt;"&amp;$D2216)=0,"",_xlfn.MINIFS($B:$B,$A:$A,$A2216,$B:$B,"&gt;"&amp;$D2216)))</f>
        <v/>
      </c>
      <c r="G2216" s="20" t="str">
        <f aca="false">IF($F2216="","",$F2216-$D2216)</f>
        <v/>
      </c>
      <c r="H2216" s="20" t="str">
        <f aca="false">IF($E2216&lt;&gt;1,"",IF($F2216="",0,IF($G2216&lt;='Cohort Report'!$B$7,1,0)))</f>
        <v/>
      </c>
      <c r="I2216" s="20" t="str">
        <f aca="false">IF($E2216&lt;&gt;1,"",IF($F2216="",0,IF($G2216&lt;='Cohort Report'!$B$8,1,0)))</f>
        <v/>
      </c>
      <c r="J2216" s="21" t="str">
        <f aca="false">IF($E2216&lt;&gt;1,"",DATE(YEAR($D2216),MONTH($D2216),1))</f>
        <v/>
      </c>
      <c r="K2216" s="20" t="str">
        <f aca="false">IF($E2216&lt;&gt;1,"",IF($G2216="","",IF(AND($D2216&gt;='Cohort Report'!$B$5,$D2216&lt;='Cohort Report'!$B$6),$G2216,"")))</f>
        <v/>
      </c>
    </row>
    <row r="2217" customFormat="false" ht="15" hidden="false" customHeight="false" outlineLevel="0" collapsed="false">
      <c r="A2217" s="9"/>
      <c r="B2217" s="22"/>
      <c r="C2217" s="23"/>
      <c r="D2217" s="19" t="str">
        <f aca="false">IF($A2217="","",_xlfn.MINIFS($B:$B,$A:$A,$A2217))</f>
        <v/>
      </c>
      <c r="E2217" s="20" t="str">
        <f aca="false">IF($A2217="","",IF(AND($B2217=$D2217,COUNTIFS($A$2:$A2217,$A2217,$B$2:$B2217,$B2217)=1),1,0))</f>
        <v/>
      </c>
      <c r="F2217" s="19" t="str">
        <f aca="false">IF($E2217&lt;&gt;1,"",IF(COUNTIFS($A:$A,$A2217,$B:$B,"&gt;"&amp;$D2217)=0,"",_xlfn.MINIFS($B:$B,$A:$A,$A2217,$B:$B,"&gt;"&amp;$D2217)))</f>
        <v/>
      </c>
      <c r="G2217" s="20" t="str">
        <f aca="false">IF($F2217="","",$F2217-$D2217)</f>
        <v/>
      </c>
      <c r="H2217" s="20" t="str">
        <f aca="false">IF($E2217&lt;&gt;1,"",IF($F2217="",0,IF($G2217&lt;='Cohort Report'!$B$7,1,0)))</f>
        <v/>
      </c>
      <c r="I2217" s="20" t="str">
        <f aca="false">IF($E2217&lt;&gt;1,"",IF($F2217="",0,IF($G2217&lt;='Cohort Report'!$B$8,1,0)))</f>
        <v/>
      </c>
      <c r="J2217" s="21" t="str">
        <f aca="false">IF($E2217&lt;&gt;1,"",DATE(YEAR($D2217),MONTH($D2217),1))</f>
        <v/>
      </c>
      <c r="K2217" s="20" t="str">
        <f aca="false">IF($E2217&lt;&gt;1,"",IF($G2217="","",IF(AND($D2217&gt;='Cohort Report'!$B$5,$D2217&lt;='Cohort Report'!$B$6),$G2217,"")))</f>
        <v/>
      </c>
    </row>
    <row r="2218" customFormat="false" ht="15" hidden="false" customHeight="false" outlineLevel="0" collapsed="false">
      <c r="A2218" s="9"/>
      <c r="B2218" s="22"/>
      <c r="C2218" s="23"/>
      <c r="D2218" s="19" t="str">
        <f aca="false">IF($A2218="","",_xlfn.MINIFS($B:$B,$A:$A,$A2218))</f>
        <v/>
      </c>
      <c r="E2218" s="20" t="str">
        <f aca="false">IF($A2218="","",IF(AND($B2218=$D2218,COUNTIFS($A$2:$A2218,$A2218,$B$2:$B2218,$B2218)=1),1,0))</f>
        <v/>
      </c>
      <c r="F2218" s="19" t="str">
        <f aca="false">IF($E2218&lt;&gt;1,"",IF(COUNTIFS($A:$A,$A2218,$B:$B,"&gt;"&amp;$D2218)=0,"",_xlfn.MINIFS($B:$B,$A:$A,$A2218,$B:$B,"&gt;"&amp;$D2218)))</f>
        <v/>
      </c>
      <c r="G2218" s="20" t="str">
        <f aca="false">IF($F2218="","",$F2218-$D2218)</f>
        <v/>
      </c>
      <c r="H2218" s="20" t="str">
        <f aca="false">IF($E2218&lt;&gt;1,"",IF($F2218="",0,IF($G2218&lt;='Cohort Report'!$B$7,1,0)))</f>
        <v/>
      </c>
      <c r="I2218" s="20" t="str">
        <f aca="false">IF($E2218&lt;&gt;1,"",IF($F2218="",0,IF($G2218&lt;='Cohort Report'!$B$8,1,0)))</f>
        <v/>
      </c>
      <c r="J2218" s="21" t="str">
        <f aca="false">IF($E2218&lt;&gt;1,"",DATE(YEAR($D2218),MONTH($D2218),1))</f>
        <v/>
      </c>
      <c r="K2218" s="20" t="str">
        <f aca="false">IF($E2218&lt;&gt;1,"",IF($G2218="","",IF(AND($D2218&gt;='Cohort Report'!$B$5,$D2218&lt;='Cohort Report'!$B$6),$G2218,"")))</f>
        <v/>
      </c>
    </row>
    <row r="2219" customFormat="false" ht="15" hidden="false" customHeight="false" outlineLevel="0" collapsed="false">
      <c r="A2219" s="9"/>
      <c r="B2219" s="22"/>
      <c r="C2219" s="23"/>
      <c r="D2219" s="19" t="str">
        <f aca="false">IF($A2219="","",_xlfn.MINIFS($B:$B,$A:$A,$A2219))</f>
        <v/>
      </c>
      <c r="E2219" s="20" t="str">
        <f aca="false">IF($A2219="","",IF(AND($B2219=$D2219,COUNTIFS($A$2:$A2219,$A2219,$B$2:$B2219,$B2219)=1),1,0))</f>
        <v/>
      </c>
      <c r="F2219" s="19" t="str">
        <f aca="false">IF($E2219&lt;&gt;1,"",IF(COUNTIFS($A:$A,$A2219,$B:$B,"&gt;"&amp;$D2219)=0,"",_xlfn.MINIFS($B:$B,$A:$A,$A2219,$B:$B,"&gt;"&amp;$D2219)))</f>
        <v/>
      </c>
      <c r="G2219" s="20" t="str">
        <f aca="false">IF($F2219="","",$F2219-$D2219)</f>
        <v/>
      </c>
      <c r="H2219" s="20" t="str">
        <f aca="false">IF($E2219&lt;&gt;1,"",IF($F2219="",0,IF($G2219&lt;='Cohort Report'!$B$7,1,0)))</f>
        <v/>
      </c>
      <c r="I2219" s="20" t="str">
        <f aca="false">IF($E2219&lt;&gt;1,"",IF($F2219="",0,IF($G2219&lt;='Cohort Report'!$B$8,1,0)))</f>
        <v/>
      </c>
      <c r="J2219" s="21" t="str">
        <f aca="false">IF($E2219&lt;&gt;1,"",DATE(YEAR($D2219),MONTH($D2219),1))</f>
        <v/>
      </c>
      <c r="K2219" s="20" t="str">
        <f aca="false">IF($E2219&lt;&gt;1,"",IF($G2219="","",IF(AND($D2219&gt;='Cohort Report'!$B$5,$D2219&lt;='Cohort Report'!$B$6),$G2219,"")))</f>
        <v/>
      </c>
    </row>
    <row r="2220" customFormat="false" ht="15" hidden="false" customHeight="false" outlineLevel="0" collapsed="false">
      <c r="A2220" s="9"/>
      <c r="B2220" s="22"/>
      <c r="C2220" s="23"/>
      <c r="D2220" s="19" t="str">
        <f aca="false">IF($A2220="","",_xlfn.MINIFS($B:$B,$A:$A,$A2220))</f>
        <v/>
      </c>
      <c r="E2220" s="20" t="str">
        <f aca="false">IF($A2220="","",IF(AND($B2220=$D2220,COUNTIFS($A$2:$A2220,$A2220,$B$2:$B2220,$B2220)=1),1,0))</f>
        <v/>
      </c>
      <c r="F2220" s="19" t="str">
        <f aca="false">IF($E2220&lt;&gt;1,"",IF(COUNTIFS($A:$A,$A2220,$B:$B,"&gt;"&amp;$D2220)=0,"",_xlfn.MINIFS($B:$B,$A:$A,$A2220,$B:$B,"&gt;"&amp;$D2220)))</f>
        <v/>
      </c>
      <c r="G2220" s="20" t="str">
        <f aca="false">IF($F2220="","",$F2220-$D2220)</f>
        <v/>
      </c>
      <c r="H2220" s="20" t="str">
        <f aca="false">IF($E2220&lt;&gt;1,"",IF($F2220="",0,IF($G2220&lt;='Cohort Report'!$B$7,1,0)))</f>
        <v/>
      </c>
      <c r="I2220" s="20" t="str">
        <f aca="false">IF($E2220&lt;&gt;1,"",IF($F2220="",0,IF($G2220&lt;='Cohort Report'!$B$8,1,0)))</f>
        <v/>
      </c>
      <c r="J2220" s="21" t="str">
        <f aca="false">IF($E2220&lt;&gt;1,"",DATE(YEAR($D2220),MONTH($D2220),1))</f>
        <v/>
      </c>
      <c r="K2220" s="20" t="str">
        <f aca="false">IF($E2220&lt;&gt;1,"",IF($G2220="","",IF(AND($D2220&gt;='Cohort Report'!$B$5,$D2220&lt;='Cohort Report'!$B$6),$G2220,"")))</f>
        <v/>
      </c>
    </row>
    <row r="2221" customFormat="false" ht="15" hidden="false" customHeight="false" outlineLevel="0" collapsed="false">
      <c r="A2221" s="9"/>
      <c r="B2221" s="22"/>
      <c r="C2221" s="23"/>
      <c r="D2221" s="19" t="str">
        <f aca="false">IF($A2221="","",_xlfn.MINIFS($B:$B,$A:$A,$A2221))</f>
        <v/>
      </c>
      <c r="E2221" s="20" t="str">
        <f aca="false">IF($A2221="","",IF(AND($B2221=$D2221,COUNTIFS($A$2:$A2221,$A2221,$B$2:$B2221,$B2221)=1),1,0))</f>
        <v/>
      </c>
      <c r="F2221" s="19" t="str">
        <f aca="false">IF($E2221&lt;&gt;1,"",IF(COUNTIFS($A:$A,$A2221,$B:$B,"&gt;"&amp;$D2221)=0,"",_xlfn.MINIFS($B:$B,$A:$A,$A2221,$B:$B,"&gt;"&amp;$D2221)))</f>
        <v/>
      </c>
      <c r="G2221" s="20" t="str">
        <f aca="false">IF($F2221="","",$F2221-$D2221)</f>
        <v/>
      </c>
      <c r="H2221" s="20" t="str">
        <f aca="false">IF($E2221&lt;&gt;1,"",IF($F2221="",0,IF($G2221&lt;='Cohort Report'!$B$7,1,0)))</f>
        <v/>
      </c>
      <c r="I2221" s="20" t="str">
        <f aca="false">IF($E2221&lt;&gt;1,"",IF($F2221="",0,IF($G2221&lt;='Cohort Report'!$B$8,1,0)))</f>
        <v/>
      </c>
      <c r="J2221" s="21" t="str">
        <f aca="false">IF($E2221&lt;&gt;1,"",DATE(YEAR($D2221),MONTH($D2221),1))</f>
        <v/>
      </c>
      <c r="K2221" s="20" t="str">
        <f aca="false">IF($E2221&lt;&gt;1,"",IF($G2221="","",IF(AND($D2221&gt;='Cohort Report'!$B$5,$D2221&lt;='Cohort Report'!$B$6),$G2221,"")))</f>
        <v/>
      </c>
    </row>
    <row r="2222" customFormat="false" ht="15" hidden="false" customHeight="false" outlineLevel="0" collapsed="false">
      <c r="A2222" s="9"/>
      <c r="B2222" s="22"/>
      <c r="C2222" s="23"/>
      <c r="D2222" s="19" t="str">
        <f aca="false">IF($A2222="","",_xlfn.MINIFS($B:$B,$A:$A,$A2222))</f>
        <v/>
      </c>
      <c r="E2222" s="20" t="str">
        <f aca="false">IF($A2222="","",IF(AND($B2222=$D2222,COUNTIFS($A$2:$A2222,$A2222,$B$2:$B2222,$B2222)=1),1,0))</f>
        <v/>
      </c>
      <c r="F2222" s="19" t="str">
        <f aca="false">IF($E2222&lt;&gt;1,"",IF(COUNTIFS($A:$A,$A2222,$B:$B,"&gt;"&amp;$D2222)=0,"",_xlfn.MINIFS($B:$B,$A:$A,$A2222,$B:$B,"&gt;"&amp;$D2222)))</f>
        <v/>
      </c>
      <c r="G2222" s="20" t="str">
        <f aca="false">IF($F2222="","",$F2222-$D2222)</f>
        <v/>
      </c>
      <c r="H2222" s="20" t="str">
        <f aca="false">IF($E2222&lt;&gt;1,"",IF($F2222="",0,IF($G2222&lt;='Cohort Report'!$B$7,1,0)))</f>
        <v/>
      </c>
      <c r="I2222" s="20" t="str">
        <f aca="false">IF($E2222&lt;&gt;1,"",IF($F2222="",0,IF($G2222&lt;='Cohort Report'!$B$8,1,0)))</f>
        <v/>
      </c>
      <c r="J2222" s="21" t="str">
        <f aca="false">IF($E2222&lt;&gt;1,"",DATE(YEAR($D2222),MONTH($D2222),1))</f>
        <v/>
      </c>
      <c r="K2222" s="20" t="str">
        <f aca="false">IF($E2222&lt;&gt;1,"",IF($G2222="","",IF(AND($D2222&gt;='Cohort Report'!$B$5,$D2222&lt;='Cohort Report'!$B$6),$G2222,"")))</f>
        <v/>
      </c>
    </row>
    <row r="2223" customFormat="false" ht="15" hidden="false" customHeight="false" outlineLevel="0" collapsed="false">
      <c r="A2223" s="9"/>
      <c r="B2223" s="22"/>
      <c r="C2223" s="23"/>
      <c r="D2223" s="19" t="str">
        <f aca="false">IF($A2223="","",_xlfn.MINIFS($B:$B,$A:$A,$A2223))</f>
        <v/>
      </c>
      <c r="E2223" s="20" t="str">
        <f aca="false">IF($A2223="","",IF(AND($B2223=$D2223,COUNTIFS($A$2:$A2223,$A2223,$B$2:$B2223,$B2223)=1),1,0))</f>
        <v/>
      </c>
      <c r="F2223" s="19" t="str">
        <f aca="false">IF($E2223&lt;&gt;1,"",IF(COUNTIFS($A:$A,$A2223,$B:$B,"&gt;"&amp;$D2223)=0,"",_xlfn.MINIFS($B:$B,$A:$A,$A2223,$B:$B,"&gt;"&amp;$D2223)))</f>
        <v/>
      </c>
      <c r="G2223" s="20" t="str">
        <f aca="false">IF($F2223="","",$F2223-$D2223)</f>
        <v/>
      </c>
      <c r="H2223" s="20" t="str">
        <f aca="false">IF($E2223&lt;&gt;1,"",IF($F2223="",0,IF($G2223&lt;='Cohort Report'!$B$7,1,0)))</f>
        <v/>
      </c>
      <c r="I2223" s="20" t="str">
        <f aca="false">IF($E2223&lt;&gt;1,"",IF($F2223="",0,IF($G2223&lt;='Cohort Report'!$B$8,1,0)))</f>
        <v/>
      </c>
      <c r="J2223" s="21" t="str">
        <f aca="false">IF($E2223&lt;&gt;1,"",DATE(YEAR($D2223),MONTH($D2223),1))</f>
        <v/>
      </c>
      <c r="K2223" s="20" t="str">
        <f aca="false">IF($E2223&lt;&gt;1,"",IF($G2223="","",IF(AND($D2223&gt;='Cohort Report'!$B$5,$D2223&lt;='Cohort Report'!$B$6),$G2223,"")))</f>
        <v/>
      </c>
    </row>
    <row r="2224" customFormat="false" ht="15" hidden="false" customHeight="false" outlineLevel="0" collapsed="false">
      <c r="A2224" s="9"/>
      <c r="B2224" s="22"/>
      <c r="C2224" s="23"/>
      <c r="D2224" s="19" t="str">
        <f aca="false">IF($A2224="","",_xlfn.MINIFS($B:$B,$A:$A,$A2224))</f>
        <v/>
      </c>
      <c r="E2224" s="20" t="str">
        <f aca="false">IF($A2224="","",IF(AND($B2224=$D2224,COUNTIFS($A$2:$A2224,$A2224,$B$2:$B2224,$B2224)=1),1,0))</f>
        <v/>
      </c>
      <c r="F2224" s="19" t="str">
        <f aca="false">IF($E2224&lt;&gt;1,"",IF(COUNTIFS($A:$A,$A2224,$B:$B,"&gt;"&amp;$D2224)=0,"",_xlfn.MINIFS($B:$B,$A:$A,$A2224,$B:$B,"&gt;"&amp;$D2224)))</f>
        <v/>
      </c>
      <c r="G2224" s="20" t="str">
        <f aca="false">IF($F2224="","",$F2224-$D2224)</f>
        <v/>
      </c>
      <c r="H2224" s="20" t="str">
        <f aca="false">IF($E2224&lt;&gt;1,"",IF($F2224="",0,IF($G2224&lt;='Cohort Report'!$B$7,1,0)))</f>
        <v/>
      </c>
      <c r="I2224" s="20" t="str">
        <f aca="false">IF($E2224&lt;&gt;1,"",IF($F2224="",0,IF($G2224&lt;='Cohort Report'!$B$8,1,0)))</f>
        <v/>
      </c>
      <c r="J2224" s="21" t="str">
        <f aca="false">IF($E2224&lt;&gt;1,"",DATE(YEAR($D2224),MONTH($D2224),1))</f>
        <v/>
      </c>
      <c r="K2224" s="20" t="str">
        <f aca="false">IF($E2224&lt;&gt;1,"",IF($G2224="","",IF(AND($D2224&gt;='Cohort Report'!$B$5,$D2224&lt;='Cohort Report'!$B$6),$G2224,"")))</f>
        <v/>
      </c>
    </row>
    <row r="2225" customFormat="false" ht="15" hidden="false" customHeight="false" outlineLevel="0" collapsed="false">
      <c r="A2225" s="9"/>
      <c r="B2225" s="22"/>
      <c r="C2225" s="23"/>
      <c r="D2225" s="19" t="str">
        <f aca="false">IF($A2225="","",_xlfn.MINIFS($B:$B,$A:$A,$A2225))</f>
        <v/>
      </c>
      <c r="E2225" s="20" t="str">
        <f aca="false">IF($A2225="","",IF(AND($B2225=$D2225,COUNTIFS($A$2:$A2225,$A2225,$B$2:$B2225,$B2225)=1),1,0))</f>
        <v/>
      </c>
      <c r="F2225" s="19" t="str">
        <f aca="false">IF($E2225&lt;&gt;1,"",IF(COUNTIFS($A:$A,$A2225,$B:$B,"&gt;"&amp;$D2225)=0,"",_xlfn.MINIFS($B:$B,$A:$A,$A2225,$B:$B,"&gt;"&amp;$D2225)))</f>
        <v/>
      </c>
      <c r="G2225" s="20" t="str">
        <f aca="false">IF($F2225="","",$F2225-$D2225)</f>
        <v/>
      </c>
      <c r="H2225" s="20" t="str">
        <f aca="false">IF($E2225&lt;&gt;1,"",IF($F2225="",0,IF($G2225&lt;='Cohort Report'!$B$7,1,0)))</f>
        <v/>
      </c>
      <c r="I2225" s="20" t="str">
        <f aca="false">IF($E2225&lt;&gt;1,"",IF($F2225="",0,IF($G2225&lt;='Cohort Report'!$B$8,1,0)))</f>
        <v/>
      </c>
      <c r="J2225" s="21" t="str">
        <f aca="false">IF($E2225&lt;&gt;1,"",DATE(YEAR($D2225),MONTH($D2225),1))</f>
        <v/>
      </c>
      <c r="K2225" s="20" t="str">
        <f aca="false">IF($E2225&lt;&gt;1,"",IF($G2225="","",IF(AND($D2225&gt;='Cohort Report'!$B$5,$D2225&lt;='Cohort Report'!$B$6),$G2225,"")))</f>
        <v/>
      </c>
    </row>
    <row r="2226" customFormat="false" ht="15" hidden="false" customHeight="false" outlineLevel="0" collapsed="false">
      <c r="A2226" s="9"/>
      <c r="B2226" s="22"/>
      <c r="C2226" s="23"/>
      <c r="D2226" s="19" t="str">
        <f aca="false">IF($A2226="","",_xlfn.MINIFS($B:$B,$A:$A,$A2226))</f>
        <v/>
      </c>
      <c r="E2226" s="20" t="str">
        <f aca="false">IF($A2226="","",IF(AND($B2226=$D2226,COUNTIFS($A$2:$A2226,$A2226,$B$2:$B2226,$B2226)=1),1,0))</f>
        <v/>
      </c>
      <c r="F2226" s="19" t="str">
        <f aca="false">IF($E2226&lt;&gt;1,"",IF(COUNTIFS($A:$A,$A2226,$B:$B,"&gt;"&amp;$D2226)=0,"",_xlfn.MINIFS($B:$B,$A:$A,$A2226,$B:$B,"&gt;"&amp;$D2226)))</f>
        <v/>
      </c>
      <c r="G2226" s="20" t="str">
        <f aca="false">IF($F2226="","",$F2226-$D2226)</f>
        <v/>
      </c>
      <c r="H2226" s="20" t="str">
        <f aca="false">IF($E2226&lt;&gt;1,"",IF($F2226="",0,IF($G2226&lt;='Cohort Report'!$B$7,1,0)))</f>
        <v/>
      </c>
      <c r="I2226" s="20" t="str">
        <f aca="false">IF($E2226&lt;&gt;1,"",IF($F2226="",0,IF($G2226&lt;='Cohort Report'!$B$8,1,0)))</f>
        <v/>
      </c>
      <c r="J2226" s="21" t="str">
        <f aca="false">IF($E2226&lt;&gt;1,"",DATE(YEAR($D2226),MONTH($D2226),1))</f>
        <v/>
      </c>
      <c r="K2226" s="20" t="str">
        <f aca="false">IF($E2226&lt;&gt;1,"",IF($G2226="","",IF(AND($D2226&gt;='Cohort Report'!$B$5,$D2226&lt;='Cohort Report'!$B$6),$G2226,"")))</f>
        <v/>
      </c>
    </row>
    <row r="2227" customFormat="false" ht="15" hidden="false" customHeight="false" outlineLevel="0" collapsed="false">
      <c r="A2227" s="9"/>
      <c r="B2227" s="22"/>
      <c r="C2227" s="23"/>
      <c r="D2227" s="19" t="str">
        <f aca="false">IF($A2227="","",_xlfn.MINIFS($B:$B,$A:$A,$A2227))</f>
        <v/>
      </c>
      <c r="E2227" s="20" t="str">
        <f aca="false">IF($A2227="","",IF(AND($B2227=$D2227,COUNTIFS($A$2:$A2227,$A2227,$B$2:$B2227,$B2227)=1),1,0))</f>
        <v/>
      </c>
      <c r="F2227" s="19" t="str">
        <f aca="false">IF($E2227&lt;&gt;1,"",IF(COUNTIFS($A:$A,$A2227,$B:$B,"&gt;"&amp;$D2227)=0,"",_xlfn.MINIFS($B:$B,$A:$A,$A2227,$B:$B,"&gt;"&amp;$D2227)))</f>
        <v/>
      </c>
      <c r="G2227" s="20" t="str">
        <f aca="false">IF($F2227="","",$F2227-$D2227)</f>
        <v/>
      </c>
      <c r="H2227" s="20" t="str">
        <f aca="false">IF($E2227&lt;&gt;1,"",IF($F2227="",0,IF($G2227&lt;='Cohort Report'!$B$7,1,0)))</f>
        <v/>
      </c>
      <c r="I2227" s="20" t="str">
        <f aca="false">IF($E2227&lt;&gt;1,"",IF($F2227="",0,IF($G2227&lt;='Cohort Report'!$B$8,1,0)))</f>
        <v/>
      </c>
      <c r="J2227" s="21" t="str">
        <f aca="false">IF($E2227&lt;&gt;1,"",DATE(YEAR($D2227),MONTH($D2227),1))</f>
        <v/>
      </c>
      <c r="K2227" s="20" t="str">
        <f aca="false">IF($E2227&lt;&gt;1,"",IF($G2227="","",IF(AND($D2227&gt;='Cohort Report'!$B$5,$D2227&lt;='Cohort Report'!$B$6),$G2227,"")))</f>
        <v/>
      </c>
    </row>
    <row r="2228" customFormat="false" ht="15" hidden="false" customHeight="false" outlineLevel="0" collapsed="false">
      <c r="A2228" s="9"/>
      <c r="B2228" s="22"/>
      <c r="C2228" s="23"/>
      <c r="D2228" s="19" t="str">
        <f aca="false">IF($A2228="","",_xlfn.MINIFS($B:$B,$A:$A,$A2228))</f>
        <v/>
      </c>
      <c r="E2228" s="20" t="str">
        <f aca="false">IF($A2228="","",IF(AND($B2228=$D2228,COUNTIFS($A$2:$A2228,$A2228,$B$2:$B2228,$B2228)=1),1,0))</f>
        <v/>
      </c>
      <c r="F2228" s="19" t="str">
        <f aca="false">IF($E2228&lt;&gt;1,"",IF(COUNTIFS($A:$A,$A2228,$B:$B,"&gt;"&amp;$D2228)=0,"",_xlfn.MINIFS($B:$B,$A:$A,$A2228,$B:$B,"&gt;"&amp;$D2228)))</f>
        <v/>
      </c>
      <c r="G2228" s="20" t="str">
        <f aca="false">IF($F2228="","",$F2228-$D2228)</f>
        <v/>
      </c>
      <c r="H2228" s="20" t="str">
        <f aca="false">IF($E2228&lt;&gt;1,"",IF($F2228="",0,IF($G2228&lt;='Cohort Report'!$B$7,1,0)))</f>
        <v/>
      </c>
      <c r="I2228" s="20" t="str">
        <f aca="false">IF($E2228&lt;&gt;1,"",IF($F2228="",0,IF($G2228&lt;='Cohort Report'!$B$8,1,0)))</f>
        <v/>
      </c>
      <c r="J2228" s="21" t="str">
        <f aca="false">IF($E2228&lt;&gt;1,"",DATE(YEAR($D2228),MONTH($D2228),1))</f>
        <v/>
      </c>
      <c r="K2228" s="20" t="str">
        <f aca="false">IF($E2228&lt;&gt;1,"",IF($G2228="","",IF(AND($D2228&gt;='Cohort Report'!$B$5,$D2228&lt;='Cohort Report'!$B$6),$G2228,"")))</f>
        <v/>
      </c>
    </row>
    <row r="2229" customFormat="false" ht="15" hidden="false" customHeight="false" outlineLevel="0" collapsed="false">
      <c r="A2229" s="9"/>
      <c r="B2229" s="22"/>
      <c r="C2229" s="23"/>
      <c r="D2229" s="19" t="str">
        <f aca="false">IF($A2229="","",_xlfn.MINIFS($B:$B,$A:$A,$A2229))</f>
        <v/>
      </c>
      <c r="E2229" s="20" t="str">
        <f aca="false">IF($A2229="","",IF(AND($B2229=$D2229,COUNTIFS($A$2:$A2229,$A2229,$B$2:$B2229,$B2229)=1),1,0))</f>
        <v/>
      </c>
      <c r="F2229" s="19" t="str">
        <f aca="false">IF($E2229&lt;&gt;1,"",IF(COUNTIFS($A:$A,$A2229,$B:$B,"&gt;"&amp;$D2229)=0,"",_xlfn.MINIFS($B:$B,$A:$A,$A2229,$B:$B,"&gt;"&amp;$D2229)))</f>
        <v/>
      </c>
      <c r="G2229" s="20" t="str">
        <f aca="false">IF($F2229="","",$F2229-$D2229)</f>
        <v/>
      </c>
      <c r="H2229" s="20" t="str">
        <f aca="false">IF($E2229&lt;&gt;1,"",IF($F2229="",0,IF($G2229&lt;='Cohort Report'!$B$7,1,0)))</f>
        <v/>
      </c>
      <c r="I2229" s="20" t="str">
        <f aca="false">IF($E2229&lt;&gt;1,"",IF($F2229="",0,IF($G2229&lt;='Cohort Report'!$B$8,1,0)))</f>
        <v/>
      </c>
      <c r="J2229" s="21" t="str">
        <f aca="false">IF($E2229&lt;&gt;1,"",DATE(YEAR($D2229),MONTH($D2229),1))</f>
        <v/>
      </c>
      <c r="K2229" s="20" t="str">
        <f aca="false">IF($E2229&lt;&gt;1,"",IF($G2229="","",IF(AND($D2229&gt;='Cohort Report'!$B$5,$D2229&lt;='Cohort Report'!$B$6),$G2229,"")))</f>
        <v/>
      </c>
    </row>
    <row r="2230" customFormat="false" ht="15" hidden="false" customHeight="false" outlineLevel="0" collapsed="false">
      <c r="A2230" s="9"/>
      <c r="B2230" s="22"/>
      <c r="C2230" s="23"/>
      <c r="D2230" s="19" t="str">
        <f aca="false">IF($A2230="","",_xlfn.MINIFS($B:$B,$A:$A,$A2230))</f>
        <v/>
      </c>
      <c r="E2230" s="20" t="str">
        <f aca="false">IF($A2230="","",IF(AND($B2230=$D2230,COUNTIFS($A$2:$A2230,$A2230,$B$2:$B2230,$B2230)=1),1,0))</f>
        <v/>
      </c>
      <c r="F2230" s="19" t="str">
        <f aca="false">IF($E2230&lt;&gt;1,"",IF(COUNTIFS($A:$A,$A2230,$B:$B,"&gt;"&amp;$D2230)=0,"",_xlfn.MINIFS($B:$B,$A:$A,$A2230,$B:$B,"&gt;"&amp;$D2230)))</f>
        <v/>
      </c>
      <c r="G2230" s="20" t="str">
        <f aca="false">IF($F2230="","",$F2230-$D2230)</f>
        <v/>
      </c>
      <c r="H2230" s="20" t="str">
        <f aca="false">IF($E2230&lt;&gt;1,"",IF($F2230="",0,IF($G2230&lt;='Cohort Report'!$B$7,1,0)))</f>
        <v/>
      </c>
      <c r="I2230" s="20" t="str">
        <f aca="false">IF($E2230&lt;&gt;1,"",IF($F2230="",0,IF($G2230&lt;='Cohort Report'!$B$8,1,0)))</f>
        <v/>
      </c>
      <c r="J2230" s="21" t="str">
        <f aca="false">IF($E2230&lt;&gt;1,"",DATE(YEAR($D2230),MONTH($D2230),1))</f>
        <v/>
      </c>
      <c r="K2230" s="20" t="str">
        <f aca="false">IF($E2230&lt;&gt;1,"",IF($G2230="","",IF(AND($D2230&gt;='Cohort Report'!$B$5,$D2230&lt;='Cohort Report'!$B$6),$G2230,"")))</f>
        <v/>
      </c>
    </row>
    <row r="2231" customFormat="false" ht="15" hidden="false" customHeight="false" outlineLevel="0" collapsed="false">
      <c r="A2231" s="9"/>
      <c r="B2231" s="22"/>
      <c r="C2231" s="23"/>
      <c r="D2231" s="19" t="str">
        <f aca="false">IF($A2231="","",_xlfn.MINIFS($B:$B,$A:$A,$A2231))</f>
        <v/>
      </c>
      <c r="E2231" s="20" t="str">
        <f aca="false">IF($A2231="","",IF(AND($B2231=$D2231,COUNTIFS($A$2:$A2231,$A2231,$B$2:$B2231,$B2231)=1),1,0))</f>
        <v/>
      </c>
      <c r="F2231" s="19" t="str">
        <f aca="false">IF($E2231&lt;&gt;1,"",IF(COUNTIFS($A:$A,$A2231,$B:$B,"&gt;"&amp;$D2231)=0,"",_xlfn.MINIFS($B:$B,$A:$A,$A2231,$B:$B,"&gt;"&amp;$D2231)))</f>
        <v/>
      </c>
      <c r="G2231" s="20" t="str">
        <f aca="false">IF($F2231="","",$F2231-$D2231)</f>
        <v/>
      </c>
      <c r="H2231" s="20" t="str">
        <f aca="false">IF($E2231&lt;&gt;1,"",IF($F2231="",0,IF($G2231&lt;='Cohort Report'!$B$7,1,0)))</f>
        <v/>
      </c>
      <c r="I2231" s="20" t="str">
        <f aca="false">IF($E2231&lt;&gt;1,"",IF($F2231="",0,IF($G2231&lt;='Cohort Report'!$B$8,1,0)))</f>
        <v/>
      </c>
      <c r="J2231" s="21" t="str">
        <f aca="false">IF($E2231&lt;&gt;1,"",DATE(YEAR($D2231),MONTH($D2231),1))</f>
        <v/>
      </c>
      <c r="K2231" s="20" t="str">
        <f aca="false">IF($E2231&lt;&gt;1,"",IF($G2231="","",IF(AND($D2231&gt;='Cohort Report'!$B$5,$D2231&lt;='Cohort Report'!$B$6),$G2231,"")))</f>
        <v/>
      </c>
    </row>
    <row r="2232" customFormat="false" ht="15" hidden="false" customHeight="false" outlineLevel="0" collapsed="false">
      <c r="A2232" s="9"/>
      <c r="B2232" s="22"/>
      <c r="C2232" s="23"/>
      <c r="D2232" s="19" t="str">
        <f aca="false">IF($A2232="","",_xlfn.MINIFS($B:$B,$A:$A,$A2232))</f>
        <v/>
      </c>
      <c r="E2232" s="20" t="str">
        <f aca="false">IF($A2232="","",IF(AND($B2232=$D2232,COUNTIFS($A$2:$A2232,$A2232,$B$2:$B2232,$B2232)=1),1,0))</f>
        <v/>
      </c>
      <c r="F2232" s="19" t="str">
        <f aca="false">IF($E2232&lt;&gt;1,"",IF(COUNTIFS($A:$A,$A2232,$B:$B,"&gt;"&amp;$D2232)=0,"",_xlfn.MINIFS($B:$B,$A:$A,$A2232,$B:$B,"&gt;"&amp;$D2232)))</f>
        <v/>
      </c>
      <c r="G2232" s="20" t="str">
        <f aca="false">IF($F2232="","",$F2232-$D2232)</f>
        <v/>
      </c>
      <c r="H2232" s="20" t="str">
        <f aca="false">IF($E2232&lt;&gt;1,"",IF($F2232="",0,IF($G2232&lt;='Cohort Report'!$B$7,1,0)))</f>
        <v/>
      </c>
      <c r="I2232" s="20" t="str">
        <f aca="false">IF($E2232&lt;&gt;1,"",IF($F2232="",0,IF($G2232&lt;='Cohort Report'!$B$8,1,0)))</f>
        <v/>
      </c>
      <c r="J2232" s="21" t="str">
        <f aca="false">IF($E2232&lt;&gt;1,"",DATE(YEAR($D2232),MONTH($D2232),1))</f>
        <v/>
      </c>
      <c r="K2232" s="20" t="str">
        <f aca="false">IF($E2232&lt;&gt;1,"",IF($G2232="","",IF(AND($D2232&gt;='Cohort Report'!$B$5,$D2232&lt;='Cohort Report'!$B$6),$G2232,"")))</f>
        <v/>
      </c>
    </row>
    <row r="2233" customFormat="false" ht="15" hidden="false" customHeight="false" outlineLevel="0" collapsed="false">
      <c r="A2233" s="9"/>
      <c r="B2233" s="22"/>
      <c r="C2233" s="23"/>
      <c r="D2233" s="19" t="str">
        <f aca="false">IF($A2233="","",_xlfn.MINIFS($B:$B,$A:$A,$A2233))</f>
        <v/>
      </c>
      <c r="E2233" s="20" t="str">
        <f aca="false">IF($A2233="","",IF(AND($B2233=$D2233,COUNTIFS($A$2:$A2233,$A2233,$B$2:$B2233,$B2233)=1),1,0))</f>
        <v/>
      </c>
      <c r="F2233" s="19" t="str">
        <f aca="false">IF($E2233&lt;&gt;1,"",IF(COUNTIFS($A:$A,$A2233,$B:$B,"&gt;"&amp;$D2233)=0,"",_xlfn.MINIFS($B:$B,$A:$A,$A2233,$B:$B,"&gt;"&amp;$D2233)))</f>
        <v/>
      </c>
      <c r="G2233" s="20" t="str">
        <f aca="false">IF($F2233="","",$F2233-$D2233)</f>
        <v/>
      </c>
      <c r="H2233" s="20" t="str">
        <f aca="false">IF($E2233&lt;&gt;1,"",IF($F2233="",0,IF($G2233&lt;='Cohort Report'!$B$7,1,0)))</f>
        <v/>
      </c>
      <c r="I2233" s="20" t="str">
        <f aca="false">IF($E2233&lt;&gt;1,"",IF($F2233="",0,IF($G2233&lt;='Cohort Report'!$B$8,1,0)))</f>
        <v/>
      </c>
      <c r="J2233" s="21" t="str">
        <f aca="false">IF($E2233&lt;&gt;1,"",DATE(YEAR($D2233),MONTH($D2233),1))</f>
        <v/>
      </c>
      <c r="K2233" s="20" t="str">
        <f aca="false">IF($E2233&lt;&gt;1,"",IF($G2233="","",IF(AND($D2233&gt;='Cohort Report'!$B$5,$D2233&lt;='Cohort Report'!$B$6),$G2233,"")))</f>
        <v/>
      </c>
    </row>
    <row r="2234" customFormat="false" ht="15" hidden="false" customHeight="false" outlineLevel="0" collapsed="false">
      <c r="A2234" s="9"/>
      <c r="B2234" s="22"/>
      <c r="C2234" s="23"/>
      <c r="D2234" s="19" t="str">
        <f aca="false">IF($A2234="","",_xlfn.MINIFS($B:$B,$A:$A,$A2234))</f>
        <v/>
      </c>
      <c r="E2234" s="20" t="str">
        <f aca="false">IF($A2234="","",IF(AND($B2234=$D2234,COUNTIFS($A$2:$A2234,$A2234,$B$2:$B2234,$B2234)=1),1,0))</f>
        <v/>
      </c>
      <c r="F2234" s="19" t="str">
        <f aca="false">IF($E2234&lt;&gt;1,"",IF(COUNTIFS($A:$A,$A2234,$B:$B,"&gt;"&amp;$D2234)=0,"",_xlfn.MINIFS($B:$B,$A:$A,$A2234,$B:$B,"&gt;"&amp;$D2234)))</f>
        <v/>
      </c>
      <c r="G2234" s="20" t="str">
        <f aca="false">IF($F2234="","",$F2234-$D2234)</f>
        <v/>
      </c>
      <c r="H2234" s="20" t="str">
        <f aca="false">IF($E2234&lt;&gt;1,"",IF($F2234="",0,IF($G2234&lt;='Cohort Report'!$B$7,1,0)))</f>
        <v/>
      </c>
      <c r="I2234" s="20" t="str">
        <f aca="false">IF($E2234&lt;&gt;1,"",IF($F2234="",0,IF($G2234&lt;='Cohort Report'!$B$8,1,0)))</f>
        <v/>
      </c>
      <c r="J2234" s="21" t="str">
        <f aca="false">IF($E2234&lt;&gt;1,"",DATE(YEAR($D2234),MONTH($D2234),1))</f>
        <v/>
      </c>
      <c r="K2234" s="20" t="str">
        <f aca="false">IF($E2234&lt;&gt;1,"",IF($G2234="","",IF(AND($D2234&gt;='Cohort Report'!$B$5,$D2234&lt;='Cohort Report'!$B$6),$G2234,"")))</f>
        <v/>
      </c>
    </row>
    <row r="2235" customFormat="false" ht="15" hidden="false" customHeight="false" outlineLevel="0" collapsed="false">
      <c r="A2235" s="9"/>
      <c r="B2235" s="22"/>
      <c r="C2235" s="23"/>
      <c r="D2235" s="19" t="str">
        <f aca="false">IF($A2235="","",_xlfn.MINIFS($B:$B,$A:$A,$A2235))</f>
        <v/>
      </c>
      <c r="E2235" s="20" t="str">
        <f aca="false">IF($A2235="","",IF(AND($B2235=$D2235,COUNTIFS($A$2:$A2235,$A2235,$B$2:$B2235,$B2235)=1),1,0))</f>
        <v/>
      </c>
      <c r="F2235" s="19" t="str">
        <f aca="false">IF($E2235&lt;&gt;1,"",IF(COUNTIFS($A:$A,$A2235,$B:$B,"&gt;"&amp;$D2235)=0,"",_xlfn.MINIFS($B:$B,$A:$A,$A2235,$B:$B,"&gt;"&amp;$D2235)))</f>
        <v/>
      </c>
      <c r="G2235" s="20" t="str">
        <f aca="false">IF($F2235="","",$F2235-$D2235)</f>
        <v/>
      </c>
      <c r="H2235" s="20" t="str">
        <f aca="false">IF($E2235&lt;&gt;1,"",IF($F2235="",0,IF($G2235&lt;='Cohort Report'!$B$7,1,0)))</f>
        <v/>
      </c>
      <c r="I2235" s="20" t="str">
        <f aca="false">IF($E2235&lt;&gt;1,"",IF($F2235="",0,IF($G2235&lt;='Cohort Report'!$B$8,1,0)))</f>
        <v/>
      </c>
      <c r="J2235" s="21" t="str">
        <f aca="false">IF($E2235&lt;&gt;1,"",DATE(YEAR($D2235),MONTH($D2235),1))</f>
        <v/>
      </c>
      <c r="K2235" s="20" t="str">
        <f aca="false">IF($E2235&lt;&gt;1,"",IF($G2235="","",IF(AND($D2235&gt;='Cohort Report'!$B$5,$D2235&lt;='Cohort Report'!$B$6),$G2235,"")))</f>
        <v/>
      </c>
    </row>
    <row r="2236" customFormat="false" ht="15" hidden="false" customHeight="false" outlineLevel="0" collapsed="false">
      <c r="A2236" s="9"/>
      <c r="B2236" s="22"/>
      <c r="C2236" s="23"/>
      <c r="D2236" s="19" t="str">
        <f aca="false">IF($A2236="","",_xlfn.MINIFS($B:$B,$A:$A,$A2236))</f>
        <v/>
      </c>
      <c r="E2236" s="20" t="str">
        <f aca="false">IF($A2236="","",IF(AND($B2236=$D2236,COUNTIFS($A$2:$A2236,$A2236,$B$2:$B2236,$B2236)=1),1,0))</f>
        <v/>
      </c>
      <c r="F2236" s="19" t="str">
        <f aca="false">IF($E2236&lt;&gt;1,"",IF(COUNTIFS($A:$A,$A2236,$B:$B,"&gt;"&amp;$D2236)=0,"",_xlfn.MINIFS($B:$B,$A:$A,$A2236,$B:$B,"&gt;"&amp;$D2236)))</f>
        <v/>
      </c>
      <c r="G2236" s="20" t="str">
        <f aca="false">IF($F2236="","",$F2236-$D2236)</f>
        <v/>
      </c>
      <c r="H2236" s="20" t="str">
        <f aca="false">IF($E2236&lt;&gt;1,"",IF($F2236="",0,IF($G2236&lt;='Cohort Report'!$B$7,1,0)))</f>
        <v/>
      </c>
      <c r="I2236" s="20" t="str">
        <f aca="false">IF($E2236&lt;&gt;1,"",IF($F2236="",0,IF($G2236&lt;='Cohort Report'!$B$8,1,0)))</f>
        <v/>
      </c>
      <c r="J2236" s="21" t="str">
        <f aca="false">IF($E2236&lt;&gt;1,"",DATE(YEAR($D2236),MONTH($D2236),1))</f>
        <v/>
      </c>
      <c r="K2236" s="20" t="str">
        <f aca="false">IF($E2236&lt;&gt;1,"",IF($G2236="","",IF(AND($D2236&gt;='Cohort Report'!$B$5,$D2236&lt;='Cohort Report'!$B$6),$G2236,"")))</f>
        <v/>
      </c>
    </row>
    <row r="2237" customFormat="false" ht="15" hidden="false" customHeight="false" outlineLevel="0" collapsed="false">
      <c r="A2237" s="9"/>
      <c r="B2237" s="22"/>
      <c r="C2237" s="23"/>
      <c r="D2237" s="19" t="str">
        <f aca="false">IF($A2237="","",_xlfn.MINIFS($B:$B,$A:$A,$A2237))</f>
        <v/>
      </c>
      <c r="E2237" s="20" t="str">
        <f aca="false">IF($A2237="","",IF(AND($B2237=$D2237,COUNTIFS($A$2:$A2237,$A2237,$B$2:$B2237,$B2237)=1),1,0))</f>
        <v/>
      </c>
      <c r="F2237" s="19" t="str">
        <f aca="false">IF($E2237&lt;&gt;1,"",IF(COUNTIFS($A:$A,$A2237,$B:$B,"&gt;"&amp;$D2237)=0,"",_xlfn.MINIFS($B:$B,$A:$A,$A2237,$B:$B,"&gt;"&amp;$D2237)))</f>
        <v/>
      </c>
      <c r="G2237" s="20" t="str">
        <f aca="false">IF($F2237="","",$F2237-$D2237)</f>
        <v/>
      </c>
      <c r="H2237" s="20" t="str">
        <f aca="false">IF($E2237&lt;&gt;1,"",IF($F2237="",0,IF($G2237&lt;='Cohort Report'!$B$7,1,0)))</f>
        <v/>
      </c>
      <c r="I2237" s="20" t="str">
        <f aca="false">IF($E2237&lt;&gt;1,"",IF($F2237="",0,IF($G2237&lt;='Cohort Report'!$B$8,1,0)))</f>
        <v/>
      </c>
      <c r="J2237" s="21" t="str">
        <f aca="false">IF($E2237&lt;&gt;1,"",DATE(YEAR($D2237),MONTH($D2237),1))</f>
        <v/>
      </c>
      <c r="K2237" s="20" t="str">
        <f aca="false">IF($E2237&lt;&gt;1,"",IF($G2237="","",IF(AND($D2237&gt;='Cohort Report'!$B$5,$D2237&lt;='Cohort Report'!$B$6),$G2237,"")))</f>
        <v/>
      </c>
    </row>
    <row r="2238" customFormat="false" ht="15" hidden="false" customHeight="false" outlineLevel="0" collapsed="false">
      <c r="A2238" s="9"/>
      <c r="B2238" s="22"/>
      <c r="C2238" s="23"/>
      <c r="D2238" s="19" t="str">
        <f aca="false">IF($A2238="","",_xlfn.MINIFS($B:$B,$A:$A,$A2238))</f>
        <v/>
      </c>
      <c r="E2238" s="20" t="str">
        <f aca="false">IF($A2238="","",IF(AND($B2238=$D2238,COUNTIFS($A$2:$A2238,$A2238,$B$2:$B2238,$B2238)=1),1,0))</f>
        <v/>
      </c>
      <c r="F2238" s="19" t="str">
        <f aca="false">IF($E2238&lt;&gt;1,"",IF(COUNTIFS($A:$A,$A2238,$B:$B,"&gt;"&amp;$D2238)=0,"",_xlfn.MINIFS($B:$B,$A:$A,$A2238,$B:$B,"&gt;"&amp;$D2238)))</f>
        <v/>
      </c>
      <c r="G2238" s="20" t="str">
        <f aca="false">IF($F2238="","",$F2238-$D2238)</f>
        <v/>
      </c>
      <c r="H2238" s="20" t="str">
        <f aca="false">IF($E2238&lt;&gt;1,"",IF($F2238="",0,IF($G2238&lt;='Cohort Report'!$B$7,1,0)))</f>
        <v/>
      </c>
      <c r="I2238" s="20" t="str">
        <f aca="false">IF($E2238&lt;&gt;1,"",IF($F2238="",0,IF($G2238&lt;='Cohort Report'!$B$8,1,0)))</f>
        <v/>
      </c>
      <c r="J2238" s="21" t="str">
        <f aca="false">IF($E2238&lt;&gt;1,"",DATE(YEAR($D2238),MONTH($D2238),1))</f>
        <v/>
      </c>
      <c r="K2238" s="20" t="str">
        <f aca="false">IF($E2238&lt;&gt;1,"",IF($G2238="","",IF(AND($D2238&gt;='Cohort Report'!$B$5,$D2238&lt;='Cohort Report'!$B$6),$G2238,"")))</f>
        <v/>
      </c>
    </row>
    <row r="2239" customFormat="false" ht="15" hidden="false" customHeight="false" outlineLevel="0" collapsed="false">
      <c r="A2239" s="9"/>
      <c r="B2239" s="22"/>
      <c r="C2239" s="23"/>
      <c r="D2239" s="19" t="str">
        <f aca="false">IF($A2239="","",_xlfn.MINIFS($B:$B,$A:$A,$A2239))</f>
        <v/>
      </c>
      <c r="E2239" s="20" t="str">
        <f aca="false">IF($A2239="","",IF(AND($B2239=$D2239,COUNTIFS($A$2:$A2239,$A2239,$B$2:$B2239,$B2239)=1),1,0))</f>
        <v/>
      </c>
      <c r="F2239" s="19" t="str">
        <f aca="false">IF($E2239&lt;&gt;1,"",IF(COUNTIFS($A:$A,$A2239,$B:$B,"&gt;"&amp;$D2239)=0,"",_xlfn.MINIFS($B:$B,$A:$A,$A2239,$B:$B,"&gt;"&amp;$D2239)))</f>
        <v/>
      </c>
      <c r="G2239" s="20" t="str">
        <f aca="false">IF($F2239="","",$F2239-$D2239)</f>
        <v/>
      </c>
      <c r="H2239" s="20" t="str">
        <f aca="false">IF($E2239&lt;&gt;1,"",IF($F2239="",0,IF($G2239&lt;='Cohort Report'!$B$7,1,0)))</f>
        <v/>
      </c>
      <c r="I2239" s="20" t="str">
        <f aca="false">IF($E2239&lt;&gt;1,"",IF($F2239="",0,IF($G2239&lt;='Cohort Report'!$B$8,1,0)))</f>
        <v/>
      </c>
      <c r="J2239" s="21" t="str">
        <f aca="false">IF($E2239&lt;&gt;1,"",DATE(YEAR($D2239),MONTH($D2239),1))</f>
        <v/>
      </c>
      <c r="K2239" s="20" t="str">
        <f aca="false">IF($E2239&lt;&gt;1,"",IF($G2239="","",IF(AND($D2239&gt;='Cohort Report'!$B$5,$D2239&lt;='Cohort Report'!$B$6),$G2239,"")))</f>
        <v/>
      </c>
    </row>
    <row r="2240" customFormat="false" ht="15" hidden="false" customHeight="false" outlineLevel="0" collapsed="false">
      <c r="A2240" s="9"/>
      <c r="B2240" s="22"/>
      <c r="C2240" s="23"/>
      <c r="D2240" s="19" t="str">
        <f aca="false">IF($A2240="","",_xlfn.MINIFS($B:$B,$A:$A,$A2240))</f>
        <v/>
      </c>
      <c r="E2240" s="20" t="str">
        <f aca="false">IF($A2240="","",IF(AND($B2240=$D2240,COUNTIFS($A$2:$A2240,$A2240,$B$2:$B2240,$B2240)=1),1,0))</f>
        <v/>
      </c>
      <c r="F2240" s="19" t="str">
        <f aca="false">IF($E2240&lt;&gt;1,"",IF(COUNTIFS($A:$A,$A2240,$B:$B,"&gt;"&amp;$D2240)=0,"",_xlfn.MINIFS($B:$B,$A:$A,$A2240,$B:$B,"&gt;"&amp;$D2240)))</f>
        <v/>
      </c>
      <c r="G2240" s="20" t="str">
        <f aca="false">IF($F2240="","",$F2240-$D2240)</f>
        <v/>
      </c>
      <c r="H2240" s="20" t="str">
        <f aca="false">IF($E2240&lt;&gt;1,"",IF($F2240="",0,IF($G2240&lt;='Cohort Report'!$B$7,1,0)))</f>
        <v/>
      </c>
      <c r="I2240" s="20" t="str">
        <f aca="false">IF($E2240&lt;&gt;1,"",IF($F2240="",0,IF($G2240&lt;='Cohort Report'!$B$8,1,0)))</f>
        <v/>
      </c>
      <c r="J2240" s="21" t="str">
        <f aca="false">IF($E2240&lt;&gt;1,"",DATE(YEAR($D2240),MONTH($D2240),1))</f>
        <v/>
      </c>
      <c r="K2240" s="20" t="str">
        <f aca="false">IF($E2240&lt;&gt;1,"",IF($G2240="","",IF(AND($D2240&gt;='Cohort Report'!$B$5,$D2240&lt;='Cohort Report'!$B$6),$G2240,"")))</f>
        <v/>
      </c>
    </row>
    <row r="2241" customFormat="false" ht="15" hidden="false" customHeight="false" outlineLevel="0" collapsed="false">
      <c r="A2241" s="9"/>
      <c r="B2241" s="22"/>
      <c r="C2241" s="23"/>
      <c r="D2241" s="19" t="str">
        <f aca="false">IF($A2241="","",_xlfn.MINIFS($B:$B,$A:$A,$A2241))</f>
        <v/>
      </c>
      <c r="E2241" s="20" t="str">
        <f aca="false">IF($A2241="","",IF(AND($B2241=$D2241,COUNTIFS($A$2:$A2241,$A2241,$B$2:$B2241,$B2241)=1),1,0))</f>
        <v/>
      </c>
      <c r="F2241" s="19" t="str">
        <f aca="false">IF($E2241&lt;&gt;1,"",IF(COUNTIFS($A:$A,$A2241,$B:$B,"&gt;"&amp;$D2241)=0,"",_xlfn.MINIFS($B:$B,$A:$A,$A2241,$B:$B,"&gt;"&amp;$D2241)))</f>
        <v/>
      </c>
      <c r="G2241" s="20" t="str">
        <f aca="false">IF($F2241="","",$F2241-$D2241)</f>
        <v/>
      </c>
      <c r="H2241" s="20" t="str">
        <f aca="false">IF($E2241&lt;&gt;1,"",IF($F2241="",0,IF($G2241&lt;='Cohort Report'!$B$7,1,0)))</f>
        <v/>
      </c>
      <c r="I2241" s="20" t="str">
        <f aca="false">IF($E2241&lt;&gt;1,"",IF($F2241="",0,IF($G2241&lt;='Cohort Report'!$B$8,1,0)))</f>
        <v/>
      </c>
      <c r="J2241" s="21" t="str">
        <f aca="false">IF($E2241&lt;&gt;1,"",DATE(YEAR($D2241),MONTH($D2241),1))</f>
        <v/>
      </c>
      <c r="K2241" s="20" t="str">
        <f aca="false">IF($E2241&lt;&gt;1,"",IF($G2241="","",IF(AND($D2241&gt;='Cohort Report'!$B$5,$D2241&lt;='Cohort Report'!$B$6),$G2241,"")))</f>
        <v/>
      </c>
    </row>
    <row r="2242" customFormat="false" ht="15" hidden="false" customHeight="false" outlineLevel="0" collapsed="false">
      <c r="A2242" s="9"/>
      <c r="B2242" s="22"/>
      <c r="C2242" s="23"/>
      <c r="D2242" s="19" t="str">
        <f aca="false">IF($A2242="","",_xlfn.MINIFS($B:$B,$A:$A,$A2242))</f>
        <v/>
      </c>
      <c r="E2242" s="20" t="str">
        <f aca="false">IF($A2242="","",IF(AND($B2242=$D2242,COUNTIFS($A$2:$A2242,$A2242,$B$2:$B2242,$B2242)=1),1,0))</f>
        <v/>
      </c>
      <c r="F2242" s="19" t="str">
        <f aca="false">IF($E2242&lt;&gt;1,"",IF(COUNTIFS($A:$A,$A2242,$B:$B,"&gt;"&amp;$D2242)=0,"",_xlfn.MINIFS($B:$B,$A:$A,$A2242,$B:$B,"&gt;"&amp;$D2242)))</f>
        <v/>
      </c>
      <c r="G2242" s="20" t="str">
        <f aca="false">IF($F2242="","",$F2242-$D2242)</f>
        <v/>
      </c>
      <c r="H2242" s="20" t="str">
        <f aca="false">IF($E2242&lt;&gt;1,"",IF($F2242="",0,IF($G2242&lt;='Cohort Report'!$B$7,1,0)))</f>
        <v/>
      </c>
      <c r="I2242" s="20" t="str">
        <f aca="false">IF($E2242&lt;&gt;1,"",IF($F2242="",0,IF($G2242&lt;='Cohort Report'!$B$8,1,0)))</f>
        <v/>
      </c>
      <c r="J2242" s="21" t="str">
        <f aca="false">IF($E2242&lt;&gt;1,"",DATE(YEAR($D2242),MONTH($D2242),1))</f>
        <v/>
      </c>
      <c r="K2242" s="20" t="str">
        <f aca="false">IF($E2242&lt;&gt;1,"",IF($G2242="","",IF(AND($D2242&gt;='Cohort Report'!$B$5,$D2242&lt;='Cohort Report'!$B$6),$G2242,"")))</f>
        <v/>
      </c>
    </row>
    <row r="2243" customFormat="false" ht="15" hidden="false" customHeight="false" outlineLevel="0" collapsed="false">
      <c r="A2243" s="9"/>
      <c r="B2243" s="22"/>
      <c r="C2243" s="23"/>
      <c r="D2243" s="19" t="str">
        <f aca="false">IF($A2243="","",_xlfn.MINIFS($B:$B,$A:$A,$A2243))</f>
        <v/>
      </c>
      <c r="E2243" s="20" t="str">
        <f aca="false">IF($A2243="","",IF(AND($B2243=$D2243,COUNTIFS($A$2:$A2243,$A2243,$B$2:$B2243,$B2243)=1),1,0))</f>
        <v/>
      </c>
      <c r="F2243" s="19" t="str">
        <f aca="false">IF($E2243&lt;&gt;1,"",IF(COUNTIFS($A:$A,$A2243,$B:$B,"&gt;"&amp;$D2243)=0,"",_xlfn.MINIFS($B:$B,$A:$A,$A2243,$B:$B,"&gt;"&amp;$D2243)))</f>
        <v/>
      </c>
      <c r="G2243" s="20" t="str">
        <f aca="false">IF($F2243="","",$F2243-$D2243)</f>
        <v/>
      </c>
      <c r="H2243" s="20" t="str">
        <f aca="false">IF($E2243&lt;&gt;1,"",IF($F2243="",0,IF($G2243&lt;='Cohort Report'!$B$7,1,0)))</f>
        <v/>
      </c>
      <c r="I2243" s="20" t="str">
        <f aca="false">IF($E2243&lt;&gt;1,"",IF($F2243="",0,IF($G2243&lt;='Cohort Report'!$B$8,1,0)))</f>
        <v/>
      </c>
      <c r="J2243" s="21" t="str">
        <f aca="false">IF($E2243&lt;&gt;1,"",DATE(YEAR($D2243),MONTH($D2243),1))</f>
        <v/>
      </c>
      <c r="K2243" s="20" t="str">
        <f aca="false">IF($E2243&lt;&gt;1,"",IF($G2243="","",IF(AND($D2243&gt;='Cohort Report'!$B$5,$D2243&lt;='Cohort Report'!$B$6),$G2243,"")))</f>
        <v/>
      </c>
    </row>
    <row r="2244" customFormat="false" ht="15" hidden="false" customHeight="false" outlineLevel="0" collapsed="false">
      <c r="A2244" s="9"/>
      <c r="B2244" s="22"/>
      <c r="C2244" s="23"/>
      <c r="D2244" s="19" t="str">
        <f aca="false">IF($A2244="","",_xlfn.MINIFS($B:$B,$A:$A,$A2244))</f>
        <v/>
      </c>
      <c r="E2244" s="20" t="str">
        <f aca="false">IF($A2244="","",IF(AND($B2244=$D2244,COUNTIFS($A$2:$A2244,$A2244,$B$2:$B2244,$B2244)=1),1,0))</f>
        <v/>
      </c>
      <c r="F2244" s="19" t="str">
        <f aca="false">IF($E2244&lt;&gt;1,"",IF(COUNTIFS($A:$A,$A2244,$B:$B,"&gt;"&amp;$D2244)=0,"",_xlfn.MINIFS($B:$B,$A:$A,$A2244,$B:$B,"&gt;"&amp;$D2244)))</f>
        <v/>
      </c>
      <c r="G2244" s="20" t="str">
        <f aca="false">IF($F2244="","",$F2244-$D2244)</f>
        <v/>
      </c>
      <c r="H2244" s="20" t="str">
        <f aca="false">IF($E2244&lt;&gt;1,"",IF($F2244="",0,IF($G2244&lt;='Cohort Report'!$B$7,1,0)))</f>
        <v/>
      </c>
      <c r="I2244" s="20" t="str">
        <f aca="false">IF($E2244&lt;&gt;1,"",IF($F2244="",0,IF($G2244&lt;='Cohort Report'!$B$8,1,0)))</f>
        <v/>
      </c>
      <c r="J2244" s="21" t="str">
        <f aca="false">IF($E2244&lt;&gt;1,"",DATE(YEAR($D2244),MONTH($D2244),1))</f>
        <v/>
      </c>
      <c r="K2244" s="20" t="str">
        <f aca="false">IF($E2244&lt;&gt;1,"",IF($G2244="","",IF(AND($D2244&gt;='Cohort Report'!$B$5,$D2244&lt;='Cohort Report'!$B$6),$G2244,"")))</f>
        <v/>
      </c>
    </row>
    <row r="2245" customFormat="false" ht="15" hidden="false" customHeight="false" outlineLevel="0" collapsed="false">
      <c r="A2245" s="9"/>
      <c r="B2245" s="22"/>
      <c r="C2245" s="23"/>
      <c r="D2245" s="19" t="str">
        <f aca="false">IF($A2245="","",_xlfn.MINIFS($B:$B,$A:$A,$A2245))</f>
        <v/>
      </c>
      <c r="E2245" s="20" t="str">
        <f aca="false">IF($A2245="","",IF(AND($B2245=$D2245,COUNTIFS($A$2:$A2245,$A2245,$B$2:$B2245,$B2245)=1),1,0))</f>
        <v/>
      </c>
      <c r="F2245" s="19" t="str">
        <f aca="false">IF($E2245&lt;&gt;1,"",IF(COUNTIFS($A:$A,$A2245,$B:$B,"&gt;"&amp;$D2245)=0,"",_xlfn.MINIFS($B:$B,$A:$A,$A2245,$B:$B,"&gt;"&amp;$D2245)))</f>
        <v/>
      </c>
      <c r="G2245" s="20" t="str">
        <f aca="false">IF($F2245="","",$F2245-$D2245)</f>
        <v/>
      </c>
      <c r="H2245" s="20" t="str">
        <f aca="false">IF($E2245&lt;&gt;1,"",IF($F2245="",0,IF($G2245&lt;='Cohort Report'!$B$7,1,0)))</f>
        <v/>
      </c>
      <c r="I2245" s="20" t="str">
        <f aca="false">IF($E2245&lt;&gt;1,"",IF($F2245="",0,IF($G2245&lt;='Cohort Report'!$B$8,1,0)))</f>
        <v/>
      </c>
      <c r="J2245" s="21" t="str">
        <f aca="false">IF($E2245&lt;&gt;1,"",DATE(YEAR($D2245),MONTH($D2245),1))</f>
        <v/>
      </c>
      <c r="K2245" s="20" t="str">
        <f aca="false">IF($E2245&lt;&gt;1,"",IF($G2245="","",IF(AND($D2245&gt;='Cohort Report'!$B$5,$D2245&lt;='Cohort Report'!$B$6),$G2245,"")))</f>
        <v/>
      </c>
    </row>
    <row r="2246" customFormat="false" ht="15" hidden="false" customHeight="false" outlineLevel="0" collapsed="false">
      <c r="A2246" s="9"/>
      <c r="B2246" s="22"/>
      <c r="C2246" s="23"/>
      <c r="D2246" s="19" t="str">
        <f aca="false">IF($A2246="","",_xlfn.MINIFS($B:$B,$A:$A,$A2246))</f>
        <v/>
      </c>
      <c r="E2246" s="20" t="str">
        <f aca="false">IF($A2246="","",IF(AND($B2246=$D2246,COUNTIFS($A$2:$A2246,$A2246,$B$2:$B2246,$B2246)=1),1,0))</f>
        <v/>
      </c>
      <c r="F2246" s="19" t="str">
        <f aca="false">IF($E2246&lt;&gt;1,"",IF(COUNTIFS($A:$A,$A2246,$B:$B,"&gt;"&amp;$D2246)=0,"",_xlfn.MINIFS($B:$B,$A:$A,$A2246,$B:$B,"&gt;"&amp;$D2246)))</f>
        <v/>
      </c>
      <c r="G2246" s="20" t="str">
        <f aca="false">IF($F2246="","",$F2246-$D2246)</f>
        <v/>
      </c>
      <c r="H2246" s="20" t="str">
        <f aca="false">IF($E2246&lt;&gt;1,"",IF($F2246="",0,IF($G2246&lt;='Cohort Report'!$B$7,1,0)))</f>
        <v/>
      </c>
      <c r="I2246" s="20" t="str">
        <f aca="false">IF($E2246&lt;&gt;1,"",IF($F2246="",0,IF($G2246&lt;='Cohort Report'!$B$8,1,0)))</f>
        <v/>
      </c>
      <c r="J2246" s="21" t="str">
        <f aca="false">IF($E2246&lt;&gt;1,"",DATE(YEAR($D2246),MONTH($D2246),1))</f>
        <v/>
      </c>
      <c r="K2246" s="20" t="str">
        <f aca="false">IF($E2246&lt;&gt;1,"",IF($G2246="","",IF(AND($D2246&gt;='Cohort Report'!$B$5,$D2246&lt;='Cohort Report'!$B$6),$G2246,"")))</f>
        <v/>
      </c>
    </row>
    <row r="2247" customFormat="false" ht="15" hidden="false" customHeight="false" outlineLevel="0" collapsed="false">
      <c r="A2247" s="9"/>
      <c r="B2247" s="22"/>
      <c r="C2247" s="23"/>
      <c r="D2247" s="19" t="str">
        <f aca="false">IF($A2247="","",_xlfn.MINIFS($B:$B,$A:$A,$A2247))</f>
        <v/>
      </c>
      <c r="E2247" s="20" t="str">
        <f aca="false">IF($A2247="","",IF(AND($B2247=$D2247,COUNTIFS($A$2:$A2247,$A2247,$B$2:$B2247,$B2247)=1),1,0))</f>
        <v/>
      </c>
      <c r="F2247" s="19" t="str">
        <f aca="false">IF($E2247&lt;&gt;1,"",IF(COUNTIFS($A:$A,$A2247,$B:$B,"&gt;"&amp;$D2247)=0,"",_xlfn.MINIFS($B:$B,$A:$A,$A2247,$B:$B,"&gt;"&amp;$D2247)))</f>
        <v/>
      </c>
      <c r="G2247" s="20" t="str">
        <f aca="false">IF($F2247="","",$F2247-$D2247)</f>
        <v/>
      </c>
      <c r="H2247" s="20" t="str">
        <f aca="false">IF($E2247&lt;&gt;1,"",IF($F2247="",0,IF($G2247&lt;='Cohort Report'!$B$7,1,0)))</f>
        <v/>
      </c>
      <c r="I2247" s="20" t="str">
        <f aca="false">IF($E2247&lt;&gt;1,"",IF($F2247="",0,IF($G2247&lt;='Cohort Report'!$B$8,1,0)))</f>
        <v/>
      </c>
      <c r="J2247" s="21" t="str">
        <f aca="false">IF($E2247&lt;&gt;1,"",DATE(YEAR($D2247),MONTH($D2247),1))</f>
        <v/>
      </c>
      <c r="K2247" s="20" t="str">
        <f aca="false">IF($E2247&lt;&gt;1,"",IF($G2247="","",IF(AND($D2247&gt;='Cohort Report'!$B$5,$D2247&lt;='Cohort Report'!$B$6),$G2247,"")))</f>
        <v/>
      </c>
    </row>
    <row r="2248" customFormat="false" ht="15" hidden="false" customHeight="false" outlineLevel="0" collapsed="false">
      <c r="A2248" s="9"/>
      <c r="B2248" s="22"/>
      <c r="C2248" s="23"/>
      <c r="D2248" s="19" t="str">
        <f aca="false">IF($A2248="","",_xlfn.MINIFS($B:$B,$A:$A,$A2248))</f>
        <v/>
      </c>
      <c r="E2248" s="20" t="str">
        <f aca="false">IF($A2248="","",IF(AND($B2248=$D2248,COUNTIFS($A$2:$A2248,$A2248,$B$2:$B2248,$B2248)=1),1,0))</f>
        <v/>
      </c>
      <c r="F2248" s="19" t="str">
        <f aca="false">IF($E2248&lt;&gt;1,"",IF(COUNTIFS($A:$A,$A2248,$B:$B,"&gt;"&amp;$D2248)=0,"",_xlfn.MINIFS($B:$B,$A:$A,$A2248,$B:$B,"&gt;"&amp;$D2248)))</f>
        <v/>
      </c>
      <c r="G2248" s="20" t="str">
        <f aca="false">IF($F2248="","",$F2248-$D2248)</f>
        <v/>
      </c>
      <c r="H2248" s="20" t="str">
        <f aca="false">IF($E2248&lt;&gt;1,"",IF($F2248="",0,IF($G2248&lt;='Cohort Report'!$B$7,1,0)))</f>
        <v/>
      </c>
      <c r="I2248" s="20" t="str">
        <f aca="false">IF($E2248&lt;&gt;1,"",IF($F2248="",0,IF($G2248&lt;='Cohort Report'!$B$8,1,0)))</f>
        <v/>
      </c>
      <c r="J2248" s="21" t="str">
        <f aca="false">IF($E2248&lt;&gt;1,"",DATE(YEAR($D2248),MONTH($D2248),1))</f>
        <v/>
      </c>
      <c r="K2248" s="20" t="str">
        <f aca="false">IF($E2248&lt;&gt;1,"",IF($G2248="","",IF(AND($D2248&gt;='Cohort Report'!$B$5,$D2248&lt;='Cohort Report'!$B$6),$G2248,"")))</f>
        <v/>
      </c>
    </row>
    <row r="2249" customFormat="false" ht="15" hidden="false" customHeight="false" outlineLevel="0" collapsed="false">
      <c r="A2249" s="9"/>
      <c r="B2249" s="22"/>
      <c r="C2249" s="23"/>
      <c r="D2249" s="19" t="str">
        <f aca="false">IF($A2249="","",_xlfn.MINIFS($B:$B,$A:$A,$A2249))</f>
        <v/>
      </c>
      <c r="E2249" s="20" t="str">
        <f aca="false">IF($A2249="","",IF(AND($B2249=$D2249,COUNTIFS($A$2:$A2249,$A2249,$B$2:$B2249,$B2249)=1),1,0))</f>
        <v/>
      </c>
      <c r="F2249" s="19" t="str">
        <f aca="false">IF($E2249&lt;&gt;1,"",IF(COUNTIFS($A:$A,$A2249,$B:$B,"&gt;"&amp;$D2249)=0,"",_xlfn.MINIFS($B:$B,$A:$A,$A2249,$B:$B,"&gt;"&amp;$D2249)))</f>
        <v/>
      </c>
      <c r="G2249" s="20" t="str">
        <f aca="false">IF($F2249="","",$F2249-$D2249)</f>
        <v/>
      </c>
      <c r="H2249" s="20" t="str">
        <f aca="false">IF($E2249&lt;&gt;1,"",IF($F2249="",0,IF($G2249&lt;='Cohort Report'!$B$7,1,0)))</f>
        <v/>
      </c>
      <c r="I2249" s="20" t="str">
        <f aca="false">IF($E2249&lt;&gt;1,"",IF($F2249="",0,IF($G2249&lt;='Cohort Report'!$B$8,1,0)))</f>
        <v/>
      </c>
      <c r="J2249" s="21" t="str">
        <f aca="false">IF($E2249&lt;&gt;1,"",DATE(YEAR($D2249),MONTH($D2249),1))</f>
        <v/>
      </c>
      <c r="K2249" s="20" t="str">
        <f aca="false">IF($E2249&lt;&gt;1,"",IF($G2249="","",IF(AND($D2249&gt;='Cohort Report'!$B$5,$D2249&lt;='Cohort Report'!$B$6),$G2249,"")))</f>
        <v/>
      </c>
    </row>
    <row r="2250" customFormat="false" ht="15" hidden="false" customHeight="false" outlineLevel="0" collapsed="false">
      <c r="A2250" s="9"/>
      <c r="B2250" s="22"/>
      <c r="C2250" s="23"/>
      <c r="D2250" s="19" t="str">
        <f aca="false">IF($A2250="","",_xlfn.MINIFS($B:$B,$A:$A,$A2250))</f>
        <v/>
      </c>
      <c r="E2250" s="20" t="str">
        <f aca="false">IF($A2250="","",IF(AND($B2250=$D2250,COUNTIFS($A$2:$A2250,$A2250,$B$2:$B2250,$B2250)=1),1,0))</f>
        <v/>
      </c>
      <c r="F2250" s="19" t="str">
        <f aca="false">IF($E2250&lt;&gt;1,"",IF(COUNTIFS($A:$A,$A2250,$B:$B,"&gt;"&amp;$D2250)=0,"",_xlfn.MINIFS($B:$B,$A:$A,$A2250,$B:$B,"&gt;"&amp;$D2250)))</f>
        <v/>
      </c>
      <c r="G2250" s="20" t="str">
        <f aca="false">IF($F2250="","",$F2250-$D2250)</f>
        <v/>
      </c>
      <c r="H2250" s="20" t="str">
        <f aca="false">IF($E2250&lt;&gt;1,"",IF($F2250="",0,IF($G2250&lt;='Cohort Report'!$B$7,1,0)))</f>
        <v/>
      </c>
      <c r="I2250" s="20" t="str">
        <f aca="false">IF($E2250&lt;&gt;1,"",IF($F2250="",0,IF($G2250&lt;='Cohort Report'!$B$8,1,0)))</f>
        <v/>
      </c>
      <c r="J2250" s="21" t="str">
        <f aca="false">IF($E2250&lt;&gt;1,"",DATE(YEAR($D2250),MONTH($D2250),1))</f>
        <v/>
      </c>
      <c r="K2250" s="20" t="str">
        <f aca="false">IF($E2250&lt;&gt;1,"",IF($G2250="","",IF(AND($D2250&gt;='Cohort Report'!$B$5,$D2250&lt;='Cohort Report'!$B$6),$G2250,"")))</f>
        <v/>
      </c>
    </row>
    <row r="2251" customFormat="false" ht="15" hidden="false" customHeight="false" outlineLevel="0" collapsed="false">
      <c r="A2251" s="9"/>
      <c r="B2251" s="22"/>
      <c r="C2251" s="23"/>
      <c r="D2251" s="19" t="str">
        <f aca="false">IF($A2251="","",_xlfn.MINIFS($B:$B,$A:$A,$A2251))</f>
        <v/>
      </c>
      <c r="E2251" s="20" t="str">
        <f aca="false">IF($A2251="","",IF(AND($B2251=$D2251,COUNTIFS($A$2:$A2251,$A2251,$B$2:$B2251,$B2251)=1),1,0))</f>
        <v/>
      </c>
      <c r="F2251" s="19" t="str">
        <f aca="false">IF($E2251&lt;&gt;1,"",IF(COUNTIFS($A:$A,$A2251,$B:$B,"&gt;"&amp;$D2251)=0,"",_xlfn.MINIFS($B:$B,$A:$A,$A2251,$B:$B,"&gt;"&amp;$D2251)))</f>
        <v/>
      </c>
      <c r="G2251" s="20" t="str">
        <f aca="false">IF($F2251="","",$F2251-$D2251)</f>
        <v/>
      </c>
      <c r="H2251" s="20" t="str">
        <f aca="false">IF($E2251&lt;&gt;1,"",IF($F2251="",0,IF($G2251&lt;='Cohort Report'!$B$7,1,0)))</f>
        <v/>
      </c>
      <c r="I2251" s="20" t="str">
        <f aca="false">IF($E2251&lt;&gt;1,"",IF($F2251="",0,IF($G2251&lt;='Cohort Report'!$B$8,1,0)))</f>
        <v/>
      </c>
      <c r="J2251" s="21" t="str">
        <f aca="false">IF($E2251&lt;&gt;1,"",DATE(YEAR($D2251),MONTH($D2251),1))</f>
        <v/>
      </c>
      <c r="K2251" s="20" t="str">
        <f aca="false">IF($E2251&lt;&gt;1,"",IF($G2251="","",IF(AND($D2251&gt;='Cohort Report'!$B$5,$D2251&lt;='Cohort Report'!$B$6),$G2251,"")))</f>
        <v/>
      </c>
    </row>
    <row r="2252" customFormat="false" ht="15" hidden="false" customHeight="false" outlineLevel="0" collapsed="false">
      <c r="A2252" s="9"/>
      <c r="B2252" s="22"/>
      <c r="C2252" s="23"/>
      <c r="D2252" s="19" t="str">
        <f aca="false">IF($A2252="","",_xlfn.MINIFS($B:$B,$A:$A,$A2252))</f>
        <v/>
      </c>
      <c r="E2252" s="20" t="str">
        <f aca="false">IF($A2252="","",IF(AND($B2252=$D2252,COUNTIFS($A$2:$A2252,$A2252,$B$2:$B2252,$B2252)=1),1,0))</f>
        <v/>
      </c>
      <c r="F2252" s="19" t="str">
        <f aca="false">IF($E2252&lt;&gt;1,"",IF(COUNTIFS($A:$A,$A2252,$B:$B,"&gt;"&amp;$D2252)=0,"",_xlfn.MINIFS($B:$B,$A:$A,$A2252,$B:$B,"&gt;"&amp;$D2252)))</f>
        <v/>
      </c>
      <c r="G2252" s="20" t="str">
        <f aca="false">IF($F2252="","",$F2252-$D2252)</f>
        <v/>
      </c>
      <c r="H2252" s="20" t="str">
        <f aca="false">IF($E2252&lt;&gt;1,"",IF($F2252="",0,IF($G2252&lt;='Cohort Report'!$B$7,1,0)))</f>
        <v/>
      </c>
      <c r="I2252" s="20" t="str">
        <f aca="false">IF($E2252&lt;&gt;1,"",IF($F2252="",0,IF($G2252&lt;='Cohort Report'!$B$8,1,0)))</f>
        <v/>
      </c>
      <c r="J2252" s="21" t="str">
        <f aca="false">IF($E2252&lt;&gt;1,"",DATE(YEAR($D2252),MONTH($D2252),1))</f>
        <v/>
      </c>
      <c r="K2252" s="20" t="str">
        <f aca="false">IF($E2252&lt;&gt;1,"",IF($G2252="","",IF(AND($D2252&gt;='Cohort Report'!$B$5,$D2252&lt;='Cohort Report'!$B$6),$G2252,"")))</f>
        <v/>
      </c>
    </row>
    <row r="2253" customFormat="false" ht="15" hidden="false" customHeight="false" outlineLevel="0" collapsed="false">
      <c r="A2253" s="9"/>
      <c r="B2253" s="22"/>
      <c r="C2253" s="23"/>
      <c r="D2253" s="19" t="str">
        <f aca="false">IF($A2253="","",_xlfn.MINIFS($B:$B,$A:$A,$A2253))</f>
        <v/>
      </c>
      <c r="E2253" s="20" t="str">
        <f aca="false">IF($A2253="","",IF(AND($B2253=$D2253,COUNTIFS($A$2:$A2253,$A2253,$B$2:$B2253,$B2253)=1),1,0))</f>
        <v/>
      </c>
      <c r="F2253" s="19" t="str">
        <f aca="false">IF($E2253&lt;&gt;1,"",IF(COUNTIFS($A:$A,$A2253,$B:$B,"&gt;"&amp;$D2253)=0,"",_xlfn.MINIFS($B:$B,$A:$A,$A2253,$B:$B,"&gt;"&amp;$D2253)))</f>
        <v/>
      </c>
      <c r="G2253" s="20" t="str">
        <f aca="false">IF($F2253="","",$F2253-$D2253)</f>
        <v/>
      </c>
      <c r="H2253" s="20" t="str">
        <f aca="false">IF($E2253&lt;&gt;1,"",IF($F2253="",0,IF($G2253&lt;='Cohort Report'!$B$7,1,0)))</f>
        <v/>
      </c>
      <c r="I2253" s="20" t="str">
        <f aca="false">IF($E2253&lt;&gt;1,"",IF($F2253="",0,IF($G2253&lt;='Cohort Report'!$B$8,1,0)))</f>
        <v/>
      </c>
      <c r="J2253" s="21" t="str">
        <f aca="false">IF($E2253&lt;&gt;1,"",DATE(YEAR($D2253),MONTH($D2253),1))</f>
        <v/>
      </c>
      <c r="K2253" s="20" t="str">
        <f aca="false">IF($E2253&lt;&gt;1,"",IF($G2253="","",IF(AND($D2253&gt;='Cohort Report'!$B$5,$D2253&lt;='Cohort Report'!$B$6),$G2253,"")))</f>
        <v/>
      </c>
    </row>
    <row r="2254" customFormat="false" ht="15" hidden="false" customHeight="false" outlineLevel="0" collapsed="false">
      <c r="A2254" s="9"/>
      <c r="B2254" s="22"/>
      <c r="C2254" s="23"/>
      <c r="D2254" s="19" t="str">
        <f aca="false">IF($A2254="","",_xlfn.MINIFS($B:$B,$A:$A,$A2254))</f>
        <v/>
      </c>
      <c r="E2254" s="20" t="str">
        <f aca="false">IF($A2254="","",IF(AND($B2254=$D2254,COUNTIFS($A$2:$A2254,$A2254,$B$2:$B2254,$B2254)=1),1,0))</f>
        <v/>
      </c>
      <c r="F2254" s="19" t="str">
        <f aca="false">IF($E2254&lt;&gt;1,"",IF(COUNTIFS($A:$A,$A2254,$B:$B,"&gt;"&amp;$D2254)=0,"",_xlfn.MINIFS($B:$B,$A:$A,$A2254,$B:$B,"&gt;"&amp;$D2254)))</f>
        <v/>
      </c>
      <c r="G2254" s="20" t="str">
        <f aca="false">IF($F2254="","",$F2254-$D2254)</f>
        <v/>
      </c>
      <c r="H2254" s="20" t="str">
        <f aca="false">IF($E2254&lt;&gt;1,"",IF($F2254="",0,IF($G2254&lt;='Cohort Report'!$B$7,1,0)))</f>
        <v/>
      </c>
      <c r="I2254" s="20" t="str">
        <f aca="false">IF($E2254&lt;&gt;1,"",IF($F2254="",0,IF($G2254&lt;='Cohort Report'!$B$8,1,0)))</f>
        <v/>
      </c>
      <c r="J2254" s="21" t="str">
        <f aca="false">IF($E2254&lt;&gt;1,"",DATE(YEAR($D2254),MONTH($D2254),1))</f>
        <v/>
      </c>
      <c r="K2254" s="20" t="str">
        <f aca="false">IF($E2254&lt;&gt;1,"",IF($G2254="","",IF(AND($D2254&gt;='Cohort Report'!$B$5,$D2254&lt;='Cohort Report'!$B$6),$G2254,"")))</f>
        <v/>
      </c>
    </row>
    <row r="2255" customFormat="false" ht="15" hidden="false" customHeight="false" outlineLevel="0" collapsed="false">
      <c r="A2255" s="9"/>
      <c r="B2255" s="22"/>
      <c r="C2255" s="23"/>
      <c r="D2255" s="19" t="str">
        <f aca="false">IF($A2255="","",_xlfn.MINIFS($B:$B,$A:$A,$A2255))</f>
        <v/>
      </c>
      <c r="E2255" s="20" t="str">
        <f aca="false">IF($A2255="","",IF(AND($B2255=$D2255,COUNTIFS($A$2:$A2255,$A2255,$B$2:$B2255,$B2255)=1),1,0))</f>
        <v/>
      </c>
      <c r="F2255" s="19" t="str">
        <f aca="false">IF($E2255&lt;&gt;1,"",IF(COUNTIFS($A:$A,$A2255,$B:$B,"&gt;"&amp;$D2255)=0,"",_xlfn.MINIFS($B:$B,$A:$A,$A2255,$B:$B,"&gt;"&amp;$D2255)))</f>
        <v/>
      </c>
      <c r="G2255" s="20" t="str">
        <f aca="false">IF($F2255="","",$F2255-$D2255)</f>
        <v/>
      </c>
      <c r="H2255" s="20" t="str">
        <f aca="false">IF($E2255&lt;&gt;1,"",IF($F2255="",0,IF($G2255&lt;='Cohort Report'!$B$7,1,0)))</f>
        <v/>
      </c>
      <c r="I2255" s="20" t="str">
        <f aca="false">IF($E2255&lt;&gt;1,"",IF($F2255="",0,IF($G2255&lt;='Cohort Report'!$B$8,1,0)))</f>
        <v/>
      </c>
      <c r="J2255" s="21" t="str">
        <f aca="false">IF($E2255&lt;&gt;1,"",DATE(YEAR($D2255),MONTH($D2255),1))</f>
        <v/>
      </c>
      <c r="K2255" s="20" t="str">
        <f aca="false">IF($E2255&lt;&gt;1,"",IF($G2255="","",IF(AND($D2255&gt;='Cohort Report'!$B$5,$D2255&lt;='Cohort Report'!$B$6),$G2255,"")))</f>
        <v/>
      </c>
    </row>
    <row r="2256" customFormat="false" ht="15" hidden="false" customHeight="false" outlineLevel="0" collapsed="false">
      <c r="A2256" s="9"/>
      <c r="B2256" s="22"/>
      <c r="C2256" s="23"/>
      <c r="D2256" s="19" t="str">
        <f aca="false">IF($A2256="","",_xlfn.MINIFS($B:$B,$A:$A,$A2256))</f>
        <v/>
      </c>
      <c r="E2256" s="20" t="str">
        <f aca="false">IF($A2256="","",IF(AND($B2256=$D2256,COUNTIFS($A$2:$A2256,$A2256,$B$2:$B2256,$B2256)=1),1,0))</f>
        <v/>
      </c>
      <c r="F2256" s="19" t="str">
        <f aca="false">IF($E2256&lt;&gt;1,"",IF(COUNTIFS($A:$A,$A2256,$B:$B,"&gt;"&amp;$D2256)=0,"",_xlfn.MINIFS($B:$B,$A:$A,$A2256,$B:$B,"&gt;"&amp;$D2256)))</f>
        <v/>
      </c>
      <c r="G2256" s="20" t="str">
        <f aca="false">IF($F2256="","",$F2256-$D2256)</f>
        <v/>
      </c>
      <c r="H2256" s="20" t="str">
        <f aca="false">IF($E2256&lt;&gt;1,"",IF($F2256="",0,IF($G2256&lt;='Cohort Report'!$B$7,1,0)))</f>
        <v/>
      </c>
      <c r="I2256" s="20" t="str">
        <f aca="false">IF($E2256&lt;&gt;1,"",IF($F2256="",0,IF($G2256&lt;='Cohort Report'!$B$8,1,0)))</f>
        <v/>
      </c>
      <c r="J2256" s="21" t="str">
        <f aca="false">IF($E2256&lt;&gt;1,"",DATE(YEAR($D2256),MONTH($D2256),1))</f>
        <v/>
      </c>
      <c r="K2256" s="20" t="str">
        <f aca="false">IF($E2256&lt;&gt;1,"",IF($G2256="","",IF(AND($D2256&gt;='Cohort Report'!$B$5,$D2256&lt;='Cohort Report'!$B$6),$G2256,"")))</f>
        <v/>
      </c>
    </row>
    <row r="2257" customFormat="false" ht="15" hidden="false" customHeight="false" outlineLevel="0" collapsed="false">
      <c r="A2257" s="9"/>
      <c r="B2257" s="22"/>
      <c r="C2257" s="23"/>
      <c r="D2257" s="19" t="str">
        <f aca="false">IF($A2257="","",_xlfn.MINIFS($B:$B,$A:$A,$A2257))</f>
        <v/>
      </c>
      <c r="E2257" s="20" t="str">
        <f aca="false">IF($A2257="","",IF(AND($B2257=$D2257,COUNTIFS($A$2:$A2257,$A2257,$B$2:$B2257,$B2257)=1),1,0))</f>
        <v/>
      </c>
      <c r="F2257" s="19" t="str">
        <f aca="false">IF($E2257&lt;&gt;1,"",IF(COUNTIFS($A:$A,$A2257,$B:$B,"&gt;"&amp;$D2257)=0,"",_xlfn.MINIFS($B:$B,$A:$A,$A2257,$B:$B,"&gt;"&amp;$D2257)))</f>
        <v/>
      </c>
      <c r="G2257" s="20" t="str">
        <f aca="false">IF($F2257="","",$F2257-$D2257)</f>
        <v/>
      </c>
      <c r="H2257" s="20" t="str">
        <f aca="false">IF($E2257&lt;&gt;1,"",IF($F2257="",0,IF($G2257&lt;='Cohort Report'!$B$7,1,0)))</f>
        <v/>
      </c>
      <c r="I2257" s="20" t="str">
        <f aca="false">IF($E2257&lt;&gt;1,"",IF($F2257="",0,IF($G2257&lt;='Cohort Report'!$B$8,1,0)))</f>
        <v/>
      </c>
      <c r="J2257" s="21" t="str">
        <f aca="false">IF($E2257&lt;&gt;1,"",DATE(YEAR($D2257),MONTH($D2257),1))</f>
        <v/>
      </c>
      <c r="K2257" s="20" t="str">
        <f aca="false">IF($E2257&lt;&gt;1,"",IF($G2257="","",IF(AND($D2257&gt;='Cohort Report'!$B$5,$D2257&lt;='Cohort Report'!$B$6),$G2257,"")))</f>
        <v/>
      </c>
    </row>
    <row r="2258" customFormat="false" ht="15" hidden="false" customHeight="false" outlineLevel="0" collapsed="false">
      <c r="A2258" s="9"/>
      <c r="B2258" s="22"/>
      <c r="C2258" s="23"/>
      <c r="D2258" s="19" t="str">
        <f aca="false">IF($A2258="","",_xlfn.MINIFS($B:$B,$A:$A,$A2258))</f>
        <v/>
      </c>
      <c r="E2258" s="20" t="str">
        <f aca="false">IF($A2258="","",IF(AND($B2258=$D2258,COUNTIFS($A$2:$A2258,$A2258,$B$2:$B2258,$B2258)=1),1,0))</f>
        <v/>
      </c>
      <c r="F2258" s="19" t="str">
        <f aca="false">IF($E2258&lt;&gt;1,"",IF(COUNTIFS($A:$A,$A2258,$B:$B,"&gt;"&amp;$D2258)=0,"",_xlfn.MINIFS($B:$B,$A:$A,$A2258,$B:$B,"&gt;"&amp;$D2258)))</f>
        <v/>
      </c>
      <c r="G2258" s="20" t="str">
        <f aca="false">IF($F2258="","",$F2258-$D2258)</f>
        <v/>
      </c>
      <c r="H2258" s="20" t="str">
        <f aca="false">IF($E2258&lt;&gt;1,"",IF($F2258="",0,IF($G2258&lt;='Cohort Report'!$B$7,1,0)))</f>
        <v/>
      </c>
      <c r="I2258" s="20" t="str">
        <f aca="false">IF($E2258&lt;&gt;1,"",IF($F2258="",0,IF($G2258&lt;='Cohort Report'!$B$8,1,0)))</f>
        <v/>
      </c>
      <c r="J2258" s="21" t="str">
        <f aca="false">IF($E2258&lt;&gt;1,"",DATE(YEAR($D2258),MONTH($D2258),1))</f>
        <v/>
      </c>
      <c r="K2258" s="20" t="str">
        <f aca="false">IF($E2258&lt;&gt;1,"",IF($G2258="","",IF(AND($D2258&gt;='Cohort Report'!$B$5,$D2258&lt;='Cohort Report'!$B$6),$G2258,"")))</f>
        <v/>
      </c>
    </row>
    <row r="2259" customFormat="false" ht="15" hidden="false" customHeight="false" outlineLevel="0" collapsed="false">
      <c r="A2259" s="9"/>
      <c r="B2259" s="22"/>
      <c r="C2259" s="23"/>
      <c r="D2259" s="19" t="str">
        <f aca="false">IF($A2259="","",_xlfn.MINIFS($B:$B,$A:$A,$A2259))</f>
        <v/>
      </c>
      <c r="E2259" s="20" t="str">
        <f aca="false">IF($A2259="","",IF(AND($B2259=$D2259,COUNTIFS($A$2:$A2259,$A2259,$B$2:$B2259,$B2259)=1),1,0))</f>
        <v/>
      </c>
      <c r="F2259" s="19" t="str">
        <f aca="false">IF($E2259&lt;&gt;1,"",IF(COUNTIFS($A:$A,$A2259,$B:$B,"&gt;"&amp;$D2259)=0,"",_xlfn.MINIFS($B:$B,$A:$A,$A2259,$B:$B,"&gt;"&amp;$D2259)))</f>
        <v/>
      </c>
      <c r="G2259" s="20" t="str">
        <f aca="false">IF($F2259="","",$F2259-$D2259)</f>
        <v/>
      </c>
      <c r="H2259" s="20" t="str">
        <f aca="false">IF($E2259&lt;&gt;1,"",IF($F2259="",0,IF($G2259&lt;='Cohort Report'!$B$7,1,0)))</f>
        <v/>
      </c>
      <c r="I2259" s="20" t="str">
        <f aca="false">IF($E2259&lt;&gt;1,"",IF($F2259="",0,IF($G2259&lt;='Cohort Report'!$B$8,1,0)))</f>
        <v/>
      </c>
      <c r="J2259" s="21" t="str">
        <f aca="false">IF($E2259&lt;&gt;1,"",DATE(YEAR($D2259),MONTH($D2259),1))</f>
        <v/>
      </c>
      <c r="K2259" s="20" t="str">
        <f aca="false">IF($E2259&lt;&gt;1,"",IF($G2259="","",IF(AND($D2259&gt;='Cohort Report'!$B$5,$D2259&lt;='Cohort Report'!$B$6),$G2259,"")))</f>
        <v/>
      </c>
    </row>
    <row r="2260" customFormat="false" ht="15" hidden="false" customHeight="false" outlineLevel="0" collapsed="false">
      <c r="A2260" s="9"/>
      <c r="B2260" s="22"/>
      <c r="C2260" s="23"/>
      <c r="D2260" s="19" t="str">
        <f aca="false">IF($A2260="","",_xlfn.MINIFS($B:$B,$A:$A,$A2260))</f>
        <v/>
      </c>
      <c r="E2260" s="20" t="str">
        <f aca="false">IF($A2260="","",IF(AND($B2260=$D2260,COUNTIFS($A$2:$A2260,$A2260,$B$2:$B2260,$B2260)=1),1,0))</f>
        <v/>
      </c>
      <c r="F2260" s="19" t="str">
        <f aca="false">IF($E2260&lt;&gt;1,"",IF(COUNTIFS($A:$A,$A2260,$B:$B,"&gt;"&amp;$D2260)=0,"",_xlfn.MINIFS($B:$B,$A:$A,$A2260,$B:$B,"&gt;"&amp;$D2260)))</f>
        <v/>
      </c>
      <c r="G2260" s="20" t="str">
        <f aca="false">IF($F2260="","",$F2260-$D2260)</f>
        <v/>
      </c>
      <c r="H2260" s="20" t="str">
        <f aca="false">IF($E2260&lt;&gt;1,"",IF($F2260="",0,IF($G2260&lt;='Cohort Report'!$B$7,1,0)))</f>
        <v/>
      </c>
      <c r="I2260" s="20" t="str">
        <f aca="false">IF($E2260&lt;&gt;1,"",IF($F2260="",0,IF($G2260&lt;='Cohort Report'!$B$8,1,0)))</f>
        <v/>
      </c>
      <c r="J2260" s="21" t="str">
        <f aca="false">IF($E2260&lt;&gt;1,"",DATE(YEAR($D2260),MONTH($D2260),1))</f>
        <v/>
      </c>
      <c r="K2260" s="20" t="str">
        <f aca="false">IF($E2260&lt;&gt;1,"",IF($G2260="","",IF(AND($D2260&gt;='Cohort Report'!$B$5,$D2260&lt;='Cohort Report'!$B$6),$G2260,"")))</f>
        <v/>
      </c>
    </row>
    <row r="2261" customFormat="false" ht="15" hidden="false" customHeight="false" outlineLevel="0" collapsed="false">
      <c r="A2261" s="9"/>
      <c r="B2261" s="22"/>
      <c r="C2261" s="23"/>
      <c r="D2261" s="19" t="str">
        <f aca="false">IF($A2261="","",_xlfn.MINIFS($B:$B,$A:$A,$A2261))</f>
        <v/>
      </c>
      <c r="E2261" s="20" t="str">
        <f aca="false">IF($A2261="","",IF(AND($B2261=$D2261,COUNTIFS($A$2:$A2261,$A2261,$B$2:$B2261,$B2261)=1),1,0))</f>
        <v/>
      </c>
      <c r="F2261" s="19" t="str">
        <f aca="false">IF($E2261&lt;&gt;1,"",IF(COUNTIFS($A:$A,$A2261,$B:$B,"&gt;"&amp;$D2261)=0,"",_xlfn.MINIFS($B:$B,$A:$A,$A2261,$B:$B,"&gt;"&amp;$D2261)))</f>
        <v/>
      </c>
      <c r="G2261" s="20" t="str">
        <f aca="false">IF($F2261="","",$F2261-$D2261)</f>
        <v/>
      </c>
      <c r="H2261" s="20" t="str">
        <f aca="false">IF($E2261&lt;&gt;1,"",IF($F2261="",0,IF($G2261&lt;='Cohort Report'!$B$7,1,0)))</f>
        <v/>
      </c>
      <c r="I2261" s="20" t="str">
        <f aca="false">IF($E2261&lt;&gt;1,"",IF($F2261="",0,IF($G2261&lt;='Cohort Report'!$B$8,1,0)))</f>
        <v/>
      </c>
      <c r="J2261" s="21" t="str">
        <f aca="false">IF($E2261&lt;&gt;1,"",DATE(YEAR($D2261),MONTH($D2261),1))</f>
        <v/>
      </c>
      <c r="K2261" s="20" t="str">
        <f aca="false">IF($E2261&lt;&gt;1,"",IF($G2261="","",IF(AND($D2261&gt;='Cohort Report'!$B$5,$D2261&lt;='Cohort Report'!$B$6),$G2261,"")))</f>
        <v/>
      </c>
    </row>
    <row r="2262" customFormat="false" ht="15" hidden="false" customHeight="false" outlineLevel="0" collapsed="false">
      <c r="A2262" s="9"/>
      <c r="B2262" s="22"/>
      <c r="C2262" s="23"/>
      <c r="D2262" s="19" t="str">
        <f aca="false">IF($A2262="","",_xlfn.MINIFS($B:$B,$A:$A,$A2262))</f>
        <v/>
      </c>
      <c r="E2262" s="20" t="str">
        <f aca="false">IF($A2262="","",IF(AND($B2262=$D2262,COUNTIFS($A$2:$A2262,$A2262,$B$2:$B2262,$B2262)=1),1,0))</f>
        <v/>
      </c>
      <c r="F2262" s="19" t="str">
        <f aca="false">IF($E2262&lt;&gt;1,"",IF(COUNTIFS($A:$A,$A2262,$B:$B,"&gt;"&amp;$D2262)=0,"",_xlfn.MINIFS($B:$B,$A:$A,$A2262,$B:$B,"&gt;"&amp;$D2262)))</f>
        <v/>
      </c>
      <c r="G2262" s="20" t="str">
        <f aca="false">IF($F2262="","",$F2262-$D2262)</f>
        <v/>
      </c>
      <c r="H2262" s="20" t="str">
        <f aca="false">IF($E2262&lt;&gt;1,"",IF($F2262="",0,IF($G2262&lt;='Cohort Report'!$B$7,1,0)))</f>
        <v/>
      </c>
      <c r="I2262" s="20" t="str">
        <f aca="false">IF($E2262&lt;&gt;1,"",IF($F2262="",0,IF($G2262&lt;='Cohort Report'!$B$8,1,0)))</f>
        <v/>
      </c>
      <c r="J2262" s="21" t="str">
        <f aca="false">IF($E2262&lt;&gt;1,"",DATE(YEAR($D2262),MONTH($D2262),1))</f>
        <v/>
      </c>
      <c r="K2262" s="20" t="str">
        <f aca="false">IF($E2262&lt;&gt;1,"",IF($G2262="","",IF(AND($D2262&gt;='Cohort Report'!$B$5,$D2262&lt;='Cohort Report'!$B$6),$G2262,"")))</f>
        <v/>
      </c>
    </row>
    <row r="2263" customFormat="false" ht="15" hidden="false" customHeight="false" outlineLevel="0" collapsed="false">
      <c r="A2263" s="9"/>
      <c r="B2263" s="22"/>
      <c r="C2263" s="23"/>
      <c r="D2263" s="19" t="str">
        <f aca="false">IF($A2263="","",_xlfn.MINIFS($B:$B,$A:$A,$A2263))</f>
        <v/>
      </c>
      <c r="E2263" s="20" t="str">
        <f aca="false">IF($A2263="","",IF(AND($B2263=$D2263,COUNTIFS($A$2:$A2263,$A2263,$B$2:$B2263,$B2263)=1),1,0))</f>
        <v/>
      </c>
      <c r="F2263" s="19" t="str">
        <f aca="false">IF($E2263&lt;&gt;1,"",IF(COUNTIFS($A:$A,$A2263,$B:$B,"&gt;"&amp;$D2263)=0,"",_xlfn.MINIFS($B:$B,$A:$A,$A2263,$B:$B,"&gt;"&amp;$D2263)))</f>
        <v/>
      </c>
      <c r="G2263" s="20" t="str">
        <f aca="false">IF($F2263="","",$F2263-$D2263)</f>
        <v/>
      </c>
      <c r="H2263" s="20" t="str">
        <f aca="false">IF($E2263&lt;&gt;1,"",IF($F2263="",0,IF($G2263&lt;='Cohort Report'!$B$7,1,0)))</f>
        <v/>
      </c>
      <c r="I2263" s="20" t="str">
        <f aca="false">IF($E2263&lt;&gt;1,"",IF($F2263="",0,IF($G2263&lt;='Cohort Report'!$B$8,1,0)))</f>
        <v/>
      </c>
      <c r="J2263" s="21" t="str">
        <f aca="false">IF($E2263&lt;&gt;1,"",DATE(YEAR($D2263),MONTH($D2263),1))</f>
        <v/>
      </c>
      <c r="K2263" s="20" t="str">
        <f aca="false">IF($E2263&lt;&gt;1,"",IF($G2263="","",IF(AND($D2263&gt;='Cohort Report'!$B$5,$D2263&lt;='Cohort Report'!$B$6),$G2263,"")))</f>
        <v/>
      </c>
    </row>
    <row r="2264" customFormat="false" ht="15" hidden="false" customHeight="false" outlineLevel="0" collapsed="false">
      <c r="A2264" s="9"/>
      <c r="B2264" s="22"/>
      <c r="C2264" s="23"/>
      <c r="D2264" s="19" t="str">
        <f aca="false">IF($A2264="","",_xlfn.MINIFS($B:$B,$A:$A,$A2264))</f>
        <v/>
      </c>
      <c r="E2264" s="20" t="str">
        <f aca="false">IF($A2264="","",IF(AND($B2264=$D2264,COUNTIFS($A$2:$A2264,$A2264,$B$2:$B2264,$B2264)=1),1,0))</f>
        <v/>
      </c>
      <c r="F2264" s="19" t="str">
        <f aca="false">IF($E2264&lt;&gt;1,"",IF(COUNTIFS($A:$A,$A2264,$B:$B,"&gt;"&amp;$D2264)=0,"",_xlfn.MINIFS($B:$B,$A:$A,$A2264,$B:$B,"&gt;"&amp;$D2264)))</f>
        <v/>
      </c>
      <c r="G2264" s="20" t="str">
        <f aca="false">IF($F2264="","",$F2264-$D2264)</f>
        <v/>
      </c>
      <c r="H2264" s="20" t="str">
        <f aca="false">IF($E2264&lt;&gt;1,"",IF($F2264="",0,IF($G2264&lt;='Cohort Report'!$B$7,1,0)))</f>
        <v/>
      </c>
      <c r="I2264" s="20" t="str">
        <f aca="false">IF($E2264&lt;&gt;1,"",IF($F2264="",0,IF($G2264&lt;='Cohort Report'!$B$8,1,0)))</f>
        <v/>
      </c>
      <c r="J2264" s="21" t="str">
        <f aca="false">IF($E2264&lt;&gt;1,"",DATE(YEAR($D2264),MONTH($D2264),1))</f>
        <v/>
      </c>
      <c r="K2264" s="20" t="str">
        <f aca="false">IF($E2264&lt;&gt;1,"",IF($G2264="","",IF(AND($D2264&gt;='Cohort Report'!$B$5,$D2264&lt;='Cohort Report'!$B$6),$G2264,"")))</f>
        <v/>
      </c>
    </row>
    <row r="2265" customFormat="false" ht="15" hidden="false" customHeight="false" outlineLevel="0" collapsed="false">
      <c r="A2265" s="9"/>
      <c r="B2265" s="22"/>
      <c r="C2265" s="23"/>
      <c r="D2265" s="19" t="str">
        <f aca="false">IF($A2265="","",_xlfn.MINIFS($B:$B,$A:$A,$A2265))</f>
        <v/>
      </c>
      <c r="E2265" s="20" t="str">
        <f aca="false">IF($A2265="","",IF(AND($B2265=$D2265,COUNTIFS($A$2:$A2265,$A2265,$B$2:$B2265,$B2265)=1),1,0))</f>
        <v/>
      </c>
      <c r="F2265" s="19" t="str">
        <f aca="false">IF($E2265&lt;&gt;1,"",IF(COUNTIFS($A:$A,$A2265,$B:$B,"&gt;"&amp;$D2265)=0,"",_xlfn.MINIFS($B:$B,$A:$A,$A2265,$B:$B,"&gt;"&amp;$D2265)))</f>
        <v/>
      </c>
      <c r="G2265" s="20" t="str">
        <f aca="false">IF($F2265="","",$F2265-$D2265)</f>
        <v/>
      </c>
      <c r="H2265" s="20" t="str">
        <f aca="false">IF($E2265&lt;&gt;1,"",IF($F2265="",0,IF($G2265&lt;='Cohort Report'!$B$7,1,0)))</f>
        <v/>
      </c>
      <c r="I2265" s="20" t="str">
        <f aca="false">IF($E2265&lt;&gt;1,"",IF($F2265="",0,IF($G2265&lt;='Cohort Report'!$B$8,1,0)))</f>
        <v/>
      </c>
      <c r="J2265" s="21" t="str">
        <f aca="false">IF($E2265&lt;&gt;1,"",DATE(YEAR($D2265),MONTH($D2265),1))</f>
        <v/>
      </c>
      <c r="K2265" s="20" t="str">
        <f aca="false">IF($E2265&lt;&gt;1,"",IF($G2265="","",IF(AND($D2265&gt;='Cohort Report'!$B$5,$D2265&lt;='Cohort Report'!$B$6),$G2265,"")))</f>
        <v/>
      </c>
    </row>
    <row r="2266" customFormat="false" ht="15" hidden="false" customHeight="false" outlineLevel="0" collapsed="false">
      <c r="A2266" s="9"/>
      <c r="B2266" s="22"/>
      <c r="C2266" s="23"/>
      <c r="D2266" s="19" t="str">
        <f aca="false">IF($A2266="","",_xlfn.MINIFS($B:$B,$A:$A,$A2266))</f>
        <v/>
      </c>
      <c r="E2266" s="20" t="str">
        <f aca="false">IF($A2266="","",IF(AND($B2266=$D2266,COUNTIFS($A$2:$A2266,$A2266,$B$2:$B2266,$B2266)=1),1,0))</f>
        <v/>
      </c>
      <c r="F2266" s="19" t="str">
        <f aca="false">IF($E2266&lt;&gt;1,"",IF(COUNTIFS($A:$A,$A2266,$B:$B,"&gt;"&amp;$D2266)=0,"",_xlfn.MINIFS($B:$B,$A:$A,$A2266,$B:$B,"&gt;"&amp;$D2266)))</f>
        <v/>
      </c>
      <c r="G2266" s="20" t="str">
        <f aca="false">IF($F2266="","",$F2266-$D2266)</f>
        <v/>
      </c>
      <c r="H2266" s="20" t="str">
        <f aca="false">IF($E2266&lt;&gt;1,"",IF($F2266="",0,IF($G2266&lt;='Cohort Report'!$B$7,1,0)))</f>
        <v/>
      </c>
      <c r="I2266" s="20" t="str">
        <f aca="false">IF($E2266&lt;&gt;1,"",IF($F2266="",0,IF($G2266&lt;='Cohort Report'!$B$8,1,0)))</f>
        <v/>
      </c>
      <c r="J2266" s="21" t="str">
        <f aca="false">IF($E2266&lt;&gt;1,"",DATE(YEAR($D2266),MONTH($D2266),1))</f>
        <v/>
      </c>
      <c r="K2266" s="20" t="str">
        <f aca="false">IF($E2266&lt;&gt;1,"",IF($G2266="","",IF(AND($D2266&gt;='Cohort Report'!$B$5,$D2266&lt;='Cohort Report'!$B$6),$G2266,"")))</f>
        <v/>
      </c>
    </row>
    <row r="2267" customFormat="false" ht="15" hidden="false" customHeight="false" outlineLevel="0" collapsed="false">
      <c r="A2267" s="9"/>
      <c r="B2267" s="22"/>
      <c r="C2267" s="23"/>
      <c r="D2267" s="19" t="str">
        <f aca="false">IF($A2267="","",_xlfn.MINIFS($B:$B,$A:$A,$A2267))</f>
        <v/>
      </c>
      <c r="E2267" s="20" t="str">
        <f aca="false">IF($A2267="","",IF(AND($B2267=$D2267,COUNTIFS($A$2:$A2267,$A2267,$B$2:$B2267,$B2267)=1),1,0))</f>
        <v/>
      </c>
      <c r="F2267" s="19" t="str">
        <f aca="false">IF($E2267&lt;&gt;1,"",IF(COUNTIFS($A:$A,$A2267,$B:$B,"&gt;"&amp;$D2267)=0,"",_xlfn.MINIFS($B:$B,$A:$A,$A2267,$B:$B,"&gt;"&amp;$D2267)))</f>
        <v/>
      </c>
      <c r="G2267" s="20" t="str">
        <f aca="false">IF($F2267="","",$F2267-$D2267)</f>
        <v/>
      </c>
      <c r="H2267" s="20" t="str">
        <f aca="false">IF($E2267&lt;&gt;1,"",IF($F2267="",0,IF($G2267&lt;='Cohort Report'!$B$7,1,0)))</f>
        <v/>
      </c>
      <c r="I2267" s="20" t="str">
        <f aca="false">IF($E2267&lt;&gt;1,"",IF($F2267="",0,IF($G2267&lt;='Cohort Report'!$B$8,1,0)))</f>
        <v/>
      </c>
      <c r="J2267" s="21" t="str">
        <f aca="false">IF($E2267&lt;&gt;1,"",DATE(YEAR($D2267),MONTH($D2267),1))</f>
        <v/>
      </c>
      <c r="K2267" s="20" t="str">
        <f aca="false">IF($E2267&lt;&gt;1,"",IF($G2267="","",IF(AND($D2267&gt;='Cohort Report'!$B$5,$D2267&lt;='Cohort Report'!$B$6),$G2267,"")))</f>
        <v/>
      </c>
    </row>
    <row r="2268" customFormat="false" ht="15" hidden="false" customHeight="false" outlineLevel="0" collapsed="false">
      <c r="A2268" s="9"/>
      <c r="B2268" s="22"/>
      <c r="C2268" s="23"/>
      <c r="D2268" s="19" t="str">
        <f aca="false">IF($A2268="","",_xlfn.MINIFS($B:$B,$A:$A,$A2268))</f>
        <v/>
      </c>
      <c r="E2268" s="20" t="str">
        <f aca="false">IF($A2268="","",IF(AND($B2268=$D2268,COUNTIFS($A$2:$A2268,$A2268,$B$2:$B2268,$B2268)=1),1,0))</f>
        <v/>
      </c>
      <c r="F2268" s="19" t="str">
        <f aca="false">IF($E2268&lt;&gt;1,"",IF(COUNTIFS($A:$A,$A2268,$B:$B,"&gt;"&amp;$D2268)=0,"",_xlfn.MINIFS($B:$B,$A:$A,$A2268,$B:$B,"&gt;"&amp;$D2268)))</f>
        <v/>
      </c>
      <c r="G2268" s="20" t="str">
        <f aca="false">IF($F2268="","",$F2268-$D2268)</f>
        <v/>
      </c>
      <c r="H2268" s="20" t="str">
        <f aca="false">IF($E2268&lt;&gt;1,"",IF($F2268="",0,IF($G2268&lt;='Cohort Report'!$B$7,1,0)))</f>
        <v/>
      </c>
      <c r="I2268" s="20" t="str">
        <f aca="false">IF($E2268&lt;&gt;1,"",IF($F2268="",0,IF($G2268&lt;='Cohort Report'!$B$8,1,0)))</f>
        <v/>
      </c>
      <c r="J2268" s="21" t="str">
        <f aca="false">IF($E2268&lt;&gt;1,"",DATE(YEAR($D2268),MONTH($D2268),1))</f>
        <v/>
      </c>
      <c r="K2268" s="20" t="str">
        <f aca="false">IF($E2268&lt;&gt;1,"",IF($G2268="","",IF(AND($D2268&gt;='Cohort Report'!$B$5,$D2268&lt;='Cohort Report'!$B$6),$G2268,"")))</f>
        <v/>
      </c>
    </row>
    <row r="2269" customFormat="false" ht="15" hidden="false" customHeight="false" outlineLevel="0" collapsed="false">
      <c r="A2269" s="9"/>
      <c r="B2269" s="22"/>
      <c r="C2269" s="23"/>
      <c r="D2269" s="19" t="str">
        <f aca="false">IF($A2269="","",_xlfn.MINIFS($B:$B,$A:$A,$A2269))</f>
        <v/>
      </c>
      <c r="E2269" s="20" t="str">
        <f aca="false">IF($A2269="","",IF(AND($B2269=$D2269,COUNTIFS($A$2:$A2269,$A2269,$B$2:$B2269,$B2269)=1),1,0))</f>
        <v/>
      </c>
      <c r="F2269" s="19" t="str">
        <f aca="false">IF($E2269&lt;&gt;1,"",IF(COUNTIFS($A:$A,$A2269,$B:$B,"&gt;"&amp;$D2269)=0,"",_xlfn.MINIFS($B:$B,$A:$A,$A2269,$B:$B,"&gt;"&amp;$D2269)))</f>
        <v/>
      </c>
      <c r="G2269" s="20" t="str">
        <f aca="false">IF($F2269="","",$F2269-$D2269)</f>
        <v/>
      </c>
      <c r="H2269" s="20" t="str">
        <f aca="false">IF($E2269&lt;&gt;1,"",IF($F2269="",0,IF($G2269&lt;='Cohort Report'!$B$7,1,0)))</f>
        <v/>
      </c>
      <c r="I2269" s="20" t="str">
        <f aca="false">IF($E2269&lt;&gt;1,"",IF($F2269="",0,IF($G2269&lt;='Cohort Report'!$B$8,1,0)))</f>
        <v/>
      </c>
      <c r="J2269" s="21" t="str">
        <f aca="false">IF($E2269&lt;&gt;1,"",DATE(YEAR($D2269),MONTH($D2269),1))</f>
        <v/>
      </c>
      <c r="K2269" s="20" t="str">
        <f aca="false">IF($E2269&lt;&gt;1,"",IF($G2269="","",IF(AND($D2269&gt;='Cohort Report'!$B$5,$D2269&lt;='Cohort Report'!$B$6),$G2269,"")))</f>
        <v/>
      </c>
    </row>
    <row r="2270" customFormat="false" ht="15" hidden="false" customHeight="false" outlineLevel="0" collapsed="false">
      <c r="A2270" s="9"/>
      <c r="B2270" s="22"/>
      <c r="C2270" s="23"/>
      <c r="D2270" s="19" t="str">
        <f aca="false">IF($A2270="","",_xlfn.MINIFS($B:$B,$A:$A,$A2270))</f>
        <v/>
      </c>
      <c r="E2270" s="20" t="str">
        <f aca="false">IF($A2270="","",IF(AND($B2270=$D2270,COUNTIFS($A$2:$A2270,$A2270,$B$2:$B2270,$B2270)=1),1,0))</f>
        <v/>
      </c>
      <c r="F2270" s="19" t="str">
        <f aca="false">IF($E2270&lt;&gt;1,"",IF(COUNTIFS($A:$A,$A2270,$B:$B,"&gt;"&amp;$D2270)=0,"",_xlfn.MINIFS($B:$B,$A:$A,$A2270,$B:$B,"&gt;"&amp;$D2270)))</f>
        <v/>
      </c>
      <c r="G2270" s="20" t="str">
        <f aca="false">IF($F2270="","",$F2270-$D2270)</f>
        <v/>
      </c>
      <c r="H2270" s="20" t="str">
        <f aca="false">IF($E2270&lt;&gt;1,"",IF($F2270="",0,IF($G2270&lt;='Cohort Report'!$B$7,1,0)))</f>
        <v/>
      </c>
      <c r="I2270" s="20" t="str">
        <f aca="false">IF($E2270&lt;&gt;1,"",IF($F2270="",0,IF($G2270&lt;='Cohort Report'!$B$8,1,0)))</f>
        <v/>
      </c>
      <c r="J2270" s="21" t="str">
        <f aca="false">IF($E2270&lt;&gt;1,"",DATE(YEAR($D2270),MONTH($D2270),1))</f>
        <v/>
      </c>
      <c r="K2270" s="20" t="str">
        <f aca="false">IF($E2270&lt;&gt;1,"",IF($G2270="","",IF(AND($D2270&gt;='Cohort Report'!$B$5,$D2270&lt;='Cohort Report'!$B$6),$G2270,"")))</f>
        <v/>
      </c>
    </row>
    <row r="2271" customFormat="false" ht="15" hidden="false" customHeight="false" outlineLevel="0" collapsed="false">
      <c r="A2271" s="9"/>
      <c r="B2271" s="22"/>
      <c r="C2271" s="23"/>
      <c r="D2271" s="19" t="str">
        <f aca="false">IF($A2271="","",_xlfn.MINIFS($B:$B,$A:$A,$A2271))</f>
        <v/>
      </c>
      <c r="E2271" s="20" t="str">
        <f aca="false">IF($A2271="","",IF(AND($B2271=$D2271,COUNTIFS($A$2:$A2271,$A2271,$B$2:$B2271,$B2271)=1),1,0))</f>
        <v/>
      </c>
      <c r="F2271" s="19" t="str">
        <f aca="false">IF($E2271&lt;&gt;1,"",IF(COUNTIFS($A:$A,$A2271,$B:$B,"&gt;"&amp;$D2271)=0,"",_xlfn.MINIFS($B:$B,$A:$A,$A2271,$B:$B,"&gt;"&amp;$D2271)))</f>
        <v/>
      </c>
      <c r="G2271" s="20" t="str">
        <f aca="false">IF($F2271="","",$F2271-$D2271)</f>
        <v/>
      </c>
      <c r="H2271" s="20" t="str">
        <f aca="false">IF($E2271&lt;&gt;1,"",IF($F2271="",0,IF($G2271&lt;='Cohort Report'!$B$7,1,0)))</f>
        <v/>
      </c>
      <c r="I2271" s="20" t="str">
        <f aca="false">IF($E2271&lt;&gt;1,"",IF($F2271="",0,IF($G2271&lt;='Cohort Report'!$B$8,1,0)))</f>
        <v/>
      </c>
      <c r="J2271" s="21" t="str">
        <f aca="false">IF($E2271&lt;&gt;1,"",DATE(YEAR($D2271),MONTH($D2271),1))</f>
        <v/>
      </c>
      <c r="K2271" s="20" t="str">
        <f aca="false">IF($E2271&lt;&gt;1,"",IF($G2271="","",IF(AND($D2271&gt;='Cohort Report'!$B$5,$D2271&lt;='Cohort Report'!$B$6),$G2271,"")))</f>
        <v/>
      </c>
    </row>
    <row r="2272" customFormat="false" ht="15" hidden="false" customHeight="false" outlineLevel="0" collapsed="false">
      <c r="A2272" s="9"/>
      <c r="B2272" s="22"/>
      <c r="C2272" s="23"/>
      <c r="D2272" s="19" t="str">
        <f aca="false">IF($A2272="","",_xlfn.MINIFS($B:$B,$A:$A,$A2272))</f>
        <v/>
      </c>
      <c r="E2272" s="20" t="str">
        <f aca="false">IF($A2272="","",IF(AND($B2272=$D2272,COUNTIFS($A$2:$A2272,$A2272,$B$2:$B2272,$B2272)=1),1,0))</f>
        <v/>
      </c>
      <c r="F2272" s="19" t="str">
        <f aca="false">IF($E2272&lt;&gt;1,"",IF(COUNTIFS($A:$A,$A2272,$B:$B,"&gt;"&amp;$D2272)=0,"",_xlfn.MINIFS($B:$B,$A:$A,$A2272,$B:$B,"&gt;"&amp;$D2272)))</f>
        <v/>
      </c>
      <c r="G2272" s="20" t="str">
        <f aca="false">IF($F2272="","",$F2272-$D2272)</f>
        <v/>
      </c>
      <c r="H2272" s="20" t="str">
        <f aca="false">IF($E2272&lt;&gt;1,"",IF($F2272="",0,IF($G2272&lt;='Cohort Report'!$B$7,1,0)))</f>
        <v/>
      </c>
      <c r="I2272" s="20" t="str">
        <f aca="false">IF($E2272&lt;&gt;1,"",IF($F2272="",0,IF($G2272&lt;='Cohort Report'!$B$8,1,0)))</f>
        <v/>
      </c>
      <c r="J2272" s="21" t="str">
        <f aca="false">IF($E2272&lt;&gt;1,"",DATE(YEAR($D2272),MONTH($D2272),1))</f>
        <v/>
      </c>
      <c r="K2272" s="20" t="str">
        <f aca="false">IF($E2272&lt;&gt;1,"",IF($G2272="","",IF(AND($D2272&gt;='Cohort Report'!$B$5,$D2272&lt;='Cohort Report'!$B$6),$G2272,"")))</f>
        <v/>
      </c>
    </row>
    <row r="2273" customFormat="false" ht="15" hidden="false" customHeight="false" outlineLevel="0" collapsed="false">
      <c r="A2273" s="9"/>
      <c r="B2273" s="22"/>
      <c r="C2273" s="23"/>
      <c r="D2273" s="19" t="str">
        <f aca="false">IF($A2273="","",_xlfn.MINIFS($B:$B,$A:$A,$A2273))</f>
        <v/>
      </c>
      <c r="E2273" s="20" t="str">
        <f aca="false">IF($A2273="","",IF(AND($B2273=$D2273,COUNTIFS($A$2:$A2273,$A2273,$B$2:$B2273,$B2273)=1),1,0))</f>
        <v/>
      </c>
      <c r="F2273" s="19" t="str">
        <f aca="false">IF($E2273&lt;&gt;1,"",IF(COUNTIFS($A:$A,$A2273,$B:$B,"&gt;"&amp;$D2273)=0,"",_xlfn.MINIFS($B:$B,$A:$A,$A2273,$B:$B,"&gt;"&amp;$D2273)))</f>
        <v/>
      </c>
      <c r="G2273" s="20" t="str">
        <f aca="false">IF($F2273="","",$F2273-$D2273)</f>
        <v/>
      </c>
      <c r="H2273" s="20" t="str">
        <f aca="false">IF($E2273&lt;&gt;1,"",IF($F2273="",0,IF($G2273&lt;='Cohort Report'!$B$7,1,0)))</f>
        <v/>
      </c>
      <c r="I2273" s="20" t="str">
        <f aca="false">IF($E2273&lt;&gt;1,"",IF($F2273="",0,IF($G2273&lt;='Cohort Report'!$B$8,1,0)))</f>
        <v/>
      </c>
      <c r="J2273" s="21" t="str">
        <f aca="false">IF($E2273&lt;&gt;1,"",DATE(YEAR($D2273),MONTH($D2273),1))</f>
        <v/>
      </c>
      <c r="K2273" s="20" t="str">
        <f aca="false">IF($E2273&lt;&gt;1,"",IF($G2273="","",IF(AND($D2273&gt;='Cohort Report'!$B$5,$D2273&lt;='Cohort Report'!$B$6),$G2273,"")))</f>
        <v/>
      </c>
    </row>
    <row r="2274" customFormat="false" ht="15" hidden="false" customHeight="false" outlineLevel="0" collapsed="false">
      <c r="A2274" s="9"/>
      <c r="B2274" s="22"/>
      <c r="C2274" s="23"/>
      <c r="D2274" s="19" t="str">
        <f aca="false">IF($A2274="","",_xlfn.MINIFS($B:$B,$A:$A,$A2274))</f>
        <v/>
      </c>
      <c r="E2274" s="20" t="str">
        <f aca="false">IF($A2274="","",IF(AND($B2274=$D2274,COUNTIFS($A$2:$A2274,$A2274,$B$2:$B2274,$B2274)=1),1,0))</f>
        <v/>
      </c>
      <c r="F2274" s="19" t="str">
        <f aca="false">IF($E2274&lt;&gt;1,"",IF(COUNTIFS($A:$A,$A2274,$B:$B,"&gt;"&amp;$D2274)=0,"",_xlfn.MINIFS($B:$B,$A:$A,$A2274,$B:$B,"&gt;"&amp;$D2274)))</f>
        <v/>
      </c>
      <c r="G2274" s="20" t="str">
        <f aca="false">IF($F2274="","",$F2274-$D2274)</f>
        <v/>
      </c>
      <c r="H2274" s="20" t="str">
        <f aca="false">IF($E2274&lt;&gt;1,"",IF($F2274="",0,IF($G2274&lt;='Cohort Report'!$B$7,1,0)))</f>
        <v/>
      </c>
      <c r="I2274" s="20" t="str">
        <f aca="false">IF($E2274&lt;&gt;1,"",IF($F2274="",0,IF($G2274&lt;='Cohort Report'!$B$8,1,0)))</f>
        <v/>
      </c>
      <c r="J2274" s="21" t="str">
        <f aca="false">IF($E2274&lt;&gt;1,"",DATE(YEAR($D2274),MONTH($D2274),1))</f>
        <v/>
      </c>
      <c r="K2274" s="20" t="str">
        <f aca="false">IF($E2274&lt;&gt;1,"",IF($G2274="","",IF(AND($D2274&gt;='Cohort Report'!$B$5,$D2274&lt;='Cohort Report'!$B$6),$G2274,"")))</f>
        <v/>
      </c>
    </row>
    <row r="2275" customFormat="false" ht="15" hidden="false" customHeight="false" outlineLevel="0" collapsed="false">
      <c r="A2275" s="9"/>
      <c r="B2275" s="22"/>
      <c r="C2275" s="23"/>
      <c r="D2275" s="19" t="str">
        <f aca="false">IF($A2275="","",_xlfn.MINIFS($B:$B,$A:$A,$A2275))</f>
        <v/>
      </c>
      <c r="E2275" s="20" t="str">
        <f aca="false">IF($A2275="","",IF(AND($B2275=$D2275,COUNTIFS($A$2:$A2275,$A2275,$B$2:$B2275,$B2275)=1),1,0))</f>
        <v/>
      </c>
      <c r="F2275" s="19" t="str">
        <f aca="false">IF($E2275&lt;&gt;1,"",IF(COUNTIFS($A:$A,$A2275,$B:$B,"&gt;"&amp;$D2275)=0,"",_xlfn.MINIFS($B:$B,$A:$A,$A2275,$B:$B,"&gt;"&amp;$D2275)))</f>
        <v/>
      </c>
      <c r="G2275" s="20" t="str">
        <f aca="false">IF($F2275="","",$F2275-$D2275)</f>
        <v/>
      </c>
      <c r="H2275" s="20" t="str">
        <f aca="false">IF($E2275&lt;&gt;1,"",IF($F2275="",0,IF($G2275&lt;='Cohort Report'!$B$7,1,0)))</f>
        <v/>
      </c>
      <c r="I2275" s="20" t="str">
        <f aca="false">IF($E2275&lt;&gt;1,"",IF($F2275="",0,IF($G2275&lt;='Cohort Report'!$B$8,1,0)))</f>
        <v/>
      </c>
      <c r="J2275" s="21" t="str">
        <f aca="false">IF($E2275&lt;&gt;1,"",DATE(YEAR($D2275),MONTH($D2275),1))</f>
        <v/>
      </c>
      <c r="K2275" s="20" t="str">
        <f aca="false">IF($E2275&lt;&gt;1,"",IF($G2275="","",IF(AND($D2275&gt;='Cohort Report'!$B$5,$D2275&lt;='Cohort Report'!$B$6),$G2275,"")))</f>
        <v/>
      </c>
    </row>
    <row r="2276" customFormat="false" ht="15" hidden="false" customHeight="false" outlineLevel="0" collapsed="false">
      <c r="A2276" s="9"/>
      <c r="B2276" s="22"/>
      <c r="C2276" s="23"/>
      <c r="D2276" s="19" t="str">
        <f aca="false">IF($A2276="","",_xlfn.MINIFS($B:$B,$A:$A,$A2276))</f>
        <v/>
      </c>
      <c r="E2276" s="20" t="str">
        <f aca="false">IF($A2276="","",IF(AND($B2276=$D2276,COUNTIFS($A$2:$A2276,$A2276,$B$2:$B2276,$B2276)=1),1,0))</f>
        <v/>
      </c>
      <c r="F2276" s="19" t="str">
        <f aca="false">IF($E2276&lt;&gt;1,"",IF(COUNTIFS($A:$A,$A2276,$B:$B,"&gt;"&amp;$D2276)=0,"",_xlfn.MINIFS($B:$B,$A:$A,$A2276,$B:$B,"&gt;"&amp;$D2276)))</f>
        <v/>
      </c>
      <c r="G2276" s="20" t="str">
        <f aca="false">IF($F2276="","",$F2276-$D2276)</f>
        <v/>
      </c>
      <c r="H2276" s="20" t="str">
        <f aca="false">IF($E2276&lt;&gt;1,"",IF($F2276="",0,IF($G2276&lt;='Cohort Report'!$B$7,1,0)))</f>
        <v/>
      </c>
      <c r="I2276" s="20" t="str">
        <f aca="false">IF($E2276&lt;&gt;1,"",IF($F2276="",0,IF($G2276&lt;='Cohort Report'!$B$8,1,0)))</f>
        <v/>
      </c>
      <c r="J2276" s="21" t="str">
        <f aca="false">IF($E2276&lt;&gt;1,"",DATE(YEAR($D2276),MONTH($D2276),1))</f>
        <v/>
      </c>
      <c r="K2276" s="20" t="str">
        <f aca="false">IF($E2276&lt;&gt;1,"",IF($G2276="","",IF(AND($D2276&gt;='Cohort Report'!$B$5,$D2276&lt;='Cohort Report'!$B$6),$G2276,"")))</f>
        <v/>
      </c>
    </row>
    <row r="2277" customFormat="false" ht="15" hidden="false" customHeight="false" outlineLevel="0" collapsed="false">
      <c r="A2277" s="9"/>
      <c r="B2277" s="22"/>
      <c r="C2277" s="23"/>
      <c r="D2277" s="19" t="str">
        <f aca="false">IF($A2277="","",_xlfn.MINIFS($B:$B,$A:$A,$A2277))</f>
        <v/>
      </c>
      <c r="E2277" s="20" t="str">
        <f aca="false">IF($A2277="","",IF(AND($B2277=$D2277,COUNTIFS($A$2:$A2277,$A2277,$B$2:$B2277,$B2277)=1),1,0))</f>
        <v/>
      </c>
      <c r="F2277" s="19" t="str">
        <f aca="false">IF($E2277&lt;&gt;1,"",IF(COUNTIFS($A:$A,$A2277,$B:$B,"&gt;"&amp;$D2277)=0,"",_xlfn.MINIFS($B:$B,$A:$A,$A2277,$B:$B,"&gt;"&amp;$D2277)))</f>
        <v/>
      </c>
      <c r="G2277" s="20" t="str">
        <f aca="false">IF($F2277="","",$F2277-$D2277)</f>
        <v/>
      </c>
      <c r="H2277" s="20" t="str">
        <f aca="false">IF($E2277&lt;&gt;1,"",IF($F2277="",0,IF($G2277&lt;='Cohort Report'!$B$7,1,0)))</f>
        <v/>
      </c>
      <c r="I2277" s="20" t="str">
        <f aca="false">IF($E2277&lt;&gt;1,"",IF($F2277="",0,IF($G2277&lt;='Cohort Report'!$B$8,1,0)))</f>
        <v/>
      </c>
      <c r="J2277" s="21" t="str">
        <f aca="false">IF($E2277&lt;&gt;1,"",DATE(YEAR($D2277),MONTH($D2277),1))</f>
        <v/>
      </c>
      <c r="K2277" s="20" t="str">
        <f aca="false">IF($E2277&lt;&gt;1,"",IF($G2277="","",IF(AND($D2277&gt;='Cohort Report'!$B$5,$D2277&lt;='Cohort Report'!$B$6),$G2277,"")))</f>
        <v/>
      </c>
    </row>
    <row r="2278" customFormat="false" ht="15" hidden="false" customHeight="false" outlineLevel="0" collapsed="false">
      <c r="A2278" s="9"/>
      <c r="B2278" s="22"/>
      <c r="C2278" s="23"/>
      <c r="D2278" s="19" t="str">
        <f aca="false">IF($A2278="","",_xlfn.MINIFS($B:$B,$A:$A,$A2278))</f>
        <v/>
      </c>
      <c r="E2278" s="20" t="str">
        <f aca="false">IF($A2278="","",IF(AND($B2278=$D2278,COUNTIFS($A$2:$A2278,$A2278,$B$2:$B2278,$B2278)=1),1,0))</f>
        <v/>
      </c>
      <c r="F2278" s="19" t="str">
        <f aca="false">IF($E2278&lt;&gt;1,"",IF(COUNTIFS($A:$A,$A2278,$B:$B,"&gt;"&amp;$D2278)=0,"",_xlfn.MINIFS($B:$B,$A:$A,$A2278,$B:$B,"&gt;"&amp;$D2278)))</f>
        <v/>
      </c>
      <c r="G2278" s="20" t="str">
        <f aca="false">IF($F2278="","",$F2278-$D2278)</f>
        <v/>
      </c>
      <c r="H2278" s="20" t="str">
        <f aca="false">IF($E2278&lt;&gt;1,"",IF($F2278="",0,IF($G2278&lt;='Cohort Report'!$B$7,1,0)))</f>
        <v/>
      </c>
      <c r="I2278" s="20" t="str">
        <f aca="false">IF($E2278&lt;&gt;1,"",IF($F2278="",0,IF($G2278&lt;='Cohort Report'!$B$8,1,0)))</f>
        <v/>
      </c>
      <c r="J2278" s="21" t="str">
        <f aca="false">IF($E2278&lt;&gt;1,"",DATE(YEAR($D2278),MONTH($D2278),1))</f>
        <v/>
      </c>
      <c r="K2278" s="20" t="str">
        <f aca="false">IF($E2278&lt;&gt;1,"",IF($G2278="","",IF(AND($D2278&gt;='Cohort Report'!$B$5,$D2278&lt;='Cohort Report'!$B$6),$G2278,"")))</f>
        <v/>
      </c>
    </row>
    <row r="2279" customFormat="false" ht="15" hidden="false" customHeight="false" outlineLevel="0" collapsed="false">
      <c r="A2279" s="9"/>
      <c r="B2279" s="22"/>
      <c r="C2279" s="23"/>
      <c r="D2279" s="19" t="str">
        <f aca="false">IF($A2279="","",_xlfn.MINIFS($B:$B,$A:$A,$A2279))</f>
        <v/>
      </c>
      <c r="E2279" s="20" t="str">
        <f aca="false">IF($A2279="","",IF(AND($B2279=$D2279,COUNTIFS($A$2:$A2279,$A2279,$B$2:$B2279,$B2279)=1),1,0))</f>
        <v/>
      </c>
      <c r="F2279" s="19" t="str">
        <f aca="false">IF($E2279&lt;&gt;1,"",IF(COUNTIFS($A:$A,$A2279,$B:$B,"&gt;"&amp;$D2279)=0,"",_xlfn.MINIFS($B:$B,$A:$A,$A2279,$B:$B,"&gt;"&amp;$D2279)))</f>
        <v/>
      </c>
      <c r="G2279" s="20" t="str">
        <f aca="false">IF($F2279="","",$F2279-$D2279)</f>
        <v/>
      </c>
      <c r="H2279" s="20" t="str">
        <f aca="false">IF($E2279&lt;&gt;1,"",IF($F2279="",0,IF($G2279&lt;='Cohort Report'!$B$7,1,0)))</f>
        <v/>
      </c>
      <c r="I2279" s="20" t="str">
        <f aca="false">IF($E2279&lt;&gt;1,"",IF($F2279="",0,IF($G2279&lt;='Cohort Report'!$B$8,1,0)))</f>
        <v/>
      </c>
      <c r="J2279" s="21" t="str">
        <f aca="false">IF($E2279&lt;&gt;1,"",DATE(YEAR($D2279),MONTH($D2279),1))</f>
        <v/>
      </c>
      <c r="K2279" s="20" t="str">
        <f aca="false">IF($E2279&lt;&gt;1,"",IF($G2279="","",IF(AND($D2279&gt;='Cohort Report'!$B$5,$D2279&lt;='Cohort Report'!$B$6),$G2279,"")))</f>
        <v/>
      </c>
    </row>
    <row r="2280" customFormat="false" ht="15" hidden="false" customHeight="false" outlineLevel="0" collapsed="false">
      <c r="A2280" s="9"/>
      <c r="B2280" s="22"/>
      <c r="C2280" s="23"/>
      <c r="D2280" s="19" t="str">
        <f aca="false">IF($A2280="","",_xlfn.MINIFS($B:$B,$A:$A,$A2280))</f>
        <v/>
      </c>
      <c r="E2280" s="20" t="str">
        <f aca="false">IF($A2280="","",IF(AND($B2280=$D2280,COUNTIFS($A$2:$A2280,$A2280,$B$2:$B2280,$B2280)=1),1,0))</f>
        <v/>
      </c>
      <c r="F2280" s="19" t="str">
        <f aca="false">IF($E2280&lt;&gt;1,"",IF(COUNTIFS($A:$A,$A2280,$B:$B,"&gt;"&amp;$D2280)=0,"",_xlfn.MINIFS($B:$B,$A:$A,$A2280,$B:$B,"&gt;"&amp;$D2280)))</f>
        <v/>
      </c>
      <c r="G2280" s="20" t="str">
        <f aca="false">IF($F2280="","",$F2280-$D2280)</f>
        <v/>
      </c>
      <c r="H2280" s="20" t="str">
        <f aca="false">IF($E2280&lt;&gt;1,"",IF($F2280="",0,IF($G2280&lt;='Cohort Report'!$B$7,1,0)))</f>
        <v/>
      </c>
      <c r="I2280" s="20" t="str">
        <f aca="false">IF($E2280&lt;&gt;1,"",IF($F2280="",0,IF($G2280&lt;='Cohort Report'!$B$8,1,0)))</f>
        <v/>
      </c>
      <c r="J2280" s="21" t="str">
        <f aca="false">IF($E2280&lt;&gt;1,"",DATE(YEAR($D2280),MONTH($D2280),1))</f>
        <v/>
      </c>
      <c r="K2280" s="20" t="str">
        <f aca="false">IF($E2280&lt;&gt;1,"",IF($G2280="","",IF(AND($D2280&gt;='Cohort Report'!$B$5,$D2280&lt;='Cohort Report'!$B$6),$G2280,"")))</f>
        <v/>
      </c>
    </row>
    <row r="2281" customFormat="false" ht="15" hidden="false" customHeight="false" outlineLevel="0" collapsed="false">
      <c r="A2281" s="9"/>
      <c r="B2281" s="22"/>
      <c r="C2281" s="23"/>
      <c r="D2281" s="19" t="str">
        <f aca="false">IF($A2281="","",_xlfn.MINIFS($B:$B,$A:$A,$A2281))</f>
        <v/>
      </c>
      <c r="E2281" s="20" t="str">
        <f aca="false">IF($A2281="","",IF(AND($B2281=$D2281,COUNTIFS($A$2:$A2281,$A2281,$B$2:$B2281,$B2281)=1),1,0))</f>
        <v/>
      </c>
      <c r="F2281" s="19" t="str">
        <f aca="false">IF($E2281&lt;&gt;1,"",IF(COUNTIFS($A:$A,$A2281,$B:$B,"&gt;"&amp;$D2281)=0,"",_xlfn.MINIFS($B:$B,$A:$A,$A2281,$B:$B,"&gt;"&amp;$D2281)))</f>
        <v/>
      </c>
      <c r="G2281" s="20" t="str">
        <f aca="false">IF($F2281="","",$F2281-$D2281)</f>
        <v/>
      </c>
      <c r="H2281" s="20" t="str">
        <f aca="false">IF($E2281&lt;&gt;1,"",IF($F2281="",0,IF($G2281&lt;='Cohort Report'!$B$7,1,0)))</f>
        <v/>
      </c>
      <c r="I2281" s="20" t="str">
        <f aca="false">IF($E2281&lt;&gt;1,"",IF($F2281="",0,IF($G2281&lt;='Cohort Report'!$B$8,1,0)))</f>
        <v/>
      </c>
      <c r="J2281" s="21" t="str">
        <f aca="false">IF($E2281&lt;&gt;1,"",DATE(YEAR($D2281),MONTH($D2281),1))</f>
        <v/>
      </c>
      <c r="K2281" s="20" t="str">
        <f aca="false">IF($E2281&lt;&gt;1,"",IF($G2281="","",IF(AND($D2281&gt;='Cohort Report'!$B$5,$D2281&lt;='Cohort Report'!$B$6),$G2281,"")))</f>
        <v/>
      </c>
    </row>
    <row r="2282" customFormat="false" ht="15" hidden="false" customHeight="false" outlineLevel="0" collapsed="false">
      <c r="A2282" s="9"/>
      <c r="B2282" s="22"/>
      <c r="C2282" s="23"/>
      <c r="D2282" s="19" t="str">
        <f aca="false">IF($A2282="","",_xlfn.MINIFS($B:$B,$A:$A,$A2282))</f>
        <v/>
      </c>
      <c r="E2282" s="20" t="str">
        <f aca="false">IF($A2282="","",IF(AND($B2282=$D2282,COUNTIFS($A$2:$A2282,$A2282,$B$2:$B2282,$B2282)=1),1,0))</f>
        <v/>
      </c>
      <c r="F2282" s="19" t="str">
        <f aca="false">IF($E2282&lt;&gt;1,"",IF(COUNTIFS($A:$A,$A2282,$B:$B,"&gt;"&amp;$D2282)=0,"",_xlfn.MINIFS($B:$B,$A:$A,$A2282,$B:$B,"&gt;"&amp;$D2282)))</f>
        <v/>
      </c>
      <c r="G2282" s="20" t="str">
        <f aca="false">IF($F2282="","",$F2282-$D2282)</f>
        <v/>
      </c>
      <c r="H2282" s="20" t="str">
        <f aca="false">IF($E2282&lt;&gt;1,"",IF($F2282="",0,IF($G2282&lt;='Cohort Report'!$B$7,1,0)))</f>
        <v/>
      </c>
      <c r="I2282" s="20" t="str">
        <f aca="false">IF($E2282&lt;&gt;1,"",IF($F2282="",0,IF($G2282&lt;='Cohort Report'!$B$8,1,0)))</f>
        <v/>
      </c>
      <c r="J2282" s="21" t="str">
        <f aca="false">IF($E2282&lt;&gt;1,"",DATE(YEAR($D2282),MONTH($D2282),1))</f>
        <v/>
      </c>
      <c r="K2282" s="20" t="str">
        <f aca="false">IF($E2282&lt;&gt;1,"",IF($G2282="","",IF(AND($D2282&gt;='Cohort Report'!$B$5,$D2282&lt;='Cohort Report'!$B$6),$G2282,"")))</f>
        <v/>
      </c>
    </row>
    <row r="2283" customFormat="false" ht="15" hidden="false" customHeight="false" outlineLevel="0" collapsed="false">
      <c r="A2283" s="9"/>
      <c r="B2283" s="22"/>
      <c r="C2283" s="23"/>
      <c r="D2283" s="19" t="str">
        <f aca="false">IF($A2283="","",_xlfn.MINIFS($B:$B,$A:$A,$A2283))</f>
        <v/>
      </c>
      <c r="E2283" s="20" t="str">
        <f aca="false">IF($A2283="","",IF(AND($B2283=$D2283,COUNTIFS($A$2:$A2283,$A2283,$B$2:$B2283,$B2283)=1),1,0))</f>
        <v/>
      </c>
      <c r="F2283" s="19" t="str">
        <f aca="false">IF($E2283&lt;&gt;1,"",IF(COUNTIFS($A:$A,$A2283,$B:$B,"&gt;"&amp;$D2283)=0,"",_xlfn.MINIFS($B:$B,$A:$A,$A2283,$B:$B,"&gt;"&amp;$D2283)))</f>
        <v/>
      </c>
      <c r="G2283" s="20" t="str">
        <f aca="false">IF($F2283="","",$F2283-$D2283)</f>
        <v/>
      </c>
      <c r="H2283" s="20" t="str">
        <f aca="false">IF($E2283&lt;&gt;1,"",IF($F2283="",0,IF($G2283&lt;='Cohort Report'!$B$7,1,0)))</f>
        <v/>
      </c>
      <c r="I2283" s="20" t="str">
        <f aca="false">IF($E2283&lt;&gt;1,"",IF($F2283="",0,IF($G2283&lt;='Cohort Report'!$B$8,1,0)))</f>
        <v/>
      </c>
      <c r="J2283" s="21" t="str">
        <f aca="false">IF($E2283&lt;&gt;1,"",DATE(YEAR($D2283),MONTH($D2283),1))</f>
        <v/>
      </c>
      <c r="K2283" s="20" t="str">
        <f aca="false">IF($E2283&lt;&gt;1,"",IF($G2283="","",IF(AND($D2283&gt;='Cohort Report'!$B$5,$D2283&lt;='Cohort Report'!$B$6),$G2283,"")))</f>
        <v/>
      </c>
    </row>
    <row r="2284" customFormat="false" ht="15" hidden="false" customHeight="false" outlineLevel="0" collapsed="false">
      <c r="A2284" s="9"/>
      <c r="B2284" s="22"/>
      <c r="C2284" s="23"/>
      <c r="D2284" s="19" t="str">
        <f aca="false">IF($A2284="","",_xlfn.MINIFS($B:$B,$A:$A,$A2284))</f>
        <v/>
      </c>
      <c r="E2284" s="20" t="str">
        <f aca="false">IF($A2284="","",IF(AND($B2284=$D2284,COUNTIFS($A$2:$A2284,$A2284,$B$2:$B2284,$B2284)=1),1,0))</f>
        <v/>
      </c>
      <c r="F2284" s="19" t="str">
        <f aca="false">IF($E2284&lt;&gt;1,"",IF(COUNTIFS($A:$A,$A2284,$B:$B,"&gt;"&amp;$D2284)=0,"",_xlfn.MINIFS($B:$B,$A:$A,$A2284,$B:$B,"&gt;"&amp;$D2284)))</f>
        <v/>
      </c>
      <c r="G2284" s="20" t="str">
        <f aca="false">IF($F2284="","",$F2284-$D2284)</f>
        <v/>
      </c>
      <c r="H2284" s="20" t="str">
        <f aca="false">IF($E2284&lt;&gt;1,"",IF($F2284="",0,IF($G2284&lt;='Cohort Report'!$B$7,1,0)))</f>
        <v/>
      </c>
      <c r="I2284" s="20" t="str">
        <f aca="false">IF($E2284&lt;&gt;1,"",IF($F2284="",0,IF($G2284&lt;='Cohort Report'!$B$8,1,0)))</f>
        <v/>
      </c>
      <c r="J2284" s="21" t="str">
        <f aca="false">IF($E2284&lt;&gt;1,"",DATE(YEAR($D2284),MONTH($D2284),1))</f>
        <v/>
      </c>
      <c r="K2284" s="20" t="str">
        <f aca="false">IF($E2284&lt;&gt;1,"",IF($G2284="","",IF(AND($D2284&gt;='Cohort Report'!$B$5,$D2284&lt;='Cohort Report'!$B$6),$G2284,"")))</f>
        <v/>
      </c>
    </row>
    <row r="2285" customFormat="false" ht="15" hidden="false" customHeight="false" outlineLevel="0" collapsed="false">
      <c r="A2285" s="9"/>
      <c r="B2285" s="22"/>
      <c r="C2285" s="23"/>
      <c r="D2285" s="19" t="str">
        <f aca="false">IF($A2285="","",_xlfn.MINIFS($B:$B,$A:$A,$A2285))</f>
        <v/>
      </c>
      <c r="E2285" s="20" t="str">
        <f aca="false">IF($A2285="","",IF(AND($B2285=$D2285,COUNTIFS($A$2:$A2285,$A2285,$B$2:$B2285,$B2285)=1),1,0))</f>
        <v/>
      </c>
      <c r="F2285" s="19" t="str">
        <f aca="false">IF($E2285&lt;&gt;1,"",IF(COUNTIFS($A:$A,$A2285,$B:$B,"&gt;"&amp;$D2285)=0,"",_xlfn.MINIFS($B:$B,$A:$A,$A2285,$B:$B,"&gt;"&amp;$D2285)))</f>
        <v/>
      </c>
      <c r="G2285" s="20" t="str">
        <f aca="false">IF($F2285="","",$F2285-$D2285)</f>
        <v/>
      </c>
      <c r="H2285" s="20" t="str">
        <f aca="false">IF($E2285&lt;&gt;1,"",IF($F2285="",0,IF($G2285&lt;='Cohort Report'!$B$7,1,0)))</f>
        <v/>
      </c>
      <c r="I2285" s="20" t="str">
        <f aca="false">IF($E2285&lt;&gt;1,"",IF($F2285="",0,IF($G2285&lt;='Cohort Report'!$B$8,1,0)))</f>
        <v/>
      </c>
      <c r="J2285" s="21" t="str">
        <f aca="false">IF($E2285&lt;&gt;1,"",DATE(YEAR($D2285),MONTH($D2285),1))</f>
        <v/>
      </c>
      <c r="K2285" s="20" t="str">
        <f aca="false">IF($E2285&lt;&gt;1,"",IF($G2285="","",IF(AND($D2285&gt;='Cohort Report'!$B$5,$D2285&lt;='Cohort Report'!$B$6),$G2285,"")))</f>
        <v/>
      </c>
    </row>
    <row r="2286" customFormat="false" ht="15" hidden="false" customHeight="false" outlineLevel="0" collapsed="false">
      <c r="A2286" s="9"/>
      <c r="B2286" s="22"/>
      <c r="C2286" s="23"/>
      <c r="D2286" s="19" t="str">
        <f aca="false">IF($A2286="","",_xlfn.MINIFS($B:$B,$A:$A,$A2286))</f>
        <v/>
      </c>
      <c r="E2286" s="20" t="str">
        <f aca="false">IF($A2286="","",IF(AND($B2286=$D2286,COUNTIFS($A$2:$A2286,$A2286,$B$2:$B2286,$B2286)=1),1,0))</f>
        <v/>
      </c>
      <c r="F2286" s="19" t="str">
        <f aca="false">IF($E2286&lt;&gt;1,"",IF(COUNTIFS($A:$A,$A2286,$B:$B,"&gt;"&amp;$D2286)=0,"",_xlfn.MINIFS($B:$B,$A:$A,$A2286,$B:$B,"&gt;"&amp;$D2286)))</f>
        <v/>
      </c>
      <c r="G2286" s="20" t="str">
        <f aca="false">IF($F2286="","",$F2286-$D2286)</f>
        <v/>
      </c>
      <c r="H2286" s="20" t="str">
        <f aca="false">IF($E2286&lt;&gt;1,"",IF($F2286="",0,IF($G2286&lt;='Cohort Report'!$B$7,1,0)))</f>
        <v/>
      </c>
      <c r="I2286" s="20" t="str">
        <f aca="false">IF($E2286&lt;&gt;1,"",IF($F2286="",0,IF($G2286&lt;='Cohort Report'!$B$8,1,0)))</f>
        <v/>
      </c>
      <c r="J2286" s="21" t="str">
        <f aca="false">IF($E2286&lt;&gt;1,"",DATE(YEAR($D2286),MONTH($D2286),1))</f>
        <v/>
      </c>
      <c r="K2286" s="20" t="str">
        <f aca="false">IF($E2286&lt;&gt;1,"",IF($G2286="","",IF(AND($D2286&gt;='Cohort Report'!$B$5,$D2286&lt;='Cohort Report'!$B$6),$G2286,"")))</f>
        <v/>
      </c>
    </row>
    <row r="2287" customFormat="false" ht="15" hidden="false" customHeight="false" outlineLevel="0" collapsed="false">
      <c r="A2287" s="9"/>
      <c r="B2287" s="22"/>
      <c r="C2287" s="23"/>
      <c r="D2287" s="19" t="str">
        <f aca="false">IF($A2287="","",_xlfn.MINIFS($B:$B,$A:$A,$A2287))</f>
        <v/>
      </c>
      <c r="E2287" s="20" t="str">
        <f aca="false">IF($A2287="","",IF(AND($B2287=$D2287,COUNTIFS($A$2:$A2287,$A2287,$B$2:$B2287,$B2287)=1),1,0))</f>
        <v/>
      </c>
      <c r="F2287" s="19" t="str">
        <f aca="false">IF($E2287&lt;&gt;1,"",IF(COUNTIFS($A:$A,$A2287,$B:$B,"&gt;"&amp;$D2287)=0,"",_xlfn.MINIFS($B:$B,$A:$A,$A2287,$B:$B,"&gt;"&amp;$D2287)))</f>
        <v/>
      </c>
      <c r="G2287" s="20" t="str">
        <f aca="false">IF($F2287="","",$F2287-$D2287)</f>
        <v/>
      </c>
      <c r="H2287" s="20" t="str">
        <f aca="false">IF($E2287&lt;&gt;1,"",IF($F2287="",0,IF($G2287&lt;='Cohort Report'!$B$7,1,0)))</f>
        <v/>
      </c>
      <c r="I2287" s="20" t="str">
        <f aca="false">IF($E2287&lt;&gt;1,"",IF($F2287="",0,IF($G2287&lt;='Cohort Report'!$B$8,1,0)))</f>
        <v/>
      </c>
      <c r="J2287" s="21" t="str">
        <f aca="false">IF($E2287&lt;&gt;1,"",DATE(YEAR($D2287),MONTH($D2287),1))</f>
        <v/>
      </c>
      <c r="K2287" s="20" t="str">
        <f aca="false">IF($E2287&lt;&gt;1,"",IF($G2287="","",IF(AND($D2287&gt;='Cohort Report'!$B$5,$D2287&lt;='Cohort Report'!$B$6),$G2287,"")))</f>
        <v/>
      </c>
    </row>
    <row r="2288" customFormat="false" ht="15" hidden="false" customHeight="false" outlineLevel="0" collapsed="false">
      <c r="A2288" s="9"/>
      <c r="B2288" s="22"/>
      <c r="C2288" s="23"/>
      <c r="D2288" s="19" t="str">
        <f aca="false">IF($A2288="","",_xlfn.MINIFS($B:$B,$A:$A,$A2288))</f>
        <v/>
      </c>
      <c r="E2288" s="20" t="str">
        <f aca="false">IF($A2288="","",IF(AND($B2288=$D2288,COUNTIFS($A$2:$A2288,$A2288,$B$2:$B2288,$B2288)=1),1,0))</f>
        <v/>
      </c>
      <c r="F2288" s="19" t="str">
        <f aca="false">IF($E2288&lt;&gt;1,"",IF(COUNTIFS($A:$A,$A2288,$B:$B,"&gt;"&amp;$D2288)=0,"",_xlfn.MINIFS($B:$B,$A:$A,$A2288,$B:$B,"&gt;"&amp;$D2288)))</f>
        <v/>
      </c>
      <c r="G2288" s="20" t="str">
        <f aca="false">IF($F2288="","",$F2288-$D2288)</f>
        <v/>
      </c>
      <c r="H2288" s="20" t="str">
        <f aca="false">IF($E2288&lt;&gt;1,"",IF($F2288="",0,IF($G2288&lt;='Cohort Report'!$B$7,1,0)))</f>
        <v/>
      </c>
      <c r="I2288" s="20" t="str">
        <f aca="false">IF($E2288&lt;&gt;1,"",IF($F2288="",0,IF($G2288&lt;='Cohort Report'!$B$8,1,0)))</f>
        <v/>
      </c>
      <c r="J2288" s="21" t="str">
        <f aca="false">IF($E2288&lt;&gt;1,"",DATE(YEAR($D2288),MONTH($D2288),1))</f>
        <v/>
      </c>
      <c r="K2288" s="20" t="str">
        <f aca="false">IF($E2288&lt;&gt;1,"",IF($G2288="","",IF(AND($D2288&gt;='Cohort Report'!$B$5,$D2288&lt;='Cohort Report'!$B$6),$G2288,"")))</f>
        <v/>
      </c>
    </row>
    <row r="2289" customFormat="false" ht="15" hidden="false" customHeight="false" outlineLevel="0" collapsed="false">
      <c r="A2289" s="9"/>
      <c r="B2289" s="22"/>
      <c r="C2289" s="23"/>
      <c r="D2289" s="19" t="str">
        <f aca="false">IF($A2289="","",_xlfn.MINIFS($B:$B,$A:$A,$A2289))</f>
        <v/>
      </c>
      <c r="E2289" s="20" t="str">
        <f aca="false">IF($A2289="","",IF(AND($B2289=$D2289,COUNTIFS($A$2:$A2289,$A2289,$B$2:$B2289,$B2289)=1),1,0))</f>
        <v/>
      </c>
      <c r="F2289" s="19" t="str">
        <f aca="false">IF($E2289&lt;&gt;1,"",IF(COUNTIFS($A:$A,$A2289,$B:$B,"&gt;"&amp;$D2289)=0,"",_xlfn.MINIFS($B:$B,$A:$A,$A2289,$B:$B,"&gt;"&amp;$D2289)))</f>
        <v/>
      </c>
      <c r="G2289" s="20" t="str">
        <f aca="false">IF($F2289="","",$F2289-$D2289)</f>
        <v/>
      </c>
      <c r="H2289" s="20" t="str">
        <f aca="false">IF($E2289&lt;&gt;1,"",IF($F2289="",0,IF($G2289&lt;='Cohort Report'!$B$7,1,0)))</f>
        <v/>
      </c>
      <c r="I2289" s="20" t="str">
        <f aca="false">IF($E2289&lt;&gt;1,"",IF($F2289="",0,IF($G2289&lt;='Cohort Report'!$B$8,1,0)))</f>
        <v/>
      </c>
      <c r="J2289" s="21" t="str">
        <f aca="false">IF($E2289&lt;&gt;1,"",DATE(YEAR($D2289),MONTH($D2289),1))</f>
        <v/>
      </c>
      <c r="K2289" s="20" t="str">
        <f aca="false">IF($E2289&lt;&gt;1,"",IF($G2289="","",IF(AND($D2289&gt;='Cohort Report'!$B$5,$D2289&lt;='Cohort Report'!$B$6),$G2289,"")))</f>
        <v/>
      </c>
    </row>
    <row r="2290" customFormat="false" ht="15" hidden="false" customHeight="false" outlineLevel="0" collapsed="false">
      <c r="A2290" s="9"/>
      <c r="B2290" s="22"/>
      <c r="C2290" s="23"/>
      <c r="D2290" s="19" t="str">
        <f aca="false">IF($A2290="","",_xlfn.MINIFS($B:$B,$A:$A,$A2290))</f>
        <v/>
      </c>
      <c r="E2290" s="20" t="str">
        <f aca="false">IF($A2290="","",IF(AND($B2290=$D2290,COUNTIFS($A$2:$A2290,$A2290,$B$2:$B2290,$B2290)=1),1,0))</f>
        <v/>
      </c>
      <c r="F2290" s="19" t="str">
        <f aca="false">IF($E2290&lt;&gt;1,"",IF(COUNTIFS($A:$A,$A2290,$B:$B,"&gt;"&amp;$D2290)=0,"",_xlfn.MINIFS($B:$B,$A:$A,$A2290,$B:$B,"&gt;"&amp;$D2290)))</f>
        <v/>
      </c>
      <c r="G2290" s="20" t="str">
        <f aca="false">IF($F2290="","",$F2290-$D2290)</f>
        <v/>
      </c>
      <c r="H2290" s="20" t="str">
        <f aca="false">IF($E2290&lt;&gt;1,"",IF($F2290="",0,IF($G2290&lt;='Cohort Report'!$B$7,1,0)))</f>
        <v/>
      </c>
      <c r="I2290" s="20" t="str">
        <f aca="false">IF($E2290&lt;&gt;1,"",IF($F2290="",0,IF($G2290&lt;='Cohort Report'!$B$8,1,0)))</f>
        <v/>
      </c>
      <c r="J2290" s="21" t="str">
        <f aca="false">IF($E2290&lt;&gt;1,"",DATE(YEAR($D2290),MONTH($D2290),1))</f>
        <v/>
      </c>
      <c r="K2290" s="20" t="str">
        <f aca="false">IF($E2290&lt;&gt;1,"",IF($G2290="","",IF(AND($D2290&gt;='Cohort Report'!$B$5,$D2290&lt;='Cohort Report'!$B$6),$G2290,"")))</f>
        <v/>
      </c>
    </row>
    <row r="2291" customFormat="false" ht="15" hidden="false" customHeight="false" outlineLevel="0" collapsed="false">
      <c r="A2291" s="9"/>
      <c r="B2291" s="22"/>
      <c r="C2291" s="23"/>
      <c r="D2291" s="19" t="str">
        <f aca="false">IF($A2291="","",_xlfn.MINIFS($B:$B,$A:$A,$A2291))</f>
        <v/>
      </c>
      <c r="E2291" s="20" t="str">
        <f aca="false">IF($A2291="","",IF(AND($B2291=$D2291,COUNTIFS($A$2:$A2291,$A2291,$B$2:$B2291,$B2291)=1),1,0))</f>
        <v/>
      </c>
      <c r="F2291" s="19" t="str">
        <f aca="false">IF($E2291&lt;&gt;1,"",IF(COUNTIFS($A:$A,$A2291,$B:$B,"&gt;"&amp;$D2291)=0,"",_xlfn.MINIFS($B:$B,$A:$A,$A2291,$B:$B,"&gt;"&amp;$D2291)))</f>
        <v/>
      </c>
      <c r="G2291" s="20" t="str">
        <f aca="false">IF($F2291="","",$F2291-$D2291)</f>
        <v/>
      </c>
      <c r="H2291" s="20" t="str">
        <f aca="false">IF($E2291&lt;&gt;1,"",IF($F2291="",0,IF($G2291&lt;='Cohort Report'!$B$7,1,0)))</f>
        <v/>
      </c>
      <c r="I2291" s="20" t="str">
        <f aca="false">IF($E2291&lt;&gt;1,"",IF($F2291="",0,IF($G2291&lt;='Cohort Report'!$B$8,1,0)))</f>
        <v/>
      </c>
      <c r="J2291" s="21" t="str">
        <f aca="false">IF($E2291&lt;&gt;1,"",DATE(YEAR($D2291),MONTH($D2291),1))</f>
        <v/>
      </c>
      <c r="K2291" s="20" t="str">
        <f aca="false">IF($E2291&lt;&gt;1,"",IF($G2291="","",IF(AND($D2291&gt;='Cohort Report'!$B$5,$D2291&lt;='Cohort Report'!$B$6),$G2291,"")))</f>
        <v/>
      </c>
    </row>
    <row r="2292" customFormat="false" ht="15" hidden="false" customHeight="false" outlineLevel="0" collapsed="false">
      <c r="A2292" s="9"/>
      <c r="B2292" s="22"/>
      <c r="C2292" s="23"/>
      <c r="D2292" s="19" t="str">
        <f aca="false">IF($A2292="","",_xlfn.MINIFS($B:$B,$A:$A,$A2292))</f>
        <v/>
      </c>
      <c r="E2292" s="20" t="str">
        <f aca="false">IF($A2292="","",IF(AND($B2292=$D2292,COUNTIFS($A$2:$A2292,$A2292,$B$2:$B2292,$B2292)=1),1,0))</f>
        <v/>
      </c>
      <c r="F2292" s="19" t="str">
        <f aca="false">IF($E2292&lt;&gt;1,"",IF(COUNTIFS($A:$A,$A2292,$B:$B,"&gt;"&amp;$D2292)=0,"",_xlfn.MINIFS($B:$B,$A:$A,$A2292,$B:$B,"&gt;"&amp;$D2292)))</f>
        <v/>
      </c>
      <c r="G2292" s="20" t="str">
        <f aca="false">IF($F2292="","",$F2292-$D2292)</f>
        <v/>
      </c>
      <c r="H2292" s="20" t="str">
        <f aca="false">IF($E2292&lt;&gt;1,"",IF($F2292="",0,IF($G2292&lt;='Cohort Report'!$B$7,1,0)))</f>
        <v/>
      </c>
      <c r="I2292" s="20" t="str">
        <f aca="false">IF($E2292&lt;&gt;1,"",IF($F2292="",0,IF($G2292&lt;='Cohort Report'!$B$8,1,0)))</f>
        <v/>
      </c>
      <c r="J2292" s="21" t="str">
        <f aca="false">IF($E2292&lt;&gt;1,"",DATE(YEAR($D2292),MONTH($D2292),1))</f>
        <v/>
      </c>
      <c r="K2292" s="20" t="str">
        <f aca="false">IF($E2292&lt;&gt;1,"",IF($G2292="","",IF(AND($D2292&gt;='Cohort Report'!$B$5,$D2292&lt;='Cohort Report'!$B$6),$G2292,"")))</f>
        <v/>
      </c>
    </row>
    <row r="2293" customFormat="false" ht="15" hidden="false" customHeight="false" outlineLevel="0" collapsed="false">
      <c r="A2293" s="9"/>
      <c r="B2293" s="22"/>
      <c r="C2293" s="23"/>
      <c r="D2293" s="19" t="str">
        <f aca="false">IF($A2293="","",_xlfn.MINIFS($B:$B,$A:$A,$A2293))</f>
        <v/>
      </c>
      <c r="E2293" s="20" t="str">
        <f aca="false">IF($A2293="","",IF(AND($B2293=$D2293,COUNTIFS($A$2:$A2293,$A2293,$B$2:$B2293,$B2293)=1),1,0))</f>
        <v/>
      </c>
      <c r="F2293" s="19" t="str">
        <f aca="false">IF($E2293&lt;&gt;1,"",IF(COUNTIFS($A:$A,$A2293,$B:$B,"&gt;"&amp;$D2293)=0,"",_xlfn.MINIFS($B:$B,$A:$A,$A2293,$B:$B,"&gt;"&amp;$D2293)))</f>
        <v/>
      </c>
      <c r="G2293" s="20" t="str">
        <f aca="false">IF($F2293="","",$F2293-$D2293)</f>
        <v/>
      </c>
      <c r="H2293" s="20" t="str">
        <f aca="false">IF($E2293&lt;&gt;1,"",IF($F2293="",0,IF($G2293&lt;='Cohort Report'!$B$7,1,0)))</f>
        <v/>
      </c>
      <c r="I2293" s="20" t="str">
        <f aca="false">IF($E2293&lt;&gt;1,"",IF($F2293="",0,IF($G2293&lt;='Cohort Report'!$B$8,1,0)))</f>
        <v/>
      </c>
      <c r="J2293" s="21" t="str">
        <f aca="false">IF($E2293&lt;&gt;1,"",DATE(YEAR($D2293),MONTH($D2293),1))</f>
        <v/>
      </c>
      <c r="K2293" s="20" t="str">
        <f aca="false">IF($E2293&lt;&gt;1,"",IF($G2293="","",IF(AND($D2293&gt;='Cohort Report'!$B$5,$D2293&lt;='Cohort Report'!$B$6),$G2293,"")))</f>
        <v/>
      </c>
    </row>
    <row r="2294" customFormat="false" ht="15" hidden="false" customHeight="false" outlineLevel="0" collapsed="false">
      <c r="A2294" s="9"/>
      <c r="B2294" s="22"/>
      <c r="C2294" s="23"/>
      <c r="D2294" s="19" t="str">
        <f aca="false">IF($A2294="","",_xlfn.MINIFS($B:$B,$A:$A,$A2294))</f>
        <v/>
      </c>
      <c r="E2294" s="20" t="str">
        <f aca="false">IF($A2294="","",IF(AND($B2294=$D2294,COUNTIFS($A$2:$A2294,$A2294,$B$2:$B2294,$B2294)=1),1,0))</f>
        <v/>
      </c>
      <c r="F2294" s="19" t="str">
        <f aca="false">IF($E2294&lt;&gt;1,"",IF(COUNTIFS($A:$A,$A2294,$B:$B,"&gt;"&amp;$D2294)=0,"",_xlfn.MINIFS($B:$B,$A:$A,$A2294,$B:$B,"&gt;"&amp;$D2294)))</f>
        <v/>
      </c>
      <c r="G2294" s="20" t="str">
        <f aca="false">IF($F2294="","",$F2294-$D2294)</f>
        <v/>
      </c>
      <c r="H2294" s="20" t="str">
        <f aca="false">IF($E2294&lt;&gt;1,"",IF($F2294="",0,IF($G2294&lt;='Cohort Report'!$B$7,1,0)))</f>
        <v/>
      </c>
      <c r="I2294" s="20" t="str">
        <f aca="false">IF($E2294&lt;&gt;1,"",IF($F2294="",0,IF($G2294&lt;='Cohort Report'!$B$8,1,0)))</f>
        <v/>
      </c>
      <c r="J2294" s="21" t="str">
        <f aca="false">IF($E2294&lt;&gt;1,"",DATE(YEAR($D2294),MONTH($D2294),1))</f>
        <v/>
      </c>
      <c r="K2294" s="20" t="str">
        <f aca="false">IF($E2294&lt;&gt;1,"",IF($G2294="","",IF(AND($D2294&gt;='Cohort Report'!$B$5,$D2294&lt;='Cohort Report'!$B$6),$G2294,"")))</f>
        <v/>
      </c>
    </row>
    <row r="2295" customFormat="false" ht="15" hidden="false" customHeight="false" outlineLevel="0" collapsed="false">
      <c r="A2295" s="9"/>
      <c r="B2295" s="22"/>
      <c r="C2295" s="23"/>
      <c r="D2295" s="19" t="str">
        <f aca="false">IF($A2295="","",_xlfn.MINIFS($B:$B,$A:$A,$A2295))</f>
        <v/>
      </c>
      <c r="E2295" s="20" t="str">
        <f aca="false">IF($A2295="","",IF(AND($B2295=$D2295,COUNTIFS($A$2:$A2295,$A2295,$B$2:$B2295,$B2295)=1),1,0))</f>
        <v/>
      </c>
      <c r="F2295" s="19" t="str">
        <f aca="false">IF($E2295&lt;&gt;1,"",IF(COUNTIFS($A:$A,$A2295,$B:$B,"&gt;"&amp;$D2295)=0,"",_xlfn.MINIFS($B:$B,$A:$A,$A2295,$B:$B,"&gt;"&amp;$D2295)))</f>
        <v/>
      </c>
      <c r="G2295" s="20" t="str">
        <f aca="false">IF($F2295="","",$F2295-$D2295)</f>
        <v/>
      </c>
      <c r="H2295" s="20" t="str">
        <f aca="false">IF($E2295&lt;&gt;1,"",IF($F2295="",0,IF($G2295&lt;='Cohort Report'!$B$7,1,0)))</f>
        <v/>
      </c>
      <c r="I2295" s="20" t="str">
        <f aca="false">IF($E2295&lt;&gt;1,"",IF($F2295="",0,IF($G2295&lt;='Cohort Report'!$B$8,1,0)))</f>
        <v/>
      </c>
      <c r="J2295" s="21" t="str">
        <f aca="false">IF($E2295&lt;&gt;1,"",DATE(YEAR($D2295),MONTH($D2295),1))</f>
        <v/>
      </c>
      <c r="K2295" s="20" t="str">
        <f aca="false">IF($E2295&lt;&gt;1,"",IF($G2295="","",IF(AND($D2295&gt;='Cohort Report'!$B$5,$D2295&lt;='Cohort Report'!$B$6),$G2295,"")))</f>
        <v/>
      </c>
    </row>
    <row r="2296" customFormat="false" ht="15" hidden="false" customHeight="false" outlineLevel="0" collapsed="false">
      <c r="A2296" s="9"/>
      <c r="B2296" s="22"/>
      <c r="C2296" s="23"/>
      <c r="D2296" s="19" t="str">
        <f aca="false">IF($A2296="","",_xlfn.MINIFS($B:$B,$A:$A,$A2296))</f>
        <v/>
      </c>
      <c r="E2296" s="20" t="str">
        <f aca="false">IF($A2296="","",IF(AND($B2296=$D2296,COUNTIFS($A$2:$A2296,$A2296,$B$2:$B2296,$B2296)=1),1,0))</f>
        <v/>
      </c>
      <c r="F2296" s="19" t="str">
        <f aca="false">IF($E2296&lt;&gt;1,"",IF(COUNTIFS($A:$A,$A2296,$B:$B,"&gt;"&amp;$D2296)=0,"",_xlfn.MINIFS($B:$B,$A:$A,$A2296,$B:$B,"&gt;"&amp;$D2296)))</f>
        <v/>
      </c>
      <c r="G2296" s="20" t="str">
        <f aca="false">IF($F2296="","",$F2296-$D2296)</f>
        <v/>
      </c>
      <c r="H2296" s="20" t="str">
        <f aca="false">IF($E2296&lt;&gt;1,"",IF($F2296="",0,IF($G2296&lt;='Cohort Report'!$B$7,1,0)))</f>
        <v/>
      </c>
      <c r="I2296" s="20" t="str">
        <f aca="false">IF($E2296&lt;&gt;1,"",IF($F2296="",0,IF($G2296&lt;='Cohort Report'!$B$8,1,0)))</f>
        <v/>
      </c>
      <c r="J2296" s="21" t="str">
        <f aca="false">IF($E2296&lt;&gt;1,"",DATE(YEAR($D2296),MONTH($D2296),1))</f>
        <v/>
      </c>
      <c r="K2296" s="20" t="str">
        <f aca="false">IF($E2296&lt;&gt;1,"",IF($G2296="","",IF(AND($D2296&gt;='Cohort Report'!$B$5,$D2296&lt;='Cohort Report'!$B$6),$G2296,"")))</f>
        <v/>
      </c>
    </row>
    <row r="2297" customFormat="false" ht="15" hidden="false" customHeight="false" outlineLevel="0" collapsed="false">
      <c r="A2297" s="9"/>
      <c r="B2297" s="22"/>
      <c r="C2297" s="23"/>
      <c r="D2297" s="19" t="str">
        <f aca="false">IF($A2297="","",_xlfn.MINIFS($B:$B,$A:$A,$A2297))</f>
        <v/>
      </c>
      <c r="E2297" s="20" t="str">
        <f aca="false">IF($A2297="","",IF(AND($B2297=$D2297,COUNTIFS($A$2:$A2297,$A2297,$B$2:$B2297,$B2297)=1),1,0))</f>
        <v/>
      </c>
      <c r="F2297" s="19" t="str">
        <f aca="false">IF($E2297&lt;&gt;1,"",IF(COUNTIFS($A:$A,$A2297,$B:$B,"&gt;"&amp;$D2297)=0,"",_xlfn.MINIFS($B:$B,$A:$A,$A2297,$B:$B,"&gt;"&amp;$D2297)))</f>
        <v/>
      </c>
      <c r="G2297" s="20" t="str">
        <f aca="false">IF($F2297="","",$F2297-$D2297)</f>
        <v/>
      </c>
      <c r="H2297" s="20" t="str">
        <f aca="false">IF($E2297&lt;&gt;1,"",IF($F2297="",0,IF($G2297&lt;='Cohort Report'!$B$7,1,0)))</f>
        <v/>
      </c>
      <c r="I2297" s="20" t="str">
        <f aca="false">IF($E2297&lt;&gt;1,"",IF($F2297="",0,IF($G2297&lt;='Cohort Report'!$B$8,1,0)))</f>
        <v/>
      </c>
      <c r="J2297" s="21" t="str">
        <f aca="false">IF($E2297&lt;&gt;1,"",DATE(YEAR($D2297),MONTH($D2297),1))</f>
        <v/>
      </c>
      <c r="K2297" s="20" t="str">
        <f aca="false">IF($E2297&lt;&gt;1,"",IF($G2297="","",IF(AND($D2297&gt;='Cohort Report'!$B$5,$D2297&lt;='Cohort Report'!$B$6),$G2297,"")))</f>
        <v/>
      </c>
    </row>
    <row r="2298" customFormat="false" ht="15" hidden="false" customHeight="false" outlineLevel="0" collapsed="false">
      <c r="A2298" s="9"/>
      <c r="B2298" s="22"/>
      <c r="C2298" s="23"/>
      <c r="D2298" s="19" t="str">
        <f aca="false">IF($A2298="","",_xlfn.MINIFS($B:$B,$A:$A,$A2298))</f>
        <v/>
      </c>
      <c r="E2298" s="20" t="str">
        <f aca="false">IF($A2298="","",IF(AND($B2298=$D2298,COUNTIFS($A$2:$A2298,$A2298,$B$2:$B2298,$B2298)=1),1,0))</f>
        <v/>
      </c>
      <c r="F2298" s="19" t="str">
        <f aca="false">IF($E2298&lt;&gt;1,"",IF(COUNTIFS($A:$A,$A2298,$B:$B,"&gt;"&amp;$D2298)=0,"",_xlfn.MINIFS($B:$B,$A:$A,$A2298,$B:$B,"&gt;"&amp;$D2298)))</f>
        <v/>
      </c>
      <c r="G2298" s="20" t="str">
        <f aca="false">IF($F2298="","",$F2298-$D2298)</f>
        <v/>
      </c>
      <c r="H2298" s="20" t="str">
        <f aca="false">IF($E2298&lt;&gt;1,"",IF($F2298="",0,IF($G2298&lt;='Cohort Report'!$B$7,1,0)))</f>
        <v/>
      </c>
      <c r="I2298" s="20" t="str">
        <f aca="false">IF($E2298&lt;&gt;1,"",IF($F2298="",0,IF($G2298&lt;='Cohort Report'!$B$8,1,0)))</f>
        <v/>
      </c>
      <c r="J2298" s="21" t="str">
        <f aca="false">IF($E2298&lt;&gt;1,"",DATE(YEAR($D2298),MONTH($D2298),1))</f>
        <v/>
      </c>
      <c r="K2298" s="20" t="str">
        <f aca="false">IF($E2298&lt;&gt;1,"",IF($G2298="","",IF(AND($D2298&gt;='Cohort Report'!$B$5,$D2298&lt;='Cohort Report'!$B$6),$G2298,"")))</f>
        <v/>
      </c>
    </row>
    <row r="2299" customFormat="false" ht="15" hidden="false" customHeight="false" outlineLevel="0" collapsed="false">
      <c r="A2299" s="9"/>
      <c r="B2299" s="22"/>
      <c r="C2299" s="23"/>
      <c r="D2299" s="19" t="str">
        <f aca="false">IF($A2299="","",_xlfn.MINIFS($B:$B,$A:$A,$A2299))</f>
        <v/>
      </c>
      <c r="E2299" s="20" t="str">
        <f aca="false">IF($A2299="","",IF(AND($B2299=$D2299,COUNTIFS($A$2:$A2299,$A2299,$B$2:$B2299,$B2299)=1),1,0))</f>
        <v/>
      </c>
      <c r="F2299" s="19" t="str">
        <f aca="false">IF($E2299&lt;&gt;1,"",IF(COUNTIFS($A:$A,$A2299,$B:$B,"&gt;"&amp;$D2299)=0,"",_xlfn.MINIFS($B:$B,$A:$A,$A2299,$B:$B,"&gt;"&amp;$D2299)))</f>
        <v/>
      </c>
      <c r="G2299" s="20" t="str">
        <f aca="false">IF($F2299="","",$F2299-$D2299)</f>
        <v/>
      </c>
      <c r="H2299" s="20" t="str">
        <f aca="false">IF($E2299&lt;&gt;1,"",IF($F2299="",0,IF($G2299&lt;='Cohort Report'!$B$7,1,0)))</f>
        <v/>
      </c>
      <c r="I2299" s="20" t="str">
        <f aca="false">IF($E2299&lt;&gt;1,"",IF($F2299="",0,IF($G2299&lt;='Cohort Report'!$B$8,1,0)))</f>
        <v/>
      </c>
      <c r="J2299" s="21" t="str">
        <f aca="false">IF($E2299&lt;&gt;1,"",DATE(YEAR($D2299),MONTH($D2299),1))</f>
        <v/>
      </c>
      <c r="K2299" s="20" t="str">
        <f aca="false">IF($E2299&lt;&gt;1,"",IF($G2299="","",IF(AND($D2299&gt;='Cohort Report'!$B$5,$D2299&lt;='Cohort Report'!$B$6),$G2299,"")))</f>
        <v/>
      </c>
    </row>
    <row r="2300" customFormat="false" ht="15" hidden="false" customHeight="false" outlineLevel="0" collapsed="false">
      <c r="A2300" s="9"/>
      <c r="B2300" s="22"/>
      <c r="C2300" s="23"/>
      <c r="D2300" s="19" t="str">
        <f aca="false">IF($A2300="","",_xlfn.MINIFS($B:$B,$A:$A,$A2300))</f>
        <v/>
      </c>
      <c r="E2300" s="20" t="str">
        <f aca="false">IF($A2300="","",IF(AND($B2300=$D2300,COUNTIFS($A$2:$A2300,$A2300,$B$2:$B2300,$B2300)=1),1,0))</f>
        <v/>
      </c>
      <c r="F2300" s="19" t="str">
        <f aca="false">IF($E2300&lt;&gt;1,"",IF(COUNTIFS($A:$A,$A2300,$B:$B,"&gt;"&amp;$D2300)=0,"",_xlfn.MINIFS($B:$B,$A:$A,$A2300,$B:$B,"&gt;"&amp;$D2300)))</f>
        <v/>
      </c>
      <c r="G2300" s="20" t="str">
        <f aca="false">IF($F2300="","",$F2300-$D2300)</f>
        <v/>
      </c>
      <c r="H2300" s="20" t="str">
        <f aca="false">IF($E2300&lt;&gt;1,"",IF($F2300="",0,IF($G2300&lt;='Cohort Report'!$B$7,1,0)))</f>
        <v/>
      </c>
      <c r="I2300" s="20" t="str">
        <f aca="false">IF($E2300&lt;&gt;1,"",IF($F2300="",0,IF($G2300&lt;='Cohort Report'!$B$8,1,0)))</f>
        <v/>
      </c>
      <c r="J2300" s="21" t="str">
        <f aca="false">IF($E2300&lt;&gt;1,"",DATE(YEAR($D2300),MONTH($D2300),1))</f>
        <v/>
      </c>
      <c r="K2300" s="20" t="str">
        <f aca="false">IF($E2300&lt;&gt;1,"",IF($G2300="","",IF(AND($D2300&gt;='Cohort Report'!$B$5,$D2300&lt;='Cohort Report'!$B$6),$G2300,"")))</f>
        <v/>
      </c>
    </row>
    <row r="2301" customFormat="false" ht="15" hidden="false" customHeight="false" outlineLevel="0" collapsed="false">
      <c r="A2301" s="9"/>
      <c r="B2301" s="22"/>
      <c r="C2301" s="23"/>
      <c r="D2301" s="19" t="str">
        <f aca="false">IF($A2301="","",_xlfn.MINIFS($B:$B,$A:$A,$A2301))</f>
        <v/>
      </c>
      <c r="E2301" s="20" t="str">
        <f aca="false">IF($A2301="","",IF(AND($B2301=$D2301,COUNTIFS($A$2:$A2301,$A2301,$B$2:$B2301,$B2301)=1),1,0))</f>
        <v/>
      </c>
      <c r="F2301" s="19" t="str">
        <f aca="false">IF($E2301&lt;&gt;1,"",IF(COUNTIFS($A:$A,$A2301,$B:$B,"&gt;"&amp;$D2301)=0,"",_xlfn.MINIFS($B:$B,$A:$A,$A2301,$B:$B,"&gt;"&amp;$D2301)))</f>
        <v/>
      </c>
      <c r="G2301" s="20" t="str">
        <f aca="false">IF($F2301="","",$F2301-$D2301)</f>
        <v/>
      </c>
      <c r="H2301" s="20" t="str">
        <f aca="false">IF($E2301&lt;&gt;1,"",IF($F2301="",0,IF($G2301&lt;='Cohort Report'!$B$7,1,0)))</f>
        <v/>
      </c>
      <c r="I2301" s="20" t="str">
        <f aca="false">IF($E2301&lt;&gt;1,"",IF($F2301="",0,IF($G2301&lt;='Cohort Report'!$B$8,1,0)))</f>
        <v/>
      </c>
      <c r="J2301" s="21" t="str">
        <f aca="false">IF($E2301&lt;&gt;1,"",DATE(YEAR($D2301),MONTH($D2301),1))</f>
        <v/>
      </c>
      <c r="K2301" s="20" t="str">
        <f aca="false">IF($E2301&lt;&gt;1,"",IF($G2301="","",IF(AND($D2301&gt;='Cohort Report'!$B$5,$D2301&lt;='Cohort Report'!$B$6),$G2301,"")))</f>
        <v/>
      </c>
    </row>
    <row r="2302" customFormat="false" ht="15" hidden="false" customHeight="false" outlineLevel="0" collapsed="false">
      <c r="A2302" s="9"/>
      <c r="B2302" s="22"/>
      <c r="C2302" s="23"/>
      <c r="D2302" s="19" t="str">
        <f aca="false">IF($A2302="","",_xlfn.MINIFS($B:$B,$A:$A,$A2302))</f>
        <v/>
      </c>
      <c r="E2302" s="20" t="str">
        <f aca="false">IF($A2302="","",IF(AND($B2302=$D2302,COUNTIFS($A$2:$A2302,$A2302,$B$2:$B2302,$B2302)=1),1,0))</f>
        <v/>
      </c>
      <c r="F2302" s="19" t="str">
        <f aca="false">IF($E2302&lt;&gt;1,"",IF(COUNTIFS($A:$A,$A2302,$B:$B,"&gt;"&amp;$D2302)=0,"",_xlfn.MINIFS($B:$B,$A:$A,$A2302,$B:$B,"&gt;"&amp;$D2302)))</f>
        <v/>
      </c>
      <c r="G2302" s="20" t="str">
        <f aca="false">IF($F2302="","",$F2302-$D2302)</f>
        <v/>
      </c>
      <c r="H2302" s="20" t="str">
        <f aca="false">IF($E2302&lt;&gt;1,"",IF($F2302="",0,IF($G2302&lt;='Cohort Report'!$B$7,1,0)))</f>
        <v/>
      </c>
      <c r="I2302" s="20" t="str">
        <f aca="false">IF($E2302&lt;&gt;1,"",IF($F2302="",0,IF($G2302&lt;='Cohort Report'!$B$8,1,0)))</f>
        <v/>
      </c>
      <c r="J2302" s="21" t="str">
        <f aca="false">IF($E2302&lt;&gt;1,"",DATE(YEAR($D2302),MONTH($D2302),1))</f>
        <v/>
      </c>
      <c r="K2302" s="20" t="str">
        <f aca="false">IF($E2302&lt;&gt;1,"",IF($G2302="","",IF(AND($D2302&gt;='Cohort Report'!$B$5,$D2302&lt;='Cohort Report'!$B$6),$G2302,"")))</f>
        <v/>
      </c>
    </row>
    <row r="2303" customFormat="false" ht="15" hidden="false" customHeight="false" outlineLevel="0" collapsed="false">
      <c r="A2303" s="9"/>
      <c r="B2303" s="22"/>
      <c r="C2303" s="23"/>
      <c r="D2303" s="19" t="str">
        <f aca="false">IF($A2303="","",_xlfn.MINIFS($B:$B,$A:$A,$A2303))</f>
        <v/>
      </c>
      <c r="E2303" s="20" t="str">
        <f aca="false">IF($A2303="","",IF(AND($B2303=$D2303,COUNTIFS($A$2:$A2303,$A2303,$B$2:$B2303,$B2303)=1),1,0))</f>
        <v/>
      </c>
      <c r="F2303" s="19" t="str">
        <f aca="false">IF($E2303&lt;&gt;1,"",IF(COUNTIFS($A:$A,$A2303,$B:$B,"&gt;"&amp;$D2303)=0,"",_xlfn.MINIFS($B:$B,$A:$A,$A2303,$B:$B,"&gt;"&amp;$D2303)))</f>
        <v/>
      </c>
      <c r="G2303" s="20" t="str">
        <f aca="false">IF($F2303="","",$F2303-$D2303)</f>
        <v/>
      </c>
      <c r="H2303" s="20" t="str">
        <f aca="false">IF($E2303&lt;&gt;1,"",IF($F2303="",0,IF($G2303&lt;='Cohort Report'!$B$7,1,0)))</f>
        <v/>
      </c>
      <c r="I2303" s="20" t="str">
        <f aca="false">IF($E2303&lt;&gt;1,"",IF($F2303="",0,IF($G2303&lt;='Cohort Report'!$B$8,1,0)))</f>
        <v/>
      </c>
      <c r="J2303" s="21" t="str">
        <f aca="false">IF($E2303&lt;&gt;1,"",DATE(YEAR($D2303),MONTH($D2303),1))</f>
        <v/>
      </c>
      <c r="K2303" s="20" t="str">
        <f aca="false">IF($E2303&lt;&gt;1,"",IF($G2303="","",IF(AND($D2303&gt;='Cohort Report'!$B$5,$D2303&lt;='Cohort Report'!$B$6),$G2303,"")))</f>
        <v/>
      </c>
    </row>
    <row r="2304" customFormat="false" ht="15" hidden="false" customHeight="false" outlineLevel="0" collapsed="false">
      <c r="A2304" s="9"/>
      <c r="B2304" s="22"/>
      <c r="C2304" s="23"/>
      <c r="D2304" s="19" t="str">
        <f aca="false">IF($A2304="","",_xlfn.MINIFS($B:$B,$A:$A,$A2304))</f>
        <v/>
      </c>
      <c r="E2304" s="20" t="str">
        <f aca="false">IF($A2304="","",IF(AND($B2304=$D2304,COUNTIFS($A$2:$A2304,$A2304,$B$2:$B2304,$B2304)=1),1,0))</f>
        <v/>
      </c>
      <c r="F2304" s="19" t="str">
        <f aca="false">IF($E2304&lt;&gt;1,"",IF(COUNTIFS($A:$A,$A2304,$B:$B,"&gt;"&amp;$D2304)=0,"",_xlfn.MINIFS($B:$B,$A:$A,$A2304,$B:$B,"&gt;"&amp;$D2304)))</f>
        <v/>
      </c>
      <c r="G2304" s="20" t="str">
        <f aca="false">IF($F2304="","",$F2304-$D2304)</f>
        <v/>
      </c>
      <c r="H2304" s="20" t="str">
        <f aca="false">IF($E2304&lt;&gt;1,"",IF($F2304="",0,IF($G2304&lt;='Cohort Report'!$B$7,1,0)))</f>
        <v/>
      </c>
      <c r="I2304" s="20" t="str">
        <f aca="false">IF($E2304&lt;&gt;1,"",IF($F2304="",0,IF($G2304&lt;='Cohort Report'!$B$8,1,0)))</f>
        <v/>
      </c>
      <c r="J2304" s="21" t="str">
        <f aca="false">IF($E2304&lt;&gt;1,"",DATE(YEAR($D2304),MONTH($D2304),1))</f>
        <v/>
      </c>
      <c r="K2304" s="20" t="str">
        <f aca="false">IF($E2304&lt;&gt;1,"",IF($G2304="","",IF(AND($D2304&gt;='Cohort Report'!$B$5,$D2304&lt;='Cohort Report'!$B$6),$G2304,"")))</f>
        <v/>
      </c>
    </row>
    <row r="2305" customFormat="false" ht="15" hidden="false" customHeight="false" outlineLevel="0" collapsed="false">
      <c r="A2305" s="9"/>
      <c r="B2305" s="22"/>
      <c r="C2305" s="23"/>
      <c r="D2305" s="19" t="str">
        <f aca="false">IF($A2305="","",_xlfn.MINIFS($B:$B,$A:$A,$A2305))</f>
        <v/>
      </c>
      <c r="E2305" s="20" t="str">
        <f aca="false">IF($A2305="","",IF(AND($B2305=$D2305,COUNTIFS($A$2:$A2305,$A2305,$B$2:$B2305,$B2305)=1),1,0))</f>
        <v/>
      </c>
      <c r="F2305" s="19" t="str">
        <f aca="false">IF($E2305&lt;&gt;1,"",IF(COUNTIFS($A:$A,$A2305,$B:$B,"&gt;"&amp;$D2305)=0,"",_xlfn.MINIFS($B:$B,$A:$A,$A2305,$B:$B,"&gt;"&amp;$D2305)))</f>
        <v/>
      </c>
      <c r="G2305" s="20" t="str">
        <f aca="false">IF($F2305="","",$F2305-$D2305)</f>
        <v/>
      </c>
      <c r="H2305" s="20" t="str">
        <f aca="false">IF($E2305&lt;&gt;1,"",IF($F2305="",0,IF($G2305&lt;='Cohort Report'!$B$7,1,0)))</f>
        <v/>
      </c>
      <c r="I2305" s="20" t="str">
        <f aca="false">IF($E2305&lt;&gt;1,"",IF($F2305="",0,IF($G2305&lt;='Cohort Report'!$B$8,1,0)))</f>
        <v/>
      </c>
      <c r="J2305" s="21" t="str">
        <f aca="false">IF($E2305&lt;&gt;1,"",DATE(YEAR($D2305),MONTH($D2305),1))</f>
        <v/>
      </c>
      <c r="K2305" s="20" t="str">
        <f aca="false">IF($E2305&lt;&gt;1,"",IF($G2305="","",IF(AND($D2305&gt;='Cohort Report'!$B$5,$D2305&lt;='Cohort Report'!$B$6),$G2305,"")))</f>
        <v/>
      </c>
    </row>
    <row r="2306" customFormat="false" ht="15" hidden="false" customHeight="false" outlineLevel="0" collapsed="false">
      <c r="A2306" s="9"/>
      <c r="B2306" s="22"/>
      <c r="C2306" s="23"/>
      <c r="D2306" s="19" t="str">
        <f aca="false">IF($A2306="","",_xlfn.MINIFS($B:$B,$A:$A,$A2306))</f>
        <v/>
      </c>
      <c r="E2306" s="20" t="str">
        <f aca="false">IF($A2306="","",IF(AND($B2306=$D2306,COUNTIFS($A$2:$A2306,$A2306,$B$2:$B2306,$B2306)=1),1,0))</f>
        <v/>
      </c>
      <c r="F2306" s="19" t="str">
        <f aca="false">IF($E2306&lt;&gt;1,"",IF(COUNTIFS($A:$A,$A2306,$B:$B,"&gt;"&amp;$D2306)=0,"",_xlfn.MINIFS($B:$B,$A:$A,$A2306,$B:$B,"&gt;"&amp;$D2306)))</f>
        <v/>
      </c>
      <c r="G2306" s="20" t="str">
        <f aca="false">IF($F2306="","",$F2306-$D2306)</f>
        <v/>
      </c>
      <c r="H2306" s="20" t="str">
        <f aca="false">IF($E2306&lt;&gt;1,"",IF($F2306="",0,IF($G2306&lt;='Cohort Report'!$B$7,1,0)))</f>
        <v/>
      </c>
      <c r="I2306" s="20" t="str">
        <f aca="false">IF($E2306&lt;&gt;1,"",IF($F2306="",0,IF($G2306&lt;='Cohort Report'!$B$8,1,0)))</f>
        <v/>
      </c>
      <c r="J2306" s="21" t="str">
        <f aca="false">IF($E2306&lt;&gt;1,"",DATE(YEAR($D2306),MONTH($D2306),1))</f>
        <v/>
      </c>
      <c r="K2306" s="20" t="str">
        <f aca="false">IF($E2306&lt;&gt;1,"",IF($G2306="","",IF(AND($D2306&gt;='Cohort Report'!$B$5,$D2306&lt;='Cohort Report'!$B$6),$G2306,"")))</f>
        <v/>
      </c>
    </row>
    <row r="2307" customFormat="false" ht="15" hidden="false" customHeight="false" outlineLevel="0" collapsed="false">
      <c r="A2307" s="9"/>
      <c r="B2307" s="22"/>
      <c r="C2307" s="23"/>
      <c r="D2307" s="19" t="str">
        <f aca="false">IF($A2307="","",_xlfn.MINIFS($B:$B,$A:$A,$A2307))</f>
        <v/>
      </c>
      <c r="E2307" s="20" t="str">
        <f aca="false">IF($A2307="","",IF(AND($B2307=$D2307,COUNTIFS($A$2:$A2307,$A2307,$B$2:$B2307,$B2307)=1),1,0))</f>
        <v/>
      </c>
      <c r="F2307" s="19" t="str">
        <f aca="false">IF($E2307&lt;&gt;1,"",IF(COUNTIFS($A:$A,$A2307,$B:$B,"&gt;"&amp;$D2307)=0,"",_xlfn.MINIFS($B:$B,$A:$A,$A2307,$B:$B,"&gt;"&amp;$D2307)))</f>
        <v/>
      </c>
      <c r="G2307" s="20" t="str">
        <f aca="false">IF($F2307="","",$F2307-$D2307)</f>
        <v/>
      </c>
      <c r="H2307" s="20" t="str">
        <f aca="false">IF($E2307&lt;&gt;1,"",IF($F2307="",0,IF($G2307&lt;='Cohort Report'!$B$7,1,0)))</f>
        <v/>
      </c>
      <c r="I2307" s="20" t="str">
        <f aca="false">IF($E2307&lt;&gt;1,"",IF($F2307="",0,IF($G2307&lt;='Cohort Report'!$B$8,1,0)))</f>
        <v/>
      </c>
      <c r="J2307" s="21" t="str">
        <f aca="false">IF($E2307&lt;&gt;1,"",DATE(YEAR($D2307),MONTH($D2307),1))</f>
        <v/>
      </c>
      <c r="K2307" s="20" t="str">
        <f aca="false">IF($E2307&lt;&gt;1,"",IF($G2307="","",IF(AND($D2307&gt;='Cohort Report'!$B$5,$D2307&lt;='Cohort Report'!$B$6),$G2307,"")))</f>
        <v/>
      </c>
    </row>
    <row r="2308" customFormat="false" ht="15" hidden="false" customHeight="false" outlineLevel="0" collapsed="false">
      <c r="A2308" s="9"/>
      <c r="B2308" s="22"/>
      <c r="C2308" s="23"/>
      <c r="D2308" s="19" t="str">
        <f aca="false">IF($A2308="","",_xlfn.MINIFS($B:$B,$A:$A,$A2308))</f>
        <v/>
      </c>
      <c r="E2308" s="20" t="str">
        <f aca="false">IF($A2308="","",IF(AND($B2308=$D2308,COUNTIFS($A$2:$A2308,$A2308,$B$2:$B2308,$B2308)=1),1,0))</f>
        <v/>
      </c>
      <c r="F2308" s="19" t="str">
        <f aca="false">IF($E2308&lt;&gt;1,"",IF(COUNTIFS($A:$A,$A2308,$B:$B,"&gt;"&amp;$D2308)=0,"",_xlfn.MINIFS($B:$B,$A:$A,$A2308,$B:$B,"&gt;"&amp;$D2308)))</f>
        <v/>
      </c>
      <c r="G2308" s="20" t="str">
        <f aca="false">IF($F2308="","",$F2308-$D2308)</f>
        <v/>
      </c>
      <c r="H2308" s="20" t="str">
        <f aca="false">IF($E2308&lt;&gt;1,"",IF($F2308="",0,IF($G2308&lt;='Cohort Report'!$B$7,1,0)))</f>
        <v/>
      </c>
      <c r="I2308" s="20" t="str">
        <f aca="false">IF($E2308&lt;&gt;1,"",IF($F2308="",0,IF($G2308&lt;='Cohort Report'!$B$8,1,0)))</f>
        <v/>
      </c>
      <c r="J2308" s="21" t="str">
        <f aca="false">IF($E2308&lt;&gt;1,"",DATE(YEAR($D2308),MONTH($D2308),1))</f>
        <v/>
      </c>
      <c r="K2308" s="20" t="str">
        <f aca="false">IF($E2308&lt;&gt;1,"",IF($G2308="","",IF(AND($D2308&gt;='Cohort Report'!$B$5,$D2308&lt;='Cohort Report'!$B$6),$G2308,"")))</f>
        <v/>
      </c>
    </row>
    <row r="2309" customFormat="false" ht="15" hidden="false" customHeight="false" outlineLevel="0" collapsed="false">
      <c r="A2309" s="9"/>
      <c r="B2309" s="22"/>
      <c r="C2309" s="23"/>
      <c r="D2309" s="19" t="str">
        <f aca="false">IF($A2309="","",_xlfn.MINIFS($B:$B,$A:$A,$A2309))</f>
        <v/>
      </c>
      <c r="E2309" s="20" t="str">
        <f aca="false">IF($A2309="","",IF(AND($B2309=$D2309,COUNTIFS($A$2:$A2309,$A2309,$B$2:$B2309,$B2309)=1),1,0))</f>
        <v/>
      </c>
      <c r="F2309" s="19" t="str">
        <f aca="false">IF($E2309&lt;&gt;1,"",IF(COUNTIFS($A:$A,$A2309,$B:$B,"&gt;"&amp;$D2309)=0,"",_xlfn.MINIFS($B:$B,$A:$A,$A2309,$B:$B,"&gt;"&amp;$D2309)))</f>
        <v/>
      </c>
      <c r="G2309" s="20" t="str">
        <f aca="false">IF($F2309="","",$F2309-$D2309)</f>
        <v/>
      </c>
      <c r="H2309" s="20" t="str">
        <f aca="false">IF($E2309&lt;&gt;1,"",IF($F2309="",0,IF($G2309&lt;='Cohort Report'!$B$7,1,0)))</f>
        <v/>
      </c>
      <c r="I2309" s="20" t="str">
        <f aca="false">IF($E2309&lt;&gt;1,"",IF($F2309="",0,IF($G2309&lt;='Cohort Report'!$B$8,1,0)))</f>
        <v/>
      </c>
      <c r="J2309" s="21" t="str">
        <f aca="false">IF($E2309&lt;&gt;1,"",DATE(YEAR($D2309),MONTH($D2309),1))</f>
        <v/>
      </c>
      <c r="K2309" s="20" t="str">
        <f aca="false">IF($E2309&lt;&gt;1,"",IF($G2309="","",IF(AND($D2309&gt;='Cohort Report'!$B$5,$D2309&lt;='Cohort Report'!$B$6),$G2309,"")))</f>
        <v/>
      </c>
    </row>
    <row r="2310" customFormat="false" ht="15" hidden="false" customHeight="false" outlineLevel="0" collapsed="false">
      <c r="A2310" s="9"/>
      <c r="B2310" s="22"/>
      <c r="C2310" s="23"/>
      <c r="D2310" s="19" t="str">
        <f aca="false">IF($A2310="","",_xlfn.MINIFS($B:$B,$A:$A,$A2310))</f>
        <v/>
      </c>
      <c r="E2310" s="20" t="str">
        <f aca="false">IF($A2310="","",IF(AND($B2310=$D2310,COUNTIFS($A$2:$A2310,$A2310,$B$2:$B2310,$B2310)=1),1,0))</f>
        <v/>
      </c>
      <c r="F2310" s="19" t="str">
        <f aca="false">IF($E2310&lt;&gt;1,"",IF(COUNTIFS($A:$A,$A2310,$B:$B,"&gt;"&amp;$D2310)=0,"",_xlfn.MINIFS($B:$B,$A:$A,$A2310,$B:$B,"&gt;"&amp;$D2310)))</f>
        <v/>
      </c>
      <c r="G2310" s="20" t="str">
        <f aca="false">IF($F2310="","",$F2310-$D2310)</f>
        <v/>
      </c>
      <c r="H2310" s="20" t="str">
        <f aca="false">IF($E2310&lt;&gt;1,"",IF($F2310="",0,IF($G2310&lt;='Cohort Report'!$B$7,1,0)))</f>
        <v/>
      </c>
      <c r="I2310" s="20" t="str">
        <f aca="false">IF($E2310&lt;&gt;1,"",IF($F2310="",0,IF($G2310&lt;='Cohort Report'!$B$8,1,0)))</f>
        <v/>
      </c>
      <c r="J2310" s="21" t="str">
        <f aca="false">IF($E2310&lt;&gt;1,"",DATE(YEAR($D2310),MONTH($D2310),1))</f>
        <v/>
      </c>
      <c r="K2310" s="20" t="str">
        <f aca="false">IF($E2310&lt;&gt;1,"",IF($G2310="","",IF(AND($D2310&gt;='Cohort Report'!$B$5,$D2310&lt;='Cohort Report'!$B$6),$G2310,"")))</f>
        <v/>
      </c>
    </row>
    <row r="2311" customFormat="false" ht="15" hidden="false" customHeight="false" outlineLevel="0" collapsed="false">
      <c r="A2311" s="9"/>
      <c r="B2311" s="22"/>
      <c r="C2311" s="23"/>
      <c r="D2311" s="19" t="str">
        <f aca="false">IF($A2311="","",_xlfn.MINIFS($B:$B,$A:$A,$A2311))</f>
        <v/>
      </c>
      <c r="E2311" s="20" t="str">
        <f aca="false">IF($A2311="","",IF(AND($B2311=$D2311,COUNTIFS($A$2:$A2311,$A2311,$B$2:$B2311,$B2311)=1),1,0))</f>
        <v/>
      </c>
      <c r="F2311" s="19" t="str">
        <f aca="false">IF($E2311&lt;&gt;1,"",IF(COUNTIFS($A:$A,$A2311,$B:$B,"&gt;"&amp;$D2311)=0,"",_xlfn.MINIFS($B:$B,$A:$A,$A2311,$B:$B,"&gt;"&amp;$D2311)))</f>
        <v/>
      </c>
      <c r="G2311" s="20" t="str">
        <f aca="false">IF($F2311="","",$F2311-$D2311)</f>
        <v/>
      </c>
      <c r="H2311" s="20" t="str">
        <f aca="false">IF($E2311&lt;&gt;1,"",IF($F2311="",0,IF($G2311&lt;='Cohort Report'!$B$7,1,0)))</f>
        <v/>
      </c>
      <c r="I2311" s="20" t="str">
        <f aca="false">IF($E2311&lt;&gt;1,"",IF($F2311="",0,IF($G2311&lt;='Cohort Report'!$B$8,1,0)))</f>
        <v/>
      </c>
      <c r="J2311" s="21" t="str">
        <f aca="false">IF($E2311&lt;&gt;1,"",DATE(YEAR($D2311),MONTH($D2311),1))</f>
        <v/>
      </c>
      <c r="K2311" s="20" t="str">
        <f aca="false">IF($E2311&lt;&gt;1,"",IF($G2311="","",IF(AND($D2311&gt;='Cohort Report'!$B$5,$D2311&lt;='Cohort Report'!$B$6),$G2311,"")))</f>
        <v/>
      </c>
    </row>
    <row r="2312" customFormat="false" ht="15" hidden="false" customHeight="false" outlineLevel="0" collapsed="false">
      <c r="A2312" s="9"/>
      <c r="B2312" s="22"/>
      <c r="C2312" s="23"/>
      <c r="D2312" s="19" t="str">
        <f aca="false">IF($A2312="","",_xlfn.MINIFS($B:$B,$A:$A,$A2312))</f>
        <v/>
      </c>
      <c r="E2312" s="20" t="str">
        <f aca="false">IF($A2312="","",IF(AND($B2312=$D2312,COUNTIFS($A$2:$A2312,$A2312,$B$2:$B2312,$B2312)=1),1,0))</f>
        <v/>
      </c>
      <c r="F2312" s="19" t="str">
        <f aca="false">IF($E2312&lt;&gt;1,"",IF(COUNTIFS($A:$A,$A2312,$B:$B,"&gt;"&amp;$D2312)=0,"",_xlfn.MINIFS($B:$B,$A:$A,$A2312,$B:$B,"&gt;"&amp;$D2312)))</f>
        <v/>
      </c>
      <c r="G2312" s="20" t="str">
        <f aca="false">IF($F2312="","",$F2312-$D2312)</f>
        <v/>
      </c>
      <c r="H2312" s="20" t="str">
        <f aca="false">IF($E2312&lt;&gt;1,"",IF($F2312="",0,IF($G2312&lt;='Cohort Report'!$B$7,1,0)))</f>
        <v/>
      </c>
      <c r="I2312" s="20" t="str">
        <f aca="false">IF($E2312&lt;&gt;1,"",IF($F2312="",0,IF($G2312&lt;='Cohort Report'!$B$8,1,0)))</f>
        <v/>
      </c>
      <c r="J2312" s="21" t="str">
        <f aca="false">IF($E2312&lt;&gt;1,"",DATE(YEAR($D2312),MONTH($D2312),1))</f>
        <v/>
      </c>
      <c r="K2312" s="20" t="str">
        <f aca="false">IF($E2312&lt;&gt;1,"",IF($G2312="","",IF(AND($D2312&gt;='Cohort Report'!$B$5,$D2312&lt;='Cohort Report'!$B$6),$G2312,"")))</f>
        <v/>
      </c>
    </row>
    <row r="2313" customFormat="false" ht="15" hidden="false" customHeight="false" outlineLevel="0" collapsed="false">
      <c r="A2313" s="9"/>
      <c r="B2313" s="22"/>
      <c r="C2313" s="23"/>
      <c r="D2313" s="19" t="str">
        <f aca="false">IF($A2313="","",_xlfn.MINIFS($B:$B,$A:$A,$A2313))</f>
        <v/>
      </c>
      <c r="E2313" s="20" t="str">
        <f aca="false">IF($A2313="","",IF(AND($B2313=$D2313,COUNTIFS($A$2:$A2313,$A2313,$B$2:$B2313,$B2313)=1),1,0))</f>
        <v/>
      </c>
      <c r="F2313" s="19" t="str">
        <f aca="false">IF($E2313&lt;&gt;1,"",IF(COUNTIFS($A:$A,$A2313,$B:$B,"&gt;"&amp;$D2313)=0,"",_xlfn.MINIFS($B:$B,$A:$A,$A2313,$B:$B,"&gt;"&amp;$D2313)))</f>
        <v/>
      </c>
      <c r="G2313" s="20" t="str">
        <f aca="false">IF($F2313="","",$F2313-$D2313)</f>
        <v/>
      </c>
      <c r="H2313" s="20" t="str">
        <f aca="false">IF($E2313&lt;&gt;1,"",IF($F2313="",0,IF($G2313&lt;='Cohort Report'!$B$7,1,0)))</f>
        <v/>
      </c>
      <c r="I2313" s="20" t="str">
        <f aca="false">IF($E2313&lt;&gt;1,"",IF($F2313="",0,IF($G2313&lt;='Cohort Report'!$B$8,1,0)))</f>
        <v/>
      </c>
      <c r="J2313" s="21" t="str">
        <f aca="false">IF($E2313&lt;&gt;1,"",DATE(YEAR($D2313),MONTH($D2313),1))</f>
        <v/>
      </c>
      <c r="K2313" s="20" t="str">
        <f aca="false">IF($E2313&lt;&gt;1,"",IF($G2313="","",IF(AND($D2313&gt;='Cohort Report'!$B$5,$D2313&lt;='Cohort Report'!$B$6),$G2313,"")))</f>
        <v/>
      </c>
    </row>
    <row r="2314" customFormat="false" ht="15" hidden="false" customHeight="false" outlineLevel="0" collapsed="false">
      <c r="A2314" s="9"/>
      <c r="B2314" s="22"/>
      <c r="C2314" s="23"/>
      <c r="D2314" s="19" t="str">
        <f aca="false">IF($A2314="","",_xlfn.MINIFS($B:$B,$A:$A,$A2314))</f>
        <v/>
      </c>
      <c r="E2314" s="20" t="str">
        <f aca="false">IF($A2314="","",IF(AND($B2314=$D2314,COUNTIFS($A$2:$A2314,$A2314,$B$2:$B2314,$B2314)=1),1,0))</f>
        <v/>
      </c>
      <c r="F2314" s="19" t="str">
        <f aca="false">IF($E2314&lt;&gt;1,"",IF(COUNTIFS($A:$A,$A2314,$B:$B,"&gt;"&amp;$D2314)=0,"",_xlfn.MINIFS($B:$B,$A:$A,$A2314,$B:$B,"&gt;"&amp;$D2314)))</f>
        <v/>
      </c>
      <c r="G2314" s="20" t="str">
        <f aca="false">IF($F2314="","",$F2314-$D2314)</f>
        <v/>
      </c>
      <c r="H2314" s="20" t="str">
        <f aca="false">IF($E2314&lt;&gt;1,"",IF($F2314="",0,IF($G2314&lt;='Cohort Report'!$B$7,1,0)))</f>
        <v/>
      </c>
      <c r="I2314" s="20" t="str">
        <f aca="false">IF($E2314&lt;&gt;1,"",IF($F2314="",0,IF($G2314&lt;='Cohort Report'!$B$8,1,0)))</f>
        <v/>
      </c>
      <c r="J2314" s="21" t="str">
        <f aca="false">IF($E2314&lt;&gt;1,"",DATE(YEAR($D2314),MONTH($D2314),1))</f>
        <v/>
      </c>
      <c r="K2314" s="20" t="str">
        <f aca="false">IF($E2314&lt;&gt;1,"",IF($G2314="","",IF(AND($D2314&gt;='Cohort Report'!$B$5,$D2314&lt;='Cohort Report'!$B$6),$G2314,"")))</f>
        <v/>
      </c>
    </row>
    <row r="2315" customFormat="false" ht="15" hidden="false" customHeight="false" outlineLevel="0" collapsed="false">
      <c r="A2315" s="9"/>
      <c r="B2315" s="22"/>
      <c r="C2315" s="23"/>
      <c r="D2315" s="19" t="str">
        <f aca="false">IF($A2315="","",_xlfn.MINIFS($B:$B,$A:$A,$A2315))</f>
        <v/>
      </c>
      <c r="E2315" s="20" t="str">
        <f aca="false">IF($A2315="","",IF(AND($B2315=$D2315,COUNTIFS($A$2:$A2315,$A2315,$B$2:$B2315,$B2315)=1),1,0))</f>
        <v/>
      </c>
      <c r="F2315" s="19" t="str">
        <f aca="false">IF($E2315&lt;&gt;1,"",IF(COUNTIFS($A:$A,$A2315,$B:$B,"&gt;"&amp;$D2315)=0,"",_xlfn.MINIFS($B:$B,$A:$A,$A2315,$B:$B,"&gt;"&amp;$D2315)))</f>
        <v/>
      </c>
      <c r="G2315" s="20" t="str">
        <f aca="false">IF($F2315="","",$F2315-$D2315)</f>
        <v/>
      </c>
      <c r="H2315" s="20" t="str">
        <f aca="false">IF($E2315&lt;&gt;1,"",IF($F2315="",0,IF($G2315&lt;='Cohort Report'!$B$7,1,0)))</f>
        <v/>
      </c>
      <c r="I2315" s="20" t="str">
        <f aca="false">IF($E2315&lt;&gt;1,"",IF($F2315="",0,IF($G2315&lt;='Cohort Report'!$B$8,1,0)))</f>
        <v/>
      </c>
      <c r="J2315" s="21" t="str">
        <f aca="false">IF($E2315&lt;&gt;1,"",DATE(YEAR($D2315),MONTH($D2315),1))</f>
        <v/>
      </c>
      <c r="K2315" s="20" t="str">
        <f aca="false">IF($E2315&lt;&gt;1,"",IF($G2315="","",IF(AND($D2315&gt;='Cohort Report'!$B$5,$D2315&lt;='Cohort Report'!$B$6),$G2315,"")))</f>
        <v/>
      </c>
    </row>
    <row r="2316" customFormat="false" ht="15" hidden="false" customHeight="false" outlineLevel="0" collapsed="false">
      <c r="A2316" s="9"/>
      <c r="B2316" s="22"/>
      <c r="C2316" s="23"/>
      <c r="D2316" s="19" t="str">
        <f aca="false">IF($A2316="","",_xlfn.MINIFS($B:$B,$A:$A,$A2316))</f>
        <v/>
      </c>
      <c r="E2316" s="20" t="str">
        <f aca="false">IF($A2316="","",IF(AND($B2316=$D2316,COUNTIFS($A$2:$A2316,$A2316,$B$2:$B2316,$B2316)=1),1,0))</f>
        <v/>
      </c>
      <c r="F2316" s="19" t="str">
        <f aca="false">IF($E2316&lt;&gt;1,"",IF(COUNTIFS($A:$A,$A2316,$B:$B,"&gt;"&amp;$D2316)=0,"",_xlfn.MINIFS($B:$B,$A:$A,$A2316,$B:$B,"&gt;"&amp;$D2316)))</f>
        <v/>
      </c>
      <c r="G2316" s="20" t="str">
        <f aca="false">IF($F2316="","",$F2316-$D2316)</f>
        <v/>
      </c>
      <c r="H2316" s="20" t="str">
        <f aca="false">IF($E2316&lt;&gt;1,"",IF($F2316="",0,IF($G2316&lt;='Cohort Report'!$B$7,1,0)))</f>
        <v/>
      </c>
      <c r="I2316" s="20" t="str">
        <f aca="false">IF($E2316&lt;&gt;1,"",IF($F2316="",0,IF($G2316&lt;='Cohort Report'!$B$8,1,0)))</f>
        <v/>
      </c>
      <c r="J2316" s="21" t="str">
        <f aca="false">IF($E2316&lt;&gt;1,"",DATE(YEAR($D2316),MONTH($D2316),1))</f>
        <v/>
      </c>
      <c r="K2316" s="20" t="str">
        <f aca="false">IF($E2316&lt;&gt;1,"",IF($G2316="","",IF(AND($D2316&gt;='Cohort Report'!$B$5,$D2316&lt;='Cohort Report'!$B$6),$G2316,"")))</f>
        <v/>
      </c>
    </row>
    <row r="2317" customFormat="false" ht="15" hidden="false" customHeight="false" outlineLevel="0" collapsed="false">
      <c r="A2317" s="9"/>
      <c r="B2317" s="22"/>
      <c r="C2317" s="23"/>
      <c r="D2317" s="19" t="str">
        <f aca="false">IF($A2317="","",_xlfn.MINIFS($B:$B,$A:$A,$A2317))</f>
        <v/>
      </c>
      <c r="E2317" s="20" t="str">
        <f aca="false">IF($A2317="","",IF(AND($B2317=$D2317,COUNTIFS($A$2:$A2317,$A2317,$B$2:$B2317,$B2317)=1),1,0))</f>
        <v/>
      </c>
      <c r="F2317" s="19" t="str">
        <f aca="false">IF($E2317&lt;&gt;1,"",IF(COUNTIFS($A:$A,$A2317,$B:$B,"&gt;"&amp;$D2317)=0,"",_xlfn.MINIFS($B:$B,$A:$A,$A2317,$B:$B,"&gt;"&amp;$D2317)))</f>
        <v/>
      </c>
      <c r="G2317" s="20" t="str">
        <f aca="false">IF($F2317="","",$F2317-$D2317)</f>
        <v/>
      </c>
      <c r="H2317" s="20" t="str">
        <f aca="false">IF($E2317&lt;&gt;1,"",IF($F2317="",0,IF($G2317&lt;='Cohort Report'!$B$7,1,0)))</f>
        <v/>
      </c>
      <c r="I2317" s="20" t="str">
        <f aca="false">IF($E2317&lt;&gt;1,"",IF($F2317="",0,IF($G2317&lt;='Cohort Report'!$B$8,1,0)))</f>
        <v/>
      </c>
      <c r="J2317" s="21" t="str">
        <f aca="false">IF($E2317&lt;&gt;1,"",DATE(YEAR($D2317),MONTH($D2317),1))</f>
        <v/>
      </c>
      <c r="K2317" s="20" t="str">
        <f aca="false">IF($E2317&lt;&gt;1,"",IF($G2317="","",IF(AND($D2317&gt;='Cohort Report'!$B$5,$D2317&lt;='Cohort Report'!$B$6),$G2317,"")))</f>
        <v/>
      </c>
    </row>
    <row r="2318" customFormat="false" ht="15" hidden="false" customHeight="false" outlineLevel="0" collapsed="false">
      <c r="A2318" s="9"/>
      <c r="B2318" s="22"/>
      <c r="C2318" s="23"/>
      <c r="D2318" s="19" t="str">
        <f aca="false">IF($A2318="","",_xlfn.MINIFS($B:$B,$A:$A,$A2318))</f>
        <v/>
      </c>
      <c r="E2318" s="20" t="str">
        <f aca="false">IF($A2318="","",IF(AND($B2318=$D2318,COUNTIFS($A$2:$A2318,$A2318,$B$2:$B2318,$B2318)=1),1,0))</f>
        <v/>
      </c>
      <c r="F2318" s="19" t="str">
        <f aca="false">IF($E2318&lt;&gt;1,"",IF(COUNTIFS($A:$A,$A2318,$B:$B,"&gt;"&amp;$D2318)=0,"",_xlfn.MINIFS($B:$B,$A:$A,$A2318,$B:$B,"&gt;"&amp;$D2318)))</f>
        <v/>
      </c>
      <c r="G2318" s="20" t="str">
        <f aca="false">IF($F2318="","",$F2318-$D2318)</f>
        <v/>
      </c>
      <c r="H2318" s="20" t="str">
        <f aca="false">IF($E2318&lt;&gt;1,"",IF($F2318="",0,IF($G2318&lt;='Cohort Report'!$B$7,1,0)))</f>
        <v/>
      </c>
      <c r="I2318" s="20" t="str">
        <f aca="false">IF($E2318&lt;&gt;1,"",IF($F2318="",0,IF($G2318&lt;='Cohort Report'!$B$8,1,0)))</f>
        <v/>
      </c>
      <c r="J2318" s="21" t="str">
        <f aca="false">IF($E2318&lt;&gt;1,"",DATE(YEAR($D2318),MONTH($D2318),1))</f>
        <v/>
      </c>
      <c r="K2318" s="20" t="str">
        <f aca="false">IF($E2318&lt;&gt;1,"",IF($G2318="","",IF(AND($D2318&gt;='Cohort Report'!$B$5,$D2318&lt;='Cohort Report'!$B$6),$G2318,"")))</f>
        <v/>
      </c>
    </row>
    <row r="2319" customFormat="false" ht="15" hidden="false" customHeight="false" outlineLevel="0" collapsed="false">
      <c r="A2319" s="9"/>
      <c r="B2319" s="22"/>
      <c r="C2319" s="23"/>
      <c r="D2319" s="19" t="str">
        <f aca="false">IF($A2319="","",_xlfn.MINIFS($B:$B,$A:$A,$A2319))</f>
        <v/>
      </c>
      <c r="E2319" s="20" t="str">
        <f aca="false">IF($A2319="","",IF(AND($B2319=$D2319,COUNTIFS($A$2:$A2319,$A2319,$B$2:$B2319,$B2319)=1),1,0))</f>
        <v/>
      </c>
      <c r="F2319" s="19" t="str">
        <f aca="false">IF($E2319&lt;&gt;1,"",IF(COUNTIFS($A:$A,$A2319,$B:$B,"&gt;"&amp;$D2319)=0,"",_xlfn.MINIFS($B:$B,$A:$A,$A2319,$B:$B,"&gt;"&amp;$D2319)))</f>
        <v/>
      </c>
      <c r="G2319" s="20" t="str">
        <f aca="false">IF($F2319="","",$F2319-$D2319)</f>
        <v/>
      </c>
      <c r="H2319" s="20" t="str">
        <f aca="false">IF($E2319&lt;&gt;1,"",IF($F2319="",0,IF($G2319&lt;='Cohort Report'!$B$7,1,0)))</f>
        <v/>
      </c>
      <c r="I2319" s="20" t="str">
        <f aca="false">IF($E2319&lt;&gt;1,"",IF($F2319="",0,IF($G2319&lt;='Cohort Report'!$B$8,1,0)))</f>
        <v/>
      </c>
      <c r="J2319" s="21" t="str">
        <f aca="false">IF($E2319&lt;&gt;1,"",DATE(YEAR($D2319),MONTH($D2319),1))</f>
        <v/>
      </c>
      <c r="K2319" s="20" t="str">
        <f aca="false">IF($E2319&lt;&gt;1,"",IF($G2319="","",IF(AND($D2319&gt;='Cohort Report'!$B$5,$D2319&lt;='Cohort Report'!$B$6),$G2319,"")))</f>
        <v/>
      </c>
    </row>
    <row r="2320" customFormat="false" ht="15" hidden="false" customHeight="false" outlineLevel="0" collapsed="false">
      <c r="A2320" s="9"/>
      <c r="B2320" s="22"/>
      <c r="C2320" s="23"/>
      <c r="D2320" s="19" t="str">
        <f aca="false">IF($A2320="","",_xlfn.MINIFS($B:$B,$A:$A,$A2320))</f>
        <v/>
      </c>
      <c r="E2320" s="20" t="str">
        <f aca="false">IF($A2320="","",IF(AND($B2320=$D2320,COUNTIFS($A$2:$A2320,$A2320,$B$2:$B2320,$B2320)=1),1,0))</f>
        <v/>
      </c>
      <c r="F2320" s="19" t="str">
        <f aca="false">IF($E2320&lt;&gt;1,"",IF(COUNTIFS($A:$A,$A2320,$B:$B,"&gt;"&amp;$D2320)=0,"",_xlfn.MINIFS($B:$B,$A:$A,$A2320,$B:$B,"&gt;"&amp;$D2320)))</f>
        <v/>
      </c>
      <c r="G2320" s="20" t="str">
        <f aca="false">IF($F2320="","",$F2320-$D2320)</f>
        <v/>
      </c>
      <c r="H2320" s="20" t="str">
        <f aca="false">IF($E2320&lt;&gt;1,"",IF($F2320="",0,IF($G2320&lt;='Cohort Report'!$B$7,1,0)))</f>
        <v/>
      </c>
      <c r="I2320" s="20" t="str">
        <f aca="false">IF($E2320&lt;&gt;1,"",IF($F2320="",0,IF($G2320&lt;='Cohort Report'!$B$8,1,0)))</f>
        <v/>
      </c>
      <c r="J2320" s="21" t="str">
        <f aca="false">IF($E2320&lt;&gt;1,"",DATE(YEAR($D2320),MONTH($D2320),1))</f>
        <v/>
      </c>
      <c r="K2320" s="20" t="str">
        <f aca="false">IF($E2320&lt;&gt;1,"",IF($G2320="","",IF(AND($D2320&gt;='Cohort Report'!$B$5,$D2320&lt;='Cohort Report'!$B$6),$G2320,"")))</f>
        <v/>
      </c>
    </row>
    <row r="2321" customFormat="false" ht="15" hidden="false" customHeight="false" outlineLevel="0" collapsed="false">
      <c r="A2321" s="9"/>
      <c r="B2321" s="22"/>
      <c r="C2321" s="23"/>
      <c r="D2321" s="19" t="str">
        <f aca="false">IF($A2321="","",_xlfn.MINIFS($B:$B,$A:$A,$A2321))</f>
        <v/>
      </c>
      <c r="E2321" s="20" t="str">
        <f aca="false">IF($A2321="","",IF(AND($B2321=$D2321,COUNTIFS($A$2:$A2321,$A2321,$B$2:$B2321,$B2321)=1),1,0))</f>
        <v/>
      </c>
      <c r="F2321" s="19" t="str">
        <f aca="false">IF($E2321&lt;&gt;1,"",IF(COUNTIFS($A:$A,$A2321,$B:$B,"&gt;"&amp;$D2321)=0,"",_xlfn.MINIFS($B:$B,$A:$A,$A2321,$B:$B,"&gt;"&amp;$D2321)))</f>
        <v/>
      </c>
      <c r="G2321" s="20" t="str">
        <f aca="false">IF($F2321="","",$F2321-$D2321)</f>
        <v/>
      </c>
      <c r="H2321" s="20" t="str">
        <f aca="false">IF($E2321&lt;&gt;1,"",IF($F2321="",0,IF($G2321&lt;='Cohort Report'!$B$7,1,0)))</f>
        <v/>
      </c>
      <c r="I2321" s="20" t="str">
        <f aca="false">IF($E2321&lt;&gt;1,"",IF($F2321="",0,IF($G2321&lt;='Cohort Report'!$B$8,1,0)))</f>
        <v/>
      </c>
      <c r="J2321" s="21" t="str">
        <f aca="false">IF($E2321&lt;&gt;1,"",DATE(YEAR($D2321),MONTH($D2321),1))</f>
        <v/>
      </c>
      <c r="K2321" s="20" t="str">
        <f aca="false">IF($E2321&lt;&gt;1,"",IF($G2321="","",IF(AND($D2321&gt;='Cohort Report'!$B$5,$D2321&lt;='Cohort Report'!$B$6),$G2321,"")))</f>
        <v/>
      </c>
    </row>
    <row r="2322" customFormat="false" ht="15" hidden="false" customHeight="false" outlineLevel="0" collapsed="false">
      <c r="A2322" s="9"/>
      <c r="B2322" s="22"/>
      <c r="C2322" s="23"/>
      <c r="D2322" s="19" t="str">
        <f aca="false">IF($A2322="","",_xlfn.MINIFS($B:$B,$A:$A,$A2322))</f>
        <v/>
      </c>
      <c r="E2322" s="20" t="str">
        <f aca="false">IF($A2322="","",IF(AND($B2322=$D2322,COUNTIFS($A$2:$A2322,$A2322,$B$2:$B2322,$B2322)=1),1,0))</f>
        <v/>
      </c>
      <c r="F2322" s="19" t="str">
        <f aca="false">IF($E2322&lt;&gt;1,"",IF(COUNTIFS($A:$A,$A2322,$B:$B,"&gt;"&amp;$D2322)=0,"",_xlfn.MINIFS($B:$B,$A:$A,$A2322,$B:$B,"&gt;"&amp;$D2322)))</f>
        <v/>
      </c>
      <c r="G2322" s="20" t="str">
        <f aca="false">IF($F2322="","",$F2322-$D2322)</f>
        <v/>
      </c>
      <c r="H2322" s="20" t="str">
        <f aca="false">IF($E2322&lt;&gt;1,"",IF($F2322="",0,IF($G2322&lt;='Cohort Report'!$B$7,1,0)))</f>
        <v/>
      </c>
      <c r="I2322" s="20" t="str">
        <f aca="false">IF($E2322&lt;&gt;1,"",IF($F2322="",0,IF($G2322&lt;='Cohort Report'!$B$8,1,0)))</f>
        <v/>
      </c>
      <c r="J2322" s="21" t="str">
        <f aca="false">IF($E2322&lt;&gt;1,"",DATE(YEAR($D2322),MONTH($D2322),1))</f>
        <v/>
      </c>
      <c r="K2322" s="20" t="str">
        <f aca="false">IF($E2322&lt;&gt;1,"",IF($G2322="","",IF(AND($D2322&gt;='Cohort Report'!$B$5,$D2322&lt;='Cohort Report'!$B$6),$G2322,"")))</f>
        <v/>
      </c>
    </row>
    <row r="2323" customFormat="false" ht="15" hidden="false" customHeight="false" outlineLevel="0" collapsed="false">
      <c r="A2323" s="9"/>
      <c r="B2323" s="22"/>
      <c r="C2323" s="23"/>
      <c r="D2323" s="19" t="str">
        <f aca="false">IF($A2323="","",_xlfn.MINIFS($B:$B,$A:$A,$A2323))</f>
        <v/>
      </c>
      <c r="E2323" s="20" t="str">
        <f aca="false">IF($A2323="","",IF(AND($B2323=$D2323,COUNTIFS($A$2:$A2323,$A2323,$B$2:$B2323,$B2323)=1),1,0))</f>
        <v/>
      </c>
      <c r="F2323" s="19" t="str">
        <f aca="false">IF($E2323&lt;&gt;1,"",IF(COUNTIFS($A:$A,$A2323,$B:$B,"&gt;"&amp;$D2323)=0,"",_xlfn.MINIFS($B:$B,$A:$A,$A2323,$B:$B,"&gt;"&amp;$D2323)))</f>
        <v/>
      </c>
      <c r="G2323" s="20" t="str">
        <f aca="false">IF($F2323="","",$F2323-$D2323)</f>
        <v/>
      </c>
      <c r="H2323" s="20" t="str">
        <f aca="false">IF($E2323&lt;&gt;1,"",IF($F2323="",0,IF($G2323&lt;='Cohort Report'!$B$7,1,0)))</f>
        <v/>
      </c>
      <c r="I2323" s="20" t="str">
        <f aca="false">IF($E2323&lt;&gt;1,"",IF($F2323="",0,IF($G2323&lt;='Cohort Report'!$B$8,1,0)))</f>
        <v/>
      </c>
      <c r="J2323" s="21" t="str">
        <f aca="false">IF($E2323&lt;&gt;1,"",DATE(YEAR($D2323),MONTH($D2323),1))</f>
        <v/>
      </c>
      <c r="K2323" s="20" t="str">
        <f aca="false">IF($E2323&lt;&gt;1,"",IF($G2323="","",IF(AND($D2323&gt;='Cohort Report'!$B$5,$D2323&lt;='Cohort Report'!$B$6),$G2323,"")))</f>
        <v/>
      </c>
    </row>
    <row r="2324" customFormat="false" ht="15" hidden="false" customHeight="false" outlineLevel="0" collapsed="false">
      <c r="A2324" s="9"/>
      <c r="B2324" s="22"/>
      <c r="C2324" s="23"/>
      <c r="D2324" s="19" t="str">
        <f aca="false">IF($A2324="","",_xlfn.MINIFS($B:$B,$A:$A,$A2324))</f>
        <v/>
      </c>
      <c r="E2324" s="20" t="str">
        <f aca="false">IF($A2324="","",IF(AND($B2324=$D2324,COUNTIFS($A$2:$A2324,$A2324,$B$2:$B2324,$B2324)=1),1,0))</f>
        <v/>
      </c>
      <c r="F2324" s="19" t="str">
        <f aca="false">IF($E2324&lt;&gt;1,"",IF(COUNTIFS($A:$A,$A2324,$B:$B,"&gt;"&amp;$D2324)=0,"",_xlfn.MINIFS($B:$B,$A:$A,$A2324,$B:$B,"&gt;"&amp;$D2324)))</f>
        <v/>
      </c>
      <c r="G2324" s="20" t="str">
        <f aca="false">IF($F2324="","",$F2324-$D2324)</f>
        <v/>
      </c>
      <c r="H2324" s="20" t="str">
        <f aca="false">IF($E2324&lt;&gt;1,"",IF($F2324="",0,IF($G2324&lt;='Cohort Report'!$B$7,1,0)))</f>
        <v/>
      </c>
      <c r="I2324" s="20" t="str">
        <f aca="false">IF($E2324&lt;&gt;1,"",IF($F2324="",0,IF($G2324&lt;='Cohort Report'!$B$8,1,0)))</f>
        <v/>
      </c>
      <c r="J2324" s="21" t="str">
        <f aca="false">IF($E2324&lt;&gt;1,"",DATE(YEAR($D2324),MONTH($D2324),1))</f>
        <v/>
      </c>
      <c r="K2324" s="20" t="str">
        <f aca="false">IF($E2324&lt;&gt;1,"",IF($G2324="","",IF(AND($D2324&gt;='Cohort Report'!$B$5,$D2324&lt;='Cohort Report'!$B$6),$G2324,"")))</f>
        <v/>
      </c>
    </row>
    <row r="2325" customFormat="false" ht="15" hidden="false" customHeight="false" outlineLevel="0" collapsed="false">
      <c r="A2325" s="9"/>
      <c r="B2325" s="22"/>
      <c r="C2325" s="23"/>
      <c r="D2325" s="19" t="str">
        <f aca="false">IF($A2325="","",_xlfn.MINIFS($B:$B,$A:$A,$A2325))</f>
        <v/>
      </c>
      <c r="E2325" s="20" t="str">
        <f aca="false">IF($A2325="","",IF(AND($B2325=$D2325,COUNTIFS($A$2:$A2325,$A2325,$B$2:$B2325,$B2325)=1),1,0))</f>
        <v/>
      </c>
      <c r="F2325" s="19" t="str">
        <f aca="false">IF($E2325&lt;&gt;1,"",IF(COUNTIFS($A:$A,$A2325,$B:$B,"&gt;"&amp;$D2325)=0,"",_xlfn.MINIFS($B:$B,$A:$A,$A2325,$B:$B,"&gt;"&amp;$D2325)))</f>
        <v/>
      </c>
      <c r="G2325" s="20" t="str">
        <f aca="false">IF($F2325="","",$F2325-$D2325)</f>
        <v/>
      </c>
      <c r="H2325" s="20" t="str">
        <f aca="false">IF($E2325&lt;&gt;1,"",IF($F2325="",0,IF($G2325&lt;='Cohort Report'!$B$7,1,0)))</f>
        <v/>
      </c>
      <c r="I2325" s="20" t="str">
        <f aca="false">IF($E2325&lt;&gt;1,"",IF($F2325="",0,IF($G2325&lt;='Cohort Report'!$B$8,1,0)))</f>
        <v/>
      </c>
      <c r="J2325" s="21" t="str">
        <f aca="false">IF($E2325&lt;&gt;1,"",DATE(YEAR($D2325),MONTH($D2325),1))</f>
        <v/>
      </c>
      <c r="K2325" s="20" t="str">
        <f aca="false">IF($E2325&lt;&gt;1,"",IF($G2325="","",IF(AND($D2325&gt;='Cohort Report'!$B$5,$D2325&lt;='Cohort Report'!$B$6),$G2325,"")))</f>
        <v/>
      </c>
    </row>
    <row r="2326" customFormat="false" ht="15" hidden="false" customHeight="false" outlineLevel="0" collapsed="false">
      <c r="A2326" s="9"/>
      <c r="B2326" s="22"/>
      <c r="C2326" s="23"/>
      <c r="D2326" s="19" t="str">
        <f aca="false">IF($A2326="","",_xlfn.MINIFS($B:$B,$A:$A,$A2326))</f>
        <v/>
      </c>
      <c r="E2326" s="20" t="str">
        <f aca="false">IF($A2326="","",IF(AND($B2326=$D2326,COUNTIFS($A$2:$A2326,$A2326,$B$2:$B2326,$B2326)=1),1,0))</f>
        <v/>
      </c>
      <c r="F2326" s="19" t="str">
        <f aca="false">IF($E2326&lt;&gt;1,"",IF(COUNTIFS($A:$A,$A2326,$B:$B,"&gt;"&amp;$D2326)=0,"",_xlfn.MINIFS($B:$B,$A:$A,$A2326,$B:$B,"&gt;"&amp;$D2326)))</f>
        <v/>
      </c>
      <c r="G2326" s="20" t="str">
        <f aca="false">IF($F2326="","",$F2326-$D2326)</f>
        <v/>
      </c>
      <c r="H2326" s="20" t="str">
        <f aca="false">IF($E2326&lt;&gt;1,"",IF($F2326="",0,IF($G2326&lt;='Cohort Report'!$B$7,1,0)))</f>
        <v/>
      </c>
      <c r="I2326" s="20" t="str">
        <f aca="false">IF($E2326&lt;&gt;1,"",IF($F2326="",0,IF($G2326&lt;='Cohort Report'!$B$8,1,0)))</f>
        <v/>
      </c>
      <c r="J2326" s="21" t="str">
        <f aca="false">IF($E2326&lt;&gt;1,"",DATE(YEAR($D2326),MONTH($D2326),1))</f>
        <v/>
      </c>
      <c r="K2326" s="20" t="str">
        <f aca="false">IF($E2326&lt;&gt;1,"",IF($G2326="","",IF(AND($D2326&gt;='Cohort Report'!$B$5,$D2326&lt;='Cohort Report'!$B$6),$G2326,"")))</f>
        <v/>
      </c>
    </row>
    <row r="2327" customFormat="false" ht="15" hidden="false" customHeight="false" outlineLevel="0" collapsed="false">
      <c r="A2327" s="9"/>
      <c r="B2327" s="22"/>
      <c r="C2327" s="23"/>
      <c r="D2327" s="19" t="str">
        <f aca="false">IF($A2327="","",_xlfn.MINIFS($B:$B,$A:$A,$A2327))</f>
        <v/>
      </c>
      <c r="E2327" s="20" t="str">
        <f aca="false">IF($A2327="","",IF(AND($B2327=$D2327,COUNTIFS($A$2:$A2327,$A2327,$B$2:$B2327,$B2327)=1),1,0))</f>
        <v/>
      </c>
      <c r="F2327" s="19" t="str">
        <f aca="false">IF($E2327&lt;&gt;1,"",IF(COUNTIFS($A:$A,$A2327,$B:$B,"&gt;"&amp;$D2327)=0,"",_xlfn.MINIFS($B:$B,$A:$A,$A2327,$B:$B,"&gt;"&amp;$D2327)))</f>
        <v/>
      </c>
      <c r="G2327" s="20" t="str">
        <f aca="false">IF($F2327="","",$F2327-$D2327)</f>
        <v/>
      </c>
      <c r="H2327" s="20" t="str">
        <f aca="false">IF($E2327&lt;&gt;1,"",IF($F2327="",0,IF($G2327&lt;='Cohort Report'!$B$7,1,0)))</f>
        <v/>
      </c>
      <c r="I2327" s="20" t="str">
        <f aca="false">IF($E2327&lt;&gt;1,"",IF($F2327="",0,IF($G2327&lt;='Cohort Report'!$B$8,1,0)))</f>
        <v/>
      </c>
      <c r="J2327" s="21" t="str">
        <f aca="false">IF($E2327&lt;&gt;1,"",DATE(YEAR($D2327),MONTH($D2327),1))</f>
        <v/>
      </c>
      <c r="K2327" s="20" t="str">
        <f aca="false">IF($E2327&lt;&gt;1,"",IF($G2327="","",IF(AND($D2327&gt;='Cohort Report'!$B$5,$D2327&lt;='Cohort Report'!$B$6),$G2327,"")))</f>
        <v/>
      </c>
    </row>
    <row r="2328" customFormat="false" ht="15" hidden="false" customHeight="false" outlineLevel="0" collapsed="false">
      <c r="A2328" s="9"/>
      <c r="B2328" s="22"/>
      <c r="C2328" s="23"/>
      <c r="D2328" s="19" t="str">
        <f aca="false">IF($A2328="","",_xlfn.MINIFS($B:$B,$A:$A,$A2328))</f>
        <v/>
      </c>
      <c r="E2328" s="20" t="str">
        <f aca="false">IF($A2328="","",IF(AND($B2328=$D2328,COUNTIFS($A$2:$A2328,$A2328,$B$2:$B2328,$B2328)=1),1,0))</f>
        <v/>
      </c>
      <c r="F2328" s="19" t="str">
        <f aca="false">IF($E2328&lt;&gt;1,"",IF(COUNTIFS($A:$A,$A2328,$B:$B,"&gt;"&amp;$D2328)=0,"",_xlfn.MINIFS($B:$B,$A:$A,$A2328,$B:$B,"&gt;"&amp;$D2328)))</f>
        <v/>
      </c>
      <c r="G2328" s="20" t="str">
        <f aca="false">IF($F2328="","",$F2328-$D2328)</f>
        <v/>
      </c>
      <c r="H2328" s="20" t="str">
        <f aca="false">IF($E2328&lt;&gt;1,"",IF($F2328="",0,IF($G2328&lt;='Cohort Report'!$B$7,1,0)))</f>
        <v/>
      </c>
      <c r="I2328" s="20" t="str">
        <f aca="false">IF($E2328&lt;&gt;1,"",IF($F2328="",0,IF($G2328&lt;='Cohort Report'!$B$8,1,0)))</f>
        <v/>
      </c>
      <c r="J2328" s="21" t="str">
        <f aca="false">IF($E2328&lt;&gt;1,"",DATE(YEAR($D2328),MONTH($D2328),1))</f>
        <v/>
      </c>
      <c r="K2328" s="20" t="str">
        <f aca="false">IF($E2328&lt;&gt;1,"",IF($G2328="","",IF(AND($D2328&gt;='Cohort Report'!$B$5,$D2328&lt;='Cohort Report'!$B$6),$G2328,"")))</f>
        <v/>
      </c>
    </row>
    <row r="2329" customFormat="false" ht="15" hidden="false" customHeight="false" outlineLevel="0" collapsed="false">
      <c r="A2329" s="9"/>
      <c r="B2329" s="22"/>
      <c r="C2329" s="23"/>
      <c r="D2329" s="19" t="str">
        <f aca="false">IF($A2329="","",_xlfn.MINIFS($B:$B,$A:$A,$A2329))</f>
        <v/>
      </c>
      <c r="E2329" s="20" t="str">
        <f aca="false">IF($A2329="","",IF(AND($B2329=$D2329,COUNTIFS($A$2:$A2329,$A2329,$B$2:$B2329,$B2329)=1),1,0))</f>
        <v/>
      </c>
      <c r="F2329" s="19" t="str">
        <f aca="false">IF($E2329&lt;&gt;1,"",IF(COUNTIFS($A:$A,$A2329,$B:$B,"&gt;"&amp;$D2329)=0,"",_xlfn.MINIFS($B:$B,$A:$A,$A2329,$B:$B,"&gt;"&amp;$D2329)))</f>
        <v/>
      </c>
      <c r="G2329" s="20" t="str">
        <f aca="false">IF($F2329="","",$F2329-$D2329)</f>
        <v/>
      </c>
      <c r="H2329" s="20" t="str">
        <f aca="false">IF($E2329&lt;&gt;1,"",IF($F2329="",0,IF($G2329&lt;='Cohort Report'!$B$7,1,0)))</f>
        <v/>
      </c>
      <c r="I2329" s="20" t="str">
        <f aca="false">IF($E2329&lt;&gt;1,"",IF($F2329="",0,IF($G2329&lt;='Cohort Report'!$B$8,1,0)))</f>
        <v/>
      </c>
      <c r="J2329" s="21" t="str">
        <f aca="false">IF($E2329&lt;&gt;1,"",DATE(YEAR($D2329),MONTH($D2329),1))</f>
        <v/>
      </c>
      <c r="K2329" s="20" t="str">
        <f aca="false">IF($E2329&lt;&gt;1,"",IF($G2329="","",IF(AND($D2329&gt;='Cohort Report'!$B$5,$D2329&lt;='Cohort Report'!$B$6),$G2329,"")))</f>
        <v/>
      </c>
    </row>
    <row r="2330" customFormat="false" ht="15" hidden="false" customHeight="false" outlineLevel="0" collapsed="false">
      <c r="A2330" s="9"/>
      <c r="B2330" s="22"/>
      <c r="C2330" s="23"/>
      <c r="D2330" s="19" t="str">
        <f aca="false">IF($A2330="","",_xlfn.MINIFS($B:$B,$A:$A,$A2330))</f>
        <v/>
      </c>
      <c r="E2330" s="20" t="str">
        <f aca="false">IF($A2330="","",IF(AND($B2330=$D2330,COUNTIFS($A$2:$A2330,$A2330,$B$2:$B2330,$B2330)=1),1,0))</f>
        <v/>
      </c>
      <c r="F2330" s="19" t="str">
        <f aca="false">IF($E2330&lt;&gt;1,"",IF(COUNTIFS($A:$A,$A2330,$B:$B,"&gt;"&amp;$D2330)=0,"",_xlfn.MINIFS($B:$B,$A:$A,$A2330,$B:$B,"&gt;"&amp;$D2330)))</f>
        <v/>
      </c>
      <c r="G2330" s="20" t="str">
        <f aca="false">IF($F2330="","",$F2330-$D2330)</f>
        <v/>
      </c>
      <c r="H2330" s="20" t="str">
        <f aca="false">IF($E2330&lt;&gt;1,"",IF($F2330="",0,IF($G2330&lt;='Cohort Report'!$B$7,1,0)))</f>
        <v/>
      </c>
      <c r="I2330" s="20" t="str">
        <f aca="false">IF($E2330&lt;&gt;1,"",IF($F2330="",0,IF($G2330&lt;='Cohort Report'!$B$8,1,0)))</f>
        <v/>
      </c>
      <c r="J2330" s="21" t="str">
        <f aca="false">IF($E2330&lt;&gt;1,"",DATE(YEAR($D2330),MONTH($D2330),1))</f>
        <v/>
      </c>
      <c r="K2330" s="20" t="str">
        <f aca="false">IF($E2330&lt;&gt;1,"",IF($G2330="","",IF(AND($D2330&gt;='Cohort Report'!$B$5,$D2330&lt;='Cohort Report'!$B$6),$G2330,"")))</f>
        <v/>
      </c>
    </row>
    <row r="2331" customFormat="false" ht="15" hidden="false" customHeight="false" outlineLevel="0" collapsed="false">
      <c r="A2331" s="9"/>
      <c r="B2331" s="22"/>
      <c r="C2331" s="23"/>
      <c r="D2331" s="19" t="str">
        <f aca="false">IF($A2331="","",_xlfn.MINIFS($B:$B,$A:$A,$A2331))</f>
        <v/>
      </c>
      <c r="E2331" s="20" t="str">
        <f aca="false">IF($A2331="","",IF(AND($B2331=$D2331,COUNTIFS($A$2:$A2331,$A2331,$B$2:$B2331,$B2331)=1),1,0))</f>
        <v/>
      </c>
      <c r="F2331" s="19" t="str">
        <f aca="false">IF($E2331&lt;&gt;1,"",IF(COUNTIFS($A:$A,$A2331,$B:$B,"&gt;"&amp;$D2331)=0,"",_xlfn.MINIFS($B:$B,$A:$A,$A2331,$B:$B,"&gt;"&amp;$D2331)))</f>
        <v/>
      </c>
      <c r="G2331" s="20" t="str">
        <f aca="false">IF($F2331="","",$F2331-$D2331)</f>
        <v/>
      </c>
      <c r="H2331" s="20" t="str">
        <f aca="false">IF($E2331&lt;&gt;1,"",IF($F2331="",0,IF($G2331&lt;='Cohort Report'!$B$7,1,0)))</f>
        <v/>
      </c>
      <c r="I2331" s="20" t="str">
        <f aca="false">IF($E2331&lt;&gt;1,"",IF($F2331="",0,IF($G2331&lt;='Cohort Report'!$B$8,1,0)))</f>
        <v/>
      </c>
      <c r="J2331" s="21" t="str">
        <f aca="false">IF($E2331&lt;&gt;1,"",DATE(YEAR($D2331),MONTH($D2331),1))</f>
        <v/>
      </c>
      <c r="K2331" s="20" t="str">
        <f aca="false">IF($E2331&lt;&gt;1,"",IF($G2331="","",IF(AND($D2331&gt;='Cohort Report'!$B$5,$D2331&lt;='Cohort Report'!$B$6),$G2331,"")))</f>
        <v/>
      </c>
    </row>
    <row r="2332" customFormat="false" ht="15" hidden="false" customHeight="false" outlineLevel="0" collapsed="false">
      <c r="A2332" s="9"/>
      <c r="B2332" s="22"/>
      <c r="C2332" s="23"/>
      <c r="D2332" s="19" t="str">
        <f aca="false">IF($A2332="","",_xlfn.MINIFS($B:$B,$A:$A,$A2332))</f>
        <v/>
      </c>
      <c r="E2332" s="20" t="str">
        <f aca="false">IF($A2332="","",IF(AND($B2332=$D2332,COUNTIFS($A$2:$A2332,$A2332,$B$2:$B2332,$B2332)=1),1,0))</f>
        <v/>
      </c>
      <c r="F2332" s="19" t="str">
        <f aca="false">IF($E2332&lt;&gt;1,"",IF(COUNTIFS($A:$A,$A2332,$B:$B,"&gt;"&amp;$D2332)=0,"",_xlfn.MINIFS($B:$B,$A:$A,$A2332,$B:$B,"&gt;"&amp;$D2332)))</f>
        <v/>
      </c>
      <c r="G2332" s="20" t="str">
        <f aca="false">IF($F2332="","",$F2332-$D2332)</f>
        <v/>
      </c>
      <c r="H2332" s="20" t="str">
        <f aca="false">IF($E2332&lt;&gt;1,"",IF($F2332="",0,IF($G2332&lt;='Cohort Report'!$B$7,1,0)))</f>
        <v/>
      </c>
      <c r="I2332" s="20" t="str">
        <f aca="false">IF($E2332&lt;&gt;1,"",IF($F2332="",0,IF($G2332&lt;='Cohort Report'!$B$8,1,0)))</f>
        <v/>
      </c>
      <c r="J2332" s="21" t="str">
        <f aca="false">IF($E2332&lt;&gt;1,"",DATE(YEAR($D2332),MONTH($D2332),1))</f>
        <v/>
      </c>
      <c r="K2332" s="20" t="str">
        <f aca="false">IF($E2332&lt;&gt;1,"",IF($G2332="","",IF(AND($D2332&gt;='Cohort Report'!$B$5,$D2332&lt;='Cohort Report'!$B$6),$G2332,"")))</f>
        <v/>
      </c>
    </row>
    <row r="2333" customFormat="false" ht="15" hidden="false" customHeight="false" outlineLevel="0" collapsed="false">
      <c r="A2333" s="9"/>
      <c r="B2333" s="22"/>
      <c r="C2333" s="23"/>
      <c r="D2333" s="19" t="str">
        <f aca="false">IF($A2333="","",_xlfn.MINIFS($B:$B,$A:$A,$A2333))</f>
        <v/>
      </c>
      <c r="E2333" s="20" t="str">
        <f aca="false">IF($A2333="","",IF(AND($B2333=$D2333,COUNTIFS($A$2:$A2333,$A2333,$B$2:$B2333,$B2333)=1),1,0))</f>
        <v/>
      </c>
      <c r="F2333" s="19" t="str">
        <f aca="false">IF($E2333&lt;&gt;1,"",IF(COUNTIFS($A:$A,$A2333,$B:$B,"&gt;"&amp;$D2333)=0,"",_xlfn.MINIFS($B:$B,$A:$A,$A2333,$B:$B,"&gt;"&amp;$D2333)))</f>
        <v/>
      </c>
      <c r="G2333" s="20" t="str">
        <f aca="false">IF($F2333="","",$F2333-$D2333)</f>
        <v/>
      </c>
      <c r="H2333" s="20" t="str">
        <f aca="false">IF($E2333&lt;&gt;1,"",IF($F2333="",0,IF($G2333&lt;='Cohort Report'!$B$7,1,0)))</f>
        <v/>
      </c>
      <c r="I2333" s="20" t="str">
        <f aca="false">IF($E2333&lt;&gt;1,"",IF($F2333="",0,IF($G2333&lt;='Cohort Report'!$B$8,1,0)))</f>
        <v/>
      </c>
      <c r="J2333" s="21" t="str">
        <f aca="false">IF($E2333&lt;&gt;1,"",DATE(YEAR($D2333),MONTH($D2333),1))</f>
        <v/>
      </c>
      <c r="K2333" s="20" t="str">
        <f aca="false">IF($E2333&lt;&gt;1,"",IF($G2333="","",IF(AND($D2333&gt;='Cohort Report'!$B$5,$D2333&lt;='Cohort Report'!$B$6),$G2333,"")))</f>
        <v/>
      </c>
    </row>
    <row r="2334" customFormat="false" ht="15" hidden="false" customHeight="false" outlineLevel="0" collapsed="false">
      <c r="A2334" s="9"/>
      <c r="B2334" s="22"/>
      <c r="C2334" s="23"/>
      <c r="D2334" s="19" t="str">
        <f aca="false">IF($A2334="","",_xlfn.MINIFS($B:$B,$A:$A,$A2334))</f>
        <v/>
      </c>
      <c r="E2334" s="20" t="str">
        <f aca="false">IF($A2334="","",IF(AND($B2334=$D2334,COUNTIFS($A$2:$A2334,$A2334,$B$2:$B2334,$B2334)=1),1,0))</f>
        <v/>
      </c>
      <c r="F2334" s="19" t="str">
        <f aca="false">IF($E2334&lt;&gt;1,"",IF(COUNTIFS($A:$A,$A2334,$B:$B,"&gt;"&amp;$D2334)=0,"",_xlfn.MINIFS($B:$B,$A:$A,$A2334,$B:$B,"&gt;"&amp;$D2334)))</f>
        <v/>
      </c>
      <c r="G2334" s="20" t="str">
        <f aca="false">IF($F2334="","",$F2334-$D2334)</f>
        <v/>
      </c>
      <c r="H2334" s="20" t="str">
        <f aca="false">IF($E2334&lt;&gt;1,"",IF($F2334="",0,IF($G2334&lt;='Cohort Report'!$B$7,1,0)))</f>
        <v/>
      </c>
      <c r="I2334" s="20" t="str">
        <f aca="false">IF($E2334&lt;&gt;1,"",IF($F2334="",0,IF($G2334&lt;='Cohort Report'!$B$8,1,0)))</f>
        <v/>
      </c>
      <c r="J2334" s="21" t="str">
        <f aca="false">IF($E2334&lt;&gt;1,"",DATE(YEAR($D2334),MONTH($D2334),1))</f>
        <v/>
      </c>
      <c r="K2334" s="20" t="str">
        <f aca="false">IF($E2334&lt;&gt;1,"",IF($G2334="","",IF(AND($D2334&gt;='Cohort Report'!$B$5,$D2334&lt;='Cohort Report'!$B$6),$G2334,"")))</f>
        <v/>
      </c>
    </row>
    <row r="2335" customFormat="false" ht="15" hidden="false" customHeight="false" outlineLevel="0" collapsed="false">
      <c r="A2335" s="9"/>
      <c r="B2335" s="22"/>
      <c r="C2335" s="23"/>
      <c r="D2335" s="19" t="str">
        <f aca="false">IF($A2335="","",_xlfn.MINIFS($B:$B,$A:$A,$A2335))</f>
        <v/>
      </c>
      <c r="E2335" s="20" t="str">
        <f aca="false">IF($A2335="","",IF(AND($B2335=$D2335,COUNTIFS($A$2:$A2335,$A2335,$B$2:$B2335,$B2335)=1),1,0))</f>
        <v/>
      </c>
      <c r="F2335" s="19" t="str">
        <f aca="false">IF($E2335&lt;&gt;1,"",IF(COUNTIFS($A:$A,$A2335,$B:$B,"&gt;"&amp;$D2335)=0,"",_xlfn.MINIFS($B:$B,$A:$A,$A2335,$B:$B,"&gt;"&amp;$D2335)))</f>
        <v/>
      </c>
      <c r="G2335" s="20" t="str">
        <f aca="false">IF($F2335="","",$F2335-$D2335)</f>
        <v/>
      </c>
      <c r="H2335" s="20" t="str">
        <f aca="false">IF($E2335&lt;&gt;1,"",IF($F2335="",0,IF($G2335&lt;='Cohort Report'!$B$7,1,0)))</f>
        <v/>
      </c>
      <c r="I2335" s="20" t="str">
        <f aca="false">IF($E2335&lt;&gt;1,"",IF($F2335="",0,IF($G2335&lt;='Cohort Report'!$B$8,1,0)))</f>
        <v/>
      </c>
      <c r="J2335" s="21" t="str">
        <f aca="false">IF($E2335&lt;&gt;1,"",DATE(YEAR($D2335),MONTH($D2335),1))</f>
        <v/>
      </c>
      <c r="K2335" s="20" t="str">
        <f aca="false">IF($E2335&lt;&gt;1,"",IF($G2335="","",IF(AND($D2335&gt;='Cohort Report'!$B$5,$D2335&lt;='Cohort Report'!$B$6),$G2335,"")))</f>
        <v/>
      </c>
    </row>
    <row r="2336" customFormat="false" ht="15" hidden="false" customHeight="false" outlineLevel="0" collapsed="false">
      <c r="A2336" s="9"/>
      <c r="B2336" s="22"/>
      <c r="C2336" s="23"/>
      <c r="D2336" s="19" t="str">
        <f aca="false">IF($A2336="","",_xlfn.MINIFS($B:$B,$A:$A,$A2336))</f>
        <v/>
      </c>
      <c r="E2336" s="20" t="str">
        <f aca="false">IF($A2336="","",IF(AND($B2336=$D2336,COUNTIFS($A$2:$A2336,$A2336,$B$2:$B2336,$B2336)=1),1,0))</f>
        <v/>
      </c>
      <c r="F2336" s="19" t="str">
        <f aca="false">IF($E2336&lt;&gt;1,"",IF(COUNTIFS($A:$A,$A2336,$B:$B,"&gt;"&amp;$D2336)=0,"",_xlfn.MINIFS($B:$B,$A:$A,$A2336,$B:$B,"&gt;"&amp;$D2336)))</f>
        <v/>
      </c>
      <c r="G2336" s="20" t="str">
        <f aca="false">IF($F2336="","",$F2336-$D2336)</f>
        <v/>
      </c>
      <c r="H2336" s="20" t="str">
        <f aca="false">IF($E2336&lt;&gt;1,"",IF($F2336="",0,IF($G2336&lt;='Cohort Report'!$B$7,1,0)))</f>
        <v/>
      </c>
      <c r="I2336" s="20" t="str">
        <f aca="false">IF($E2336&lt;&gt;1,"",IF($F2336="",0,IF($G2336&lt;='Cohort Report'!$B$8,1,0)))</f>
        <v/>
      </c>
      <c r="J2336" s="21" t="str">
        <f aca="false">IF($E2336&lt;&gt;1,"",DATE(YEAR($D2336),MONTH($D2336),1))</f>
        <v/>
      </c>
      <c r="K2336" s="20" t="str">
        <f aca="false">IF($E2336&lt;&gt;1,"",IF($G2336="","",IF(AND($D2336&gt;='Cohort Report'!$B$5,$D2336&lt;='Cohort Report'!$B$6),$G2336,"")))</f>
        <v/>
      </c>
    </row>
    <row r="2337" customFormat="false" ht="15" hidden="false" customHeight="false" outlineLevel="0" collapsed="false">
      <c r="A2337" s="9"/>
      <c r="B2337" s="22"/>
      <c r="C2337" s="23"/>
      <c r="D2337" s="19" t="str">
        <f aca="false">IF($A2337="","",_xlfn.MINIFS($B:$B,$A:$A,$A2337))</f>
        <v/>
      </c>
      <c r="E2337" s="20" t="str">
        <f aca="false">IF($A2337="","",IF(AND($B2337=$D2337,COUNTIFS($A$2:$A2337,$A2337,$B$2:$B2337,$B2337)=1),1,0))</f>
        <v/>
      </c>
      <c r="F2337" s="19" t="str">
        <f aca="false">IF($E2337&lt;&gt;1,"",IF(COUNTIFS($A:$A,$A2337,$B:$B,"&gt;"&amp;$D2337)=0,"",_xlfn.MINIFS($B:$B,$A:$A,$A2337,$B:$B,"&gt;"&amp;$D2337)))</f>
        <v/>
      </c>
      <c r="G2337" s="20" t="str">
        <f aca="false">IF($F2337="","",$F2337-$D2337)</f>
        <v/>
      </c>
      <c r="H2337" s="20" t="str">
        <f aca="false">IF($E2337&lt;&gt;1,"",IF($F2337="",0,IF($G2337&lt;='Cohort Report'!$B$7,1,0)))</f>
        <v/>
      </c>
      <c r="I2337" s="20" t="str">
        <f aca="false">IF($E2337&lt;&gt;1,"",IF($F2337="",0,IF($G2337&lt;='Cohort Report'!$B$8,1,0)))</f>
        <v/>
      </c>
      <c r="J2337" s="21" t="str">
        <f aca="false">IF($E2337&lt;&gt;1,"",DATE(YEAR($D2337),MONTH($D2337),1))</f>
        <v/>
      </c>
      <c r="K2337" s="20" t="str">
        <f aca="false">IF($E2337&lt;&gt;1,"",IF($G2337="","",IF(AND($D2337&gt;='Cohort Report'!$B$5,$D2337&lt;='Cohort Report'!$B$6),$G2337,"")))</f>
        <v/>
      </c>
    </row>
    <row r="2338" customFormat="false" ht="15" hidden="false" customHeight="false" outlineLevel="0" collapsed="false">
      <c r="A2338" s="9"/>
      <c r="B2338" s="22"/>
      <c r="C2338" s="23"/>
      <c r="D2338" s="19" t="str">
        <f aca="false">IF($A2338="","",_xlfn.MINIFS($B:$B,$A:$A,$A2338))</f>
        <v/>
      </c>
      <c r="E2338" s="20" t="str">
        <f aca="false">IF($A2338="","",IF(AND($B2338=$D2338,COUNTIFS($A$2:$A2338,$A2338,$B$2:$B2338,$B2338)=1),1,0))</f>
        <v/>
      </c>
      <c r="F2338" s="19" t="str">
        <f aca="false">IF($E2338&lt;&gt;1,"",IF(COUNTIFS($A:$A,$A2338,$B:$B,"&gt;"&amp;$D2338)=0,"",_xlfn.MINIFS($B:$B,$A:$A,$A2338,$B:$B,"&gt;"&amp;$D2338)))</f>
        <v/>
      </c>
      <c r="G2338" s="20" t="str">
        <f aca="false">IF($F2338="","",$F2338-$D2338)</f>
        <v/>
      </c>
      <c r="H2338" s="20" t="str">
        <f aca="false">IF($E2338&lt;&gt;1,"",IF($F2338="",0,IF($G2338&lt;='Cohort Report'!$B$7,1,0)))</f>
        <v/>
      </c>
      <c r="I2338" s="20" t="str">
        <f aca="false">IF($E2338&lt;&gt;1,"",IF($F2338="",0,IF($G2338&lt;='Cohort Report'!$B$8,1,0)))</f>
        <v/>
      </c>
      <c r="J2338" s="21" t="str">
        <f aca="false">IF($E2338&lt;&gt;1,"",DATE(YEAR($D2338),MONTH($D2338),1))</f>
        <v/>
      </c>
      <c r="K2338" s="20" t="str">
        <f aca="false">IF($E2338&lt;&gt;1,"",IF($G2338="","",IF(AND($D2338&gt;='Cohort Report'!$B$5,$D2338&lt;='Cohort Report'!$B$6),$G2338,"")))</f>
        <v/>
      </c>
    </row>
    <row r="2339" customFormat="false" ht="15" hidden="false" customHeight="false" outlineLevel="0" collapsed="false">
      <c r="A2339" s="9"/>
      <c r="B2339" s="22"/>
      <c r="C2339" s="23"/>
      <c r="D2339" s="19" t="str">
        <f aca="false">IF($A2339="","",_xlfn.MINIFS($B:$B,$A:$A,$A2339))</f>
        <v/>
      </c>
      <c r="E2339" s="20" t="str">
        <f aca="false">IF($A2339="","",IF(AND($B2339=$D2339,COUNTIFS($A$2:$A2339,$A2339,$B$2:$B2339,$B2339)=1),1,0))</f>
        <v/>
      </c>
      <c r="F2339" s="19" t="str">
        <f aca="false">IF($E2339&lt;&gt;1,"",IF(COUNTIFS($A:$A,$A2339,$B:$B,"&gt;"&amp;$D2339)=0,"",_xlfn.MINIFS($B:$B,$A:$A,$A2339,$B:$B,"&gt;"&amp;$D2339)))</f>
        <v/>
      </c>
      <c r="G2339" s="20" t="str">
        <f aca="false">IF($F2339="","",$F2339-$D2339)</f>
        <v/>
      </c>
      <c r="H2339" s="20" t="str">
        <f aca="false">IF($E2339&lt;&gt;1,"",IF($F2339="",0,IF($G2339&lt;='Cohort Report'!$B$7,1,0)))</f>
        <v/>
      </c>
      <c r="I2339" s="20" t="str">
        <f aca="false">IF($E2339&lt;&gt;1,"",IF($F2339="",0,IF($G2339&lt;='Cohort Report'!$B$8,1,0)))</f>
        <v/>
      </c>
      <c r="J2339" s="21" t="str">
        <f aca="false">IF($E2339&lt;&gt;1,"",DATE(YEAR($D2339),MONTH($D2339),1))</f>
        <v/>
      </c>
      <c r="K2339" s="20" t="str">
        <f aca="false">IF($E2339&lt;&gt;1,"",IF($G2339="","",IF(AND($D2339&gt;='Cohort Report'!$B$5,$D2339&lt;='Cohort Report'!$B$6),$G2339,"")))</f>
        <v/>
      </c>
    </row>
    <row r="2340" customFormat="false" ht="15" hidden="false" customHeight="false" outlineLevel="0" collapsed="false">
      <c r="A2340" s="9"/>
      <c r="B2340" s="22"/>
      <c r="C2340" s="23"/>
      <c r="D2340" s="19" t="str">
        <f aca="false">IF($A2340="","",_xlfn.MINIFS($B:$B,$A:$A,$A2340))</f>
        <v/>
      </c>
      <c r="E2340" s="20" t="str">
        <f aca="false">IF($A2340="","",IF(AND($B2340=$D2340,COUNTIFS($A$2:$A2340,$A2340,$B$2:$B2340,$B2340)=1),1,0))</f>
        <v/>
      </c>
      <c r="F2340" s="19" t="str">
        <f aca="false">IF($E2340&lt;&gt;1,"",IF(COUNTIFS($A:$A,$A2340,$B:$B,"&gt;"&amp;$D2340)=0,"",_xlfn.MINIFS($B:$B,$A:$A,$A2340,$B:$B,"&gt;"&amp;$D2340)))</f>
        <v/>
      </c>
      <c r="G2340" s="20" t="str">
        <f aca="false">IF($F2340="","",$F2340-$D2340)</f>
        <v/>
      </c>
      <c r="H2340" s="20" t="str">
        <f aca="false">IF($E2340&lt;&gt;1,"",IF($F2340="",0,IF($G2340&lt;='Cohort Report'!$B$7,1,0)))</f>
        <v/>
      </c>
      <c r="I2340" s="20" t="str">
        <f aca="false">IF($E2340&lt;&gt;1,"",IF($F2340="",0,IF($G2340&lt;='Cohort Report'!$B$8,1,0)))</f>
        <v/>
      </c>
      <c r="J2340" s="21" t="str">
        <f aca="false">IF($E2340&lt;&gt;1,"",DATE(YEAR($D2340),MONTH($D2340),1))</f>
        <v/>
      </c>
      <c r="K2340" s="20" t="str">
        <f aca="false">IF($E2340&lt;&gt;1,"",IF($G2340="","",IF(AND($D2340&gt;='Cohort Report'!$B$5,$D2340&lt;='Cohort Report'!$B$6),$G2340,"")))</f>
        <v/>
      </c>
    </row>
    <row r="2341" customFormat="false" ht="15" hidden="false" customHeight="false" outlineLevel="0" collapsed="false">
      <c r="A2341" s="9"/>
      <c r="B2341" s="22"/>
      <c r="C2341" s="23"/>
      <c r="D2341" s="19" t="str">
        <f aca="false">IF($A2341="","",_xlfn.MINIFS($B:$B,$A:$A,$A2341))</f>
        <v/>
      </c>
      <c r="E2341" s="20" t="str">
        <f aca="false">IF($A2341="","",IF(AND($B2341=$D2341,COUNTIFS($A$2:$A2341,$A2341,$B$2:$B2341,$B2341)=1),1,0))</f>
        <v/>
      </c>
      <c r="F2341" s="19" t="str">
        <f aca="false">IF($E2341&lt;&gt;1,"",IF(COUNTIFS($A:$A,$A2341,$B:$B,"&gt;"&amp;$D2341)=0,"",_xlfn.MINIFS($B:$B,$A:$A,$A2341,$B:$B,"&gt;"&amp;$D2341)))</f>
        <v/>
      </c>
      <c r="G2341" s="20" t="str">
        <f aca="false">IF($F2341="","",$F2341-$D2341)</f>
        <v/>
      </c>
      <c r="H2341" s="20" t="str">
        <f aca="false">IF($E2341&lt;&gt;1,"",IF($F2341="",0,IF($G2341&lt;='Cohort Report'!$B$7,1,0)))</f>
        <v/>
      </c>
      <c r="I2341" s="20" t="str">
        <f aca="false">IF($E2341&lt;&gt;1,"",IF($F2341="",0,IF($G2341&lt;='Cohort Report'!$B$8,1,0)))</f>
        <v/>
      </c>
      <c r="J2341" s="21" t="str">
        <f aca="false">IF($E2341&lt;&gt;1,"",DATE(YEAR($D2341),MONTH($D2341),1))</f>
        <v/>
      </c>
      <c r="K2341" s="20" t="str">
        <f aca="false">IF($E2341&lt;&gt;1,"",IF($G2341="","",IF(AND($D2341&gt;='Cohort Report'!$B$5,$D2341&lt;='Cohort Report'!$B$6),$G2341,"")))</f>
        <v/>
      </c>
    </row>
    <row r="2342" customFormat="false" ht="15" hidden="false" customHeight="false" outlineLevel="0" collapsed="false">
      <c r="A2342" s="9"/>
      <c r="B2342" s="22"/>
      <c r="C2342" s="23"/>
      <c r="D2342" s="19" t="str">
        <f aca="false">IF($A2342="","",_xlfn.MINIFS($B:$B,$A:$A,$A2342))</f>
        <v/>
      </c>
      <c r="E2342" s="20" t="str">
        <f aca="false">IF($A2342="","",IF(AND($B2342=$D2342,COUNTIFS($A$2:$A2342,$A2342,$B$2:$B2342,$B2342)=1),1,0))</f>
        <v/>
      </c>
      <c r="F2342" s="19" t="str">
        <f aca="false">IF($E2342&lt;&gt;1,"",IF(COUNTIFS($A:$A,$A2342,$B:$B,"&gt;"&amp;$D2342)=0,"",_xlfn.MINIFS($B:$B,$A:$A,$A2342,$B:$B,"&gt;"&amp;$D2342)))</f>
        <v/>
      </c>
      <c r="G2342" s="20" t="str">
        <f aca="false">IF($F2342="","",$F2342-$D2342)</f>
        <v/>
      </c>
      <c r="H2342" s="20" t="str">
        <f aca="false">IF($E2342&lt;&gt;1,"",IF($F2342="",0,IF($G2342&lt;='Cohort Report'!$B$7,1,0)))</f>
        <v/>
      </c>
      <c r="I2342" s="20" t="str">
        <f aca="false">IF($E2342&lt;&gt;1,"",IF($F2342="",0,IF($G2342&lt;='Cohort Report'!$B$8,1,0)))</f>
        <v/>
      </c>
      <c r="J2342" s="21" t="str">
        <f aca="false">IF($E2342&lt;&gt;1,"",DATE(YEAR($D2342),MONTH($D2342),1))</f>
        <v/>
      </c>
      <c r="K2342" s="20" t="str">
        <f aca="false">IF($E2342&lt;&gt;1,"",IF($G2342="","",IF(AND($D2342&gt;='Cohort Report'!$B$5,$D2342&lt;='Cohort Report'!$B$6),$G2342,"")))</f>
        <v/>
      </c>
    </row>
    <row r="2343" customFormat="false" ht="15" hidden="false" customHeight="false" outlineLevel="0" collapsed="false">
      <c r="A2343" s="9"/>
      <c r="B2343" s="22"/>
      <c r="C2343" s="23"/>
      <c r="D2343" s="19" t="str">
        <f aca="false">IF($A2343="","",_xlfn.MINIFS($B:$B,$A:$A,$A2343))</f>
        <v/>
      </c>
      <c r="E2343" s="20" t="str">
        <f aca="false">IF($A2343="","",IF(AND($B2343=$D2343,COUNTIFS($A$2:$A2343,$A2343,$B$2:$B2343,$B2343)=1),1,0))</f>
        <v/>
      </c>
      <c r="F2343" s="19" t="str">
        <f aca="false">IF($E2343&lt;&gt;1,"",IF(COUNTIFS($A:$A,$A2343,$B:$B,"&gt;"&amp;$D2343)=0,"",_xlfn.MINIFS($B:$B,$A:$A,$A2343,$B:$B,"&gt;"&amp;$D2343)))</f>
        <v/>
      </c>
      <c r="G2343" s="20" t="str">
        <f aca="false">IF($F2343="","",$F2343-$D2343)</f>
        <v/>
      </c>
      <c r="H2343" s="20" t="str">
        <f aca="false">IF($E2343&lt;&gt;1,"",IF($F2343="",0,IF($G2343&lt;='Cohort Report'!$B$7,1,0)))</f>
        <v/>
      </c>
      <c r="I2343" s="20" t="str">
        <f aca="false">IF($E2343&lt;&gt;1,"",IF($F2343="",0,IF($G2343&lt;='Cohort Report'!$B$8,1,0)))</f>
        <v/>
      </c>
      <c r="J2343" s="21" t="str">
        <f aca="false">IF($E2343&lt;&gt;1,"",DATE(YEAR($D2343),MONTH($D2343),1))</f>
        <v/>
      </c>
      <c r="K2343" s="20" t="str">
        <f aca="false">IF($E2343&lt;&gt;1,"",IF($G2343="","",IF(AND($D2343&gt;='Cohort Report'!$B$5,$D2343&lt;='Cohort Report'!$B$6),$G2343,"")))</f>
        <v/>
      </c>
    </row>
    <row r="2344" customFormat="false" ht="15" hidden="false" customHeight="false" outlineLevel="0" collapsed="false">
      <c r="A2344" s="9"/>
      <c r="B2344" s="22"/>
      <c r="C2344" s="23"/>
      <c r="D2344" s="19" t="str">
        <f aca="false">IF($A2344="","",_xlfn.MINIFS($B:$B,$A:$A,$A2344))</f>
        <v/>
      </c>
      <c r="E2344" s="20" t="str">
        <f aca="false">IF($A2344="","",IF(AND($B2344=$D2344,COUNTIFS($A$2:$A2344,$A2344,$B$2:$B2344,$B2344)=1),1,0))</f>
        <v/>
      </c>
      <c r="F2344" s="19" t="str">
        <f aca="false">IF($E2344&lt;&gt;1,"",IF(COUNTIFS($A:$A,$A2344,$B:$B,"&gt;"&amp;$D2344)=0,"",_xlfn.MINIFS($B:$B,$A:$A,$A2344,$B:$B,"&gt;"&amp;$D2344)))</f>
        <v/>
      </c>
      <c r="G2344" s="20" t="str">
        <f aca="false">IF($F2344="","",$F2344-$D2344)</f>
        <v/>
      </c>
      <c r="H2344" s="20" t="str">
        <f aca="false">IF($E2344&lt;&gt;1,"",IF($F2344="",0,IF($G2344&lt;='Cohort Report'!$B$7,1,0)))</f>
        <v/>
      </c>
      <c r="I2344" s="20" t="str">
        <f aca="false">IF($E2344&lt;&gt;1,"",IF($F2344="",0,IF($G2344&lt;='Cohort Report'!$B$8,1,0)))</f>
        <v/>
      </c>
      <c r="J2344" s="21" t="str">
        <f aca="false">IF($E2344&lt;&gt;1,"",DATE(YEAR($D2344),MONTH($D2344),1))</f>
        <v/>
      </c>
      <c r="K2344" s="20" t="str">
        <f aca="false">IF($E2344&lt;&gt;1,"",IF($G2344="","",IF(AND($D2344&gt;='Cohort Report'!$B$5,$D2344&lt;='Cohort Report'!$B$6),$G2344,"")))</f>
        <v/>
      </c>
    </row>
    <row r="2345" customFormat="false" ht="15" hidden="false" customHeight="false" outlineLevel="0" collapsed="false">
      <c r="A2345" s="9"/>
      <c r="B2345" s="22"/>
      <c r="C2345" s="23"/>
      <c r="D2345" s="19" t="str">
        <f aca="false">IF($A2345="","",_xlfn.MINIFS($B:$B,$A:$A,$A2345))</f>
        <v/>
      </c>
      <c r="E2345" s="20" t="str">
        <f aca="false">IF($A2345="","",IF(AND($B2345=$D2345,COUNTIFS($A$2:$A2345,$A2345,$B$2:$B2345,$B2345)=1),1,0))</f>
        <v/>
      </c>
      <c r="F2345" s="19" t="str">
        <f aca="false">IF($E2345&lt;&gt;1,"",IF(COUNTIFS($A:$A,$A2345,$B:$B,"&gt;"&amp;$D2345)=0,"",_xlfn.MINIFS($B:$B,$A:$A,$A2345,$B:$B,"&gt;"&amp;$D2345)))</f>
        <v/>
      </c>
      <c r="G2345" s="20" t="str">
        <f aca="false">IF($F2345="","",$F2345-$D2345)</f>
        <v/>
      </c>
      <c r="H2345" s="20" t="str">
        <f aca="false">IF($E2345&lt;&gt;1,"",IF($F2345="",0,IF($G2345&lt;='Cohort Report'!$B$7,1,0)))</f>
        <v/>
      </c>
      <c r="I2345" s="20" t="str">
        <f aca="false">IF($E2345&lt;&gt;1,"",IF($F2345="",0,IF($G2345&lt;='Cohort Report'!$B$8,1,0)))</f>
        <v/>
      </c>
      <c r="J2345" s="21" t="str">
        <f aca="false">IF($E2345&lt;&gt;1,"",DATE(YEAR($D2345),MONTH($D2345),1))</f>
        <v/>
      </c>
      <c r="K2345" s="20" t="str">
        <f aca="false">IF($E2345&lt;&gt;1,"",IF($G2345="","",IF(AND($D2345&gt;='Cohort Report'!$B$5,$D2345&lt;='Cohort Report'!$B$6),$G2345,"")))</f>
        <v/>
      </c>
    </row>
    <row r="2346" customFormat="false" ht="15" hidden="false" customHeight="false" outlineLevel="0" collapsed="false">
      <c r="A2346" s="9"/>
      <c r="B2346" s="22"/>
      <c r="C2346" s="23"/>
      <c r="D2346" s="19" t="str">
        <f aca="false">IF($A2346="","",_xlfn.MINIFS($B:$B,$A:$A,$A2346))</f>
        <v/>
      </c>
      <c r="E2346" s="20" t="str">
        <f aca="false">IF($A2346="","",IF(AND($B2346=$D2346,COUNTIFS($A$2:$A2346,$A2346,$B$2:$B2346,$B2346)=1),1,0))</f>
        <v/>
      </c>
      <c r="F2346" s="19" t="str">
        <f aca="false">IF($E2346&lt;&gt;1,"",IF(COUNTIFS($A:$A,$A2346,$B:$B,"&gt;"&amp;$D2346)=0,"",_xlfn.MINIFS($B:$B,$A:$A,$A2346,$B:$B,"&gt;"&amp;$D2346)))</f>
        <v/>
      </c>
      <c r="G2346" s="20" t="str">
        <f aca="false">IF($F2346="","",$F2346-$D2346)</f>
        <v/>
      </c>
      <c r="H2346" s="20" t="str">
        <f aca="false">IF($E2346&lt;&gt;1,"",IF($F2346="",0,IF($G2346&lt;='Cohort Report'!$B$7,1,0)))</f>
        <v/>
      </c>
      <c r="I2346" s="20" t="str">
        <f aca="false">IF($E2346&lt;&gt;1,"",IF($F2346="",0,IF($G2346&lt;='Cohort Report'!$B$8,1,0)))</f>
        <v/>
      </c>
      <c r="J2346" s="21" t="str">
        <f aca="false">IF($E2346&lt;&gt;1,"",DATE(YEAR($D2346),MONTH($D2346),1))</f>
        <v/>
      </c>
      <c r="K2346" s="20" t="str">
        <f aca="false">IF($E2346&lt;&gt;1,"",IF($G2346="","",IF(AND($D2346&gt;='Cohort Report'!$B$5,$D2346&lt;='Cohort Report'!$B$6),$G2346,"")))</f>
        <v/>
      </c>
    </row>
    <row r="2347" customFormat="false" ht="15" hidden="false" customHeight="false" outlineLevel="0" collapsed="false">
      <c r="A2347" s="9"/>
      <c r="B2347" s="22"/>
      <c r="C2347" s="23"/>
      <c r="D2347" s="19" t="str">
        <f aca="false">IF($A2347="","",_xlfn.MINIFS($B:$B,$A:$A,$A2347))</f>
        <v/>
      </c>
      <c r="E2347" s="20" t="str">
        <f aca="false">IF($A2347="","",IF(AND($B2347=$D2347,COUNTIFS($A$2:$A2347,$A2347,$B$2:$B2347,$B2347)=1),1,0))</f>
        <v/>
      </c>
      <c r="F2347" s="19" t="str">
        <f aca="false">IF($E2347&lt;&gt;1,"",IF(COUNTIFS($A:$A,$A2347,$B:$B,"&gt;"&amp;$D2347)=0,"",_xlfn.MINIFS($B:$B,$A:$A,$A2347,$B:$B,"&gt;"&amp;$D2347)))</f>
        <v/>
      </c>
      <c r="G2347" s="20" t="str">
        <f aca="false">IF($F2347="","",$F2347-$D2347)</f>
        <v/>
      </c>
      <c r="H2347" s="20" t="str">
        <f aca="false">IF($E2347&lt;&gt;1,"",IF($F2347="",0,IF($G2347&lt;='Cohort Report'!$B$7,1,0)))</f>
        <v/>
      </c>
      <c r="I2347" s="20" t="str">
        <f aca="false">IF($E2347&lt;&gt;1,"",IF($F2347="",0,IF($G2347&lt;='Cohort Report'!$B$8,1,0)))</f>
        <v/>
      </c>
      <c r="J2347" s="21" t="str">
        <f aca="false">IF($E2347&lt;&gt;1,"",DATE(YEAR($D2347),MONTH($D2347),1))</f>
        <v/>
      </c>
      <c r="K2347" s="20" t="str">
        <f aca="false">IF($E2347&lt;&gt;1,"",IF($G2347="","",IF(AND($D2347&gt;='Cohort Report'!$B$5,$D2347&lt;='Cohort Report'!$B$6),$G2347,"")))</f>
        <v/>
      </c>
    </row>
    <row r="2348" customFormat="false" ht="15" hidden="false" customHeight="false" outlineLevel="0" collapsed="false">
      <c r="A2348" s="9"/>
      <c r="B2348" s="22"/>
      <c r="C2348" s="23"/>
      <c r="D2348" s="19" t="str">
        <f aca="false">IF($A2348="","",_xlfn.MINIFS($B:$B,$A:$A,$A2348))</f>
        <v/>
      </c>
      <c r="E2348" s="20" t="str">
        <f aca="false">IF($A2348="","",IF(AND($B2348=$D2348,COUNTIFS($A$2:$A2348,$A2348,$B$2:$B2348,$B2348)=1),1,0))</f>
        <v/>
      </c>
      <c r="F2348" s="19" t="str">
        <f aca="false">IF($E2348&lt;&gt;1,"",IF(COUNTIFS($A:$A,$A2348,$B:$B,"&gt;"&amp;$D2348)=0,"",_xlfn.MINIFS($B:$B,$A:$A,$A2348,$B:$B,"&gt;"&amp;$D2348)))</f>
        <v/>
      </c>
      <c r="G2348" s="20" t="str">
        <f aca="false">IF($F2348="","",$F2348-$D2348)</f>
        <v/>
      </c>
      <c r="H2348" s="20" t="str">
        <f aca="false">IF($E2348&lt;&gt;1,"",IF($F2348="",0,IF($G2348&lt;='Cohort Report'!$B$7,1,0)))</f>
        <v/>
      </c>
      <c r="I2348" s="20" t="str">
        <f aca="false">IF($E2348&lt;&gt;1,"",IF($F2348="",0,IF($G2348&lt;='Cohort Report'!$B$8,1,0)))</f>
        <v/>
      </c>
      <c r="J2348" s="21" t="str">
        <f aca="false">IF($E2348&lt;&gt;1,"",DATE(YEAR($D2348),MONTH($D2348),1))</f>
        <v/>
      </c>
      <c r="K2348" s="20" t="str">
        <f aca="false">IF($E2348&lt;&gt;1,"",IF($G2348="","",IF(AND($D2348&gt;='Cohort Report'!$B$5,$D2348&lt;='Cohort Report'!$B$6),$G2348,"")))</f>
        <v/>
      </c>
    </row>
    <row r="2349" customFormat="false" ht="15" hidden="false" customHeight="false" outlineLevel="0" collapsed="false">
      <c r="A2349" s="9"/>
      <c r="B2349" s="22"/>
      <c r="C2349" s="23"/>
      <c r="D2349" s="19" t="str">
        <f aca="false">IF($A2349="","",_xlfn.MINIFS($B:$B,$A:$A,$A2349))</f>
        <v/>
      </c>
      <c r="E2349" s="20" t="str">
        <f aca="false">IF($A2349="","",IF(AND($B2349=$D2349,COUNTIFS($A$2:$A2349,$A2349,$B$2:$B2349,$B2349)=1),1,0))</f>
        <v/>
      </c>
      <c r="F2349" s="19" t="str">
        <f aca="false">IF($E2349&lt;&gt;1,"",IF(COUNTIFS($A:$A,$A2349,$B:$B,"&gt;"&amp;$D2349)=0,"",_xlfn.MINIFS($B:$B,$A:$A,$A2349,$B:$B,"&gt;"&amp;$D2349)))</f>
        <v/>
      </c>
      <c r="G2349" s="20" t="str">
        <f aca="false">IF($F2349="","",$F2349-$D2349)</f>
        <v/>
      </c>
      <c r="H2349" s="20" t="str">
        <f aca="false">IF($E2349&lt;&gt;1,"",IF($F2349="",0,IF($G2349&lt;='Cohort Report'!$B$7,1,0)))</f>
        <v/>
      </c>
      <c r="I2349" s="20" t="str">
        <f aca="false">IF($E2349&lt;&gt;1,"",IF($F2349="",0,IF($G2349&lt;='Cohort Report'!$B$8,1,0)))</f>
        <v/>
      </c>
      <c r="J2349" s="21" t="str">
        <f aca="false">IF($E2349&lt;&gt;1,"",DATE(YEAR($D2349),MONTH($D2349),1))</f>
        <v/>
      </c>
      <c r="K2349" s="20" t="str">
        <f aca="false">IF($E2349&lt;&gt;1,"",IF($G2349="","",IF(AND($D2349&gt;='Cohort Report'!$B$5,$D2349&lt;='Cohort Report'!$B$6),$G2349,"")))</f>
        <v/>
      </c>
    </row>
    <row r="2350" customFormat="false" ht="15" hidden="false" customHeight="false" outlineLevel="0" collapsed="false">
      <c r="A2350" s="9"/>
      <c r="B2350" s="22"/>
      <c r="C2350" s="23"/>
      <c r="D2350" s="19" t="str">
        <f aca="false">IF($A2350="","",_xlfn.MINIFS($B:$B,$A:$A,$A2350))</f>
        <v/>
      </c>
      <c r="E2350" s="20" t="str">
        <f aca="false">IF($A2350="","",IF(AND($B2350=$D2350,COUNTIFS($A$2:$A2350,$A2350,$B$2:$B2350,$B2350)=1),1,0))</f>
        <v/>
      </c>
      <c r="F2350" s="19" t="str">
        <f aca="false">IF($E2350&lt;&gt;1,"",IF(COUNTIFS($A:$A,$A2350,$B:$B,"&gt;"&amp;$D2350)=0,"",_xlfn.MINIFS($B:$B,$A:$A,$A2350,$B:$B,"&gt;"&amp;$D2350)))</f>
        <v/>
      </c>
      <c r="G2350" s="20" t="str">
        <f aca="false">IF($F2350="","",$F2350-$D2350)</f>
        <v/>
      </c>
      <c r="H2350" s="20" t="str">
        <f aca="false">IF($E2350&lt;&gt;1,"",IF($F2350="",0,IF($G2350&lt;='Cohort Report'!$B$7,1,0)))</f>
        <v/>
      </c>
      <c r="I2350" s="20" t="str">
        <f aca="false">IF($E2350&lt;&gt;1,"",IF($F2350="",0,IF($G2350&lt;='Cohort Report'!$B$8,1,0)))</f>
        <v/>
      </c>
      <c r="J2350" s="21" t="str">
        <f aca="false">IF($E2350&lt;&gt;1,"",DATE(YEAR($D2350),MONTH($D2350),1))</f>
        <v/>
      </c>
      <c r="K2350" s="20" t="str">
        <f aca="false">IF($E2350&lt;&gt;1,"",IF($G2350="","",IF(AND($D2350&gt;='Cohort Report'!$B$5,$D2350&lt;='Cohort Report'!$B$6),$G2350,"")))</f>
        <v/>
      </c>
    </row>
    <row r="2351" customFormat="false" ht="15" hidden="false" customHeight="false" outlineLevel="0" collapsed="false">
      <c r="A2351" s="9"/>
      <c r="B2351" s="22"/>
      <c r="C2351" s="23"/>
      <c r="D2351" s="19" t="str">
        <f aca="false">IF($A2351="","",_xlfn.MINIFS($B:$B,$A:$A,$A2351))</f>
        <v/>
      </c>
      <c r="E2351" s="20" t="str">
        <f aca="false">IF($A2351="","",IF(AND($B2351=$D2351,COUNTIFS($A$2:$A2351,$A2351,$B$2:$B2351,$B2351)=1),1,0))</f>
        <v/>
      </c>
      <c r="F2351" s="19" t="str">
        <f aca="false">IF($E2351&lt;&gt;1,"",IF(COUNTIFS($A:$A,$A2351,$B:$B,"&gt;"&amp;$D2351)=0,"",_xlfn.MINIFS($B:$B,$A:$A,$A2351,$B:$B,"&gt;"&amp;$D2351)))</f>
        <v/>
      </c>
      <c r="G2351" s="20" t="str">
        <f aca="false">IF($F2351="","",$F2351-$D2351)</f>
        <v/>
      </c>
      <c r="H2351" s="20" t="str">
        <f aca="false">IF($E2351&lt;&gt;1,"",IF($F2351="",0,IF($G2351&lt;='Cohort Report'!$B$7,1,0)))</f>
        <v/>
      </c>
      <c r="I2351" s="20" t="str">
        <f aca="false">IF($E2351&lt;&gt;1,"",IF($F2351="",0,IF($G2351&lt;='Cohort Report'!$B$8,1,0)))</f>
        <v/>
      </c>
      <c r="J2351" s="21" t="str">
        <f aca="false">IF($E2351&lt;&gt;1,"",DATE(YEAR($D2351),MONTH($D2351),1))</f>
        <v/>
      </c>
      <c r="K2351" s="20" t="str">
        <f aca="false">IF($E2351&lt;&gt;1,"",IF($G2351="","",IF(AND($D2351&gt;='Cohort Report'!$B$5,$D2351&lt;='Cohort Report'!$B$6),$G2351,"")))</f>
        <v/>
      </c>
    </row>
    <row r="2352" customFormat="false" ht="15" hidden="false" customHeight="false" outlineLevel="0" collapsed="false">
      <c r="A2352" s="9"/>
      <c r="B2352" s="22"/>
      <c r="C2352" s="23"/>
      <c r="D2352" s="19" t="str">
        <f aca="false">IF($A2352="","",_xlfn.MINIFS($B:$B,$A:$A,$A2352))</f>
        <v/>
      </c>
      <c r="E2352" s="20" t="str">
        <f aca="false">IF($A2352="","",IF(AND($B2352=$D2352,COUNTIFS($A$2:$A2352,$A2352,$B$2:$B2352,$B2352)=1),1,0))</f>
        <v/>
      </c>
      <c r="F2352" s="19" t="str">
        <f aca="false">IF($E2352&lt;&gt;1,"",IF(COUNTIFS($A:$A,$A2352,$B:$B,"&gt;"&amp;$D2352)=0,"",_xlfn.MINIFS($B:$B,$A:$A,$A2352,$B:$B,"&gt;"&amp;$D2352)))</f>
        <v/>
      </c>
      <c r="G2352" s="20" t="str">
        <f aca="false">IF($F2352="","",$F2352-$D2352)</f>
        <v/>
      </c>
      <c r="H2352" s="20" t="str">
        <f aca="false">IF($E2352&lt;&gt;1,"",IF($F2352="",0,IF($G2352&lt;='Cohort Report'!$B$7,1,0)))</f>
        <v/>
      </c>
      <c r="I2352" s="20" t="str">
        <f aca="false">IF($E2352&lt;&gt;1,"",IF($F2352="",0,IF($G2352&lt;='Cohort Report'!$B$8,1,0)))</f>
        <v/>
      </c>
      <c r="J2352" s="21" t="str">
        <f aca="false">IF($E2352&lt;&gt;1,"",DATE(YEAR($D2352),MONTH($D2352),1))</f>
        <v/>
      </c>
      <c r="K2352" s="20" t="str">
        <f aca="false">IF($E2352&lt;&gt;1,"",IF($G2352="","",IF(AND($D2352&gt;='Cohort Report'!$B$5,$D2352&lt;='Cohort Report'!$B$6),$G2352,"")))</f>
        <v/>
      </c>
    </row>
    <row r="2353" customFormat="false" ht="15" hidden="false" customHeight="false" outlineLevel="0" collapsed="false">
      <c r="A2353" s="9"/>
      <c r="B2353" s="22"/>
      <c r="C2353" s="23"/>
      <c r="D2353" s="19" t="str">
        <f aca="false">IF($A2353="","",_xlfn.MINIFS($B:$B,$A:$A,$A2353))</f>
        <v/>
      </c>
      <c r="E2353" s="20" t="str">
        <f aca="false">IF($A2353="","",IF(AND($B2353=$D2353,COUNTIFS($A$2:$A2353,$A2353,$B$2:$B2353,$B2353)=1),1,0))</f>
        <v/>
      </c>
      <c r="F2353" s="19" t="str">
        <f aca="false">IF($E2353&lt;&gt;1,"",IF(COUNTIFS($A:$A,$A2353,$B:$B,"&gt;"&amp;$D2353)=0,"",_xlfn.MINIFS($B:$B,$A:$A,$A2353,$B:$B,"&gt;"&amp;$D2353)))</f>
        <v/>
      </c>
      <c r="G2353" s="20" t="str">
        <f aca="false">IF($F2353="","",$F2353-$D2353)</f>
        <v/>
      </c>
      <c r="H2353" s="20" t="str">
        <f aca="false">IF($E2353&lt;&gt;1,"",IF($F2353="",0,IF($G2353&lt;='Cohort Report'!$B$7,1,0)))</f>
        <v/>
      </c>
      <c r="I2353" s="20" t="str">
        <f aca="false">IF($E2353&lt;&gt;1,"",IF($F2353="",0,IF($G2353&lt;='Cohort Report'!$B$8,1,0)))</f>
        <v/>
      </c>
      <c r="J2353" s="21" t="str">
        <f aca="false">IF($E2353&lt;&gt;1,"",DATE(YEAR($D2353),MONTH($D2353),1))</f>
        <v/>
      </c>
      <c r="K2353" s="20" t="str">
        <f aca="false">IF($E2353&lt;&gt;1,"",IF($G2353="","",IF(AND($D2353&gt;='Cohort Report'!$B$5,$D2353&lt;='Cohort Report'!$B$6),$G2353,"")))</f>
        <v/>
      </c>
    </row>
    <row r="2354" customFormat="false" ht="15" hidden="false" customHeight="false" outlineLevel="0" collapsed="false">
      <c r="A2354" s="9"/>
      <c r="B2354" s="22"/>
      <c r="C2354" s="23"/>
      <c r="D2354" s="19" t="str">
        <f aca="false">IF($A2354="","",_xlfn.MINIFS($B:$B,$A:$A,$A2354))</f>
        <v/>
      </c>
      <c r="E2354" s="20" t="str">
        <f aca="false">IF($A2354="","",IF(AND($B2354=$D2354,COUNTIFS($A$2:$A2354,$A2354,$B$2:$B2354,$B2354)=1),1,0))</f>
        <v/>
      </c>
      <c r="F2354" s="19" t="str">
        <f aca="false">IF($E2354&lt;&gt;1,"",IF(COUNTIFS($A:$A,$A2354,$B:$B,"&gt;"&amp;$D2354)=0,"",_xlfn.MINIFS($B:$B,$A:$A,$A2354,$B:$B,"&gt;"&amp;$D2354)))</f>
        <v/>
      </c>
      <c r="G2354" s="20" t="str">
        <f aca="false">IF($F2354="","",$F2354-$D2354)</f>
        <v/>
      </c>
      <c r="H2354" s="20" t="str">
        <f aca="false">IF($E2354&lt;&gt;1,"",IF($F2354="",0,IF($G2354&lt;='Cohort Report'!$B$7,1,0)))</f>
        <v/>
      </c>
      <c r="I2354" s="20" t="str">
        <f aca="false">IF($E2354&lt;&gt;1,"",IF($F2354="",0,IF($G2354&lt;='Cohort Report'!$B$8,1,0)))</f>
        <v/>
      </c>
      <c r="J2354" s="21" t="str">
        <f aca="false">IF($E2354&lt;&gt;1,"",DATE(YEAR($D2354),MONTH($D2354),1))</f>
        <v/>
      </c>
      <c r="K2354" s="20" t="str">
        <f aca="false">IF($E2354&lt;&gt;1,"",IF($G2354="","",IF(AND($D2354&gt;='Cohort Report'!$B$5,$D2354&lt;='Cohort Report'!$B$6),$G2354,"")))</f>
        <v/>
      </c>
    </row>
    <row r="2355" customFormat="false" ht="15" hidden="false" customHeight="false" outlineLevel="0" collapsed="false">
      <c r="A2355" s="9"/>
      <c r="B2355" s="22"/>
      <c r="C2355" s="23"/>
      <c r="D2355" s="19" t="str">
        <f aca="false">IF($A2355="","",_xlfn.MINIFS($B:$B,$A:$A,$A2355))</f>
        <v/>
      </c>
      <c r="E2355" s="20" t="str">
        <f aca="false">IF($A2355="","",IF(AND($B2355=$D2355,COUNTIFS($A$2:$A2355,$A2355,$B$2:$B2355,$B2355)=1),1,0))</f>
        <v/>
      </c>
      <c r="F2355" s="19" t="str">
        <f aca="false">IF($E2355&lt;&gt;1,"",IF(COUNTIFS($A:$A,$A2355,$B:$B,"&gt;"&amp;$D2355)=0,"",_xlfn.MINIFS($B:$B,$A:$A,$A2355,$B:$B,"&gt;"&amp;$D2355)))</f>
        <v/>
      </c>
      <c r="G2355" s="20" t="str">
        <f aca="false">IF($F2355="","",$F2355-$D2355)</f>
        <v/>
      </c>
      <c r="H2355" s="20" t="str">
        <f aca="false">IF($E2355&lt;&gt;1,"",IF($F2355="",0,IF($G2355&lt;='Cohort Report'!$B$7,1,0)))</f>
        <v/>
      </c>
      <c r="I2355" s="20" t="str">
        <f aca="false">IF($E2355&lt;&gt;1,"",IF($F2355="",0,IF($G2355&lt;='Cohort Report'!$B$8,1,0)))</f>
        <v/>
      </c>
      <c r="J2355" s="21" t="str">
        <f aca="false">IF($E2355&lt;&gt;1,"",DATE(YEAR($D2355),MONTH($D2355),1))</f>
        <v/>
      </c>
      <c r="K2355" s="20" t="str">
        <f aca="false">IF($E2355&lt;&gt;1,"",IF($G2355="","",IF(AND($D2355&gt;='Cohort Report'!$B$5,$D2355&lt;='Cohort Report'!$B$6),$G2355,"")))</f>
        <v/>
      </c>
    </row>
    <row r="2356" customFormat="false" ht="15" hidden="false" customHeight="false" outlineLevel="0" collapsed="false">
      <c r="A2356" s="9"/>
      <c r="B2356" s="22"/>
      <c r="C2356" s="23"/>
      <c r="D2356" s="19" t="str">
        <f aca="false">IF($A2356="","",_xlfn.MINIFS($B:$B,$A:$A,$A2356))</f>
        <v/>
      </c>
      <c r="E2356" s="20" t="str">
        <f aca="false">IF($A2356="","",IF(AND($B2356=$D2356,COUNTIFS($A$2:$A2356,$A2356,$B$2:$B2356,$B2356)=1),1,0))</f>
        <v/>
      </c>
      <c r="F2356" s="19" t="str">
        <f aca="false">IF($E2356&lt;&gt;1,"",IF(COUNTIFS($A:$A,$A2356,$B:$B,"&gt;"&amp;$D2356)=0,"",_xlfn.MINIFS($B:$B,$A:$A,$A2356,$B:$B,"&gt;"&amp;$D2356)))</f>
        <v/>
      </c>
      <c r="G2356" s="20" t="str">
        <f aca="false">IF($F2356="","",$F2356-$D2356)</f>
        <v/>
      </c>
      <c r="H2356" s="20" t="str">
        <f aca="false">IF($E2356&lt;&gt;1,"",IF($F2356="",0,IF($G2356&lt;='Cohort Report'!$B$7,1,0)))</f>
        <v/>
      </c>
      <c r="I2356" s="20" t="str">
        <f aca="false">IF($E2356&lt;&gt;1,"",IF($F2356="",0,IF($G2356&lt;='Cohort Report'!$B$8,1,0)))</f>
        <v/>
      </c>
      <c r="J2356" s="21" t="str">
        <f aca="false">IF($E2356&lt;&gt;1,"",DATE(YEAR($D2356),MONTH($D2356),1))</f>
        <v/>
      </c>
      <c r="K2356" s="20" t="str">
        <f aca="false">IF($E2356&lt;&gt;1,"",IF($G2356="","",IF(AND($D2356&gt;='Cohort Report'!$B$5,$D2356&lt;='Cohort Report'!$B$6),$G2356,"")))</f>
        <v/>
      </c>
    </row>
    <row r="2357" customFormat="false" ht="15" hidden="false" customHeight="false" outlineLevel="0" collapsed="false">
      <c r="A2357" s="9"/>
      <c r="B2357" s="22"/>
      <c r="C2357" s="23"/>
      <c r="D2357" s="19" t="str">
        <f aca="false">IF($A2357="","",_xlfn.MINIFS($B:$B,$A:$A,$A2357))</f>
        <v/>
      </c>
      <c r="E2357" s="20" t="str">
        <f aca="false">IF($A2357="","",IF(AND($B2357=$D2357,COUNTIFS($A$2:$A2357,$A2357,$B$2:$B2357,$B2357)=1),1,0))</f>
        <v/>
      </c>
      <c r="F2357" s="19" t="str">
        <f aca="false">IF($E2357&lt;&gt;1,"",IF(COUNTIFS($A:$A,$A2357,$B:$B,"&gt;"&amp;$D2357)=0,"",_xlfn.MINIFS($B:$B,$A:$A,$A2357,$B:$B,"&gt;"&amp;$D2357)))</f>
        <v/>
      </c>
      <c r="G2357" s="20" t="str">
        <f aca="false">IF($F2357="","",$F2357-$D2357)</f>
        <v/>
      </c>
      <c r="H2357" s="20" t="str">
        <f aca="false">IF($E2357&lt;&gt;1,"",IF($F2357="",0,IF($G2357&lt;='Cohort Report'!$B$7,1,0)))</f>
        <v/>
      </c>
      <c r="I2357" s="20" t="str">
        <f aca="false">IF($E2357&lt;&gt;1,"",IF($F2357="",0,IF($G2357&lt;='Cohort Report'!$B$8,1,0)))</f>
        <v/>
      </c>
      <c r="J2357" s="21" t="str">
        <f aca="false">IF($E2357&lt;&gt;1,"",DATE(YEAR($D2357),MONTH($D2357),1))</f>
        <v/>
      </c>
      <c r="K2357" s="20" t="str">
        <f aca="false">IF($E2357&lt;&gt;1,"",IF($G2357="","",IF(AND($D2357&gt;='Cohort Report'!$B$5,$D2357&lt;='Cohort Report'!$B$6),$G2357,"")))</f>
        <v/>
      </c>
    </row>
    <row r="2358" customFormat="false" ht="15" hidden="false" customHeight="false" outlineLevel="0" collapsed="false">
      <c r="A2358" s="9"/>
      <c r="B2358" s="22"/>
      <c r="C2358" s="23"/>
      <c r="D2358" s="19" t="str">
        <f aca="false">IF($A2358="","",_xlfn.MINIFS($B:$B,$A:$A,$A2358))</f>
        <v/>
      </c>
      <c r="E2358" s="20" t="str">
        <f aca="false">IF($A2358="","",IF(AND($B2358=$D2358,COUNTIFS($A$2:$A2358,$A2358,$B$2:$B2358,$B2358)=1),1,0))</f>
        <v/>
      </c>
      <c r="F2358" s="19" t="str">
        <f aca="false">IF($E2358&lt;&gt;1,"",IF(COUNTIFS($A:$A,$A2358,$B:$B,"&gt;"&amp;$D2358)=0,"",_xlfn.MINIFS($B:$B,$A:$A,$A2358,$B:$B,"&gt;"&amp;$D2358)))</f>
        <v/>
      </c>
      <c r="G2358" s="20" t="str">
        <f aca="false">IF($F2358="","",$F2358-$D2358)</f>
        <v/>
      </c>
      <c r="H2358" s="20" t="str">
        <f aca="false">IF($E2358&lt;&gt;1,"",IF($F2358="",0,IF($G2358&lt;='Cohort Report'!$B$7,1,0)))</f>
        <v/>
      </c>
      <c r="I2358" s="20" t="str">
        <f aca="false">IF($E2358&lt;&gt;1,"",IF($F2358="",0,IF($G2358&lt;='Cohort Report'!$B$8,1,0)))</f>
        <v/>
      </c>
      <c r="J2358" s="21" t="str">
        <f aca="false">IF($E2358&lt;&gt;1,"",DATE(YEAR($D2358),MONTH($D2358),1))</f>
        <v/>
      </c>
      <c r="K2358" s="20" t="str">
        <f aca="false">IF($E2358&lt;&gt;1,"",IF($G2358="","",IF(AND($D2358&gt;='Cohort Report'!$B$5,$D2358&lt;='Cohort Report'!$B$6),$G2358,"")))</f>
        <v/>
      </c>
    </row>
    <row r="2359" customFormat="false" ht="15" hidden="false" customHeight="false" outlineLevel="0" collapsed="false">
      <c r="A2359" s="9"/>
      <c r="B2359" s="22"/>
      <c r="C2359" s="23"/>
      <c r="D2359" s="19" t="str">
        <f aca="false">IF($A2359="","",_xlfn.MINIFS($B:$B,$A:$A,$A2359))</f>
        <v/>
      </c>
      <c r="E2359" s="20" t="str">
        <f aca="false">IF($A2359="","",IF(AND($B2359=$D2359,COUNTIFS($A$2:$A2359,$A2359,$B$2:$B2359,$B2359)=1),1,0))</f>
        <v/>
      </c>
      <c r="F2359" s="19" t="str">
        <f aca="false">IF($E2359&lt;&gt;1,"",IF(COUNTIFS($A:$A,$A2359,$B:$B,"&gt;"&amp;$D2359)=0,"",_xlfn.MINIFS($B:$B,$A:$A,$A2359,$B:$B,"&gt;"&amp;$D2359)))</f>
        <v/>
      </c>
      <c r="G2359" s="20" t="str">
        <f aca="false">IF($F2359="","",$F2359-$D2359)</f>
        <v/>
      </c>
      <c r="H2359" s="20" t="str">
        <f aca="false">IF($E2359&lt;&gt;1,"",IF($F2359="",0,IF($G2359&lt;='Cohort Report'!$B$7,1,0)))</f>
        <v/>
      </c>
      <c r="I2359" s="20" t="str">
        <f aca="false">IF($E2359&lt;&gt;1,"",IF($F2359="",0,IF($G2359&lt;='Cohort Report'!$B$8,1,0)))</f>
        <v/>
      </c>
      <c r="J2359" s="21" t="str">
        <f aca="false">IF($E2359&lt;&gt;1,"",DATE(YEAR($D2359),MONTH($D2359),1))</f>
        <v/>
      </c>
      <c r="K2359" s="20" t="str">
        <f aca="false">IF($E2359&lt;&gt;1,"",IF($G2359="","",IF(AND($D2359&gt;='Cohort Report'!$B$5,$D2359&lt;='Cohort Report'!$B$6),$G2359,"")))</f>
        <v/>
      </c>
    </row>
    <row r="2360" customFormat="false" ht="15" hidden="false" customHeight="false" outlineLevel="0" collapsed="false">
      <c r="A2360" s="9"/>
      <c r="B2360" s="22"/>
      <c r="C2360" s="23"/>
      <c r="D2360" s="19" t="str">
        <f aca="false">IF($A2360="","",_xlfn.MINIFS($B:$B,$A:$A,$A2360))</f>
        <v/>
      </c>
      <c r="E2360" s="20" t="str">
        <f aca="false">IF($A2360="","",IF(AND($B2360=$D2360,COUNTIFS($A$2:$A2360,$A2360,$B$2:$B2360,$B2360)=1),1,0))</f>
        <v/>
      </c>
      <c r="F2360" s="19" t="str">
        <f aca="false">IF($E2360&lt;&gt;1,"",IF(COUNTIFS($A:$A,$A2360,$B:$B,"&gt;"&amp;$D2360)=0,"",_xlfn.MINIFS($B:$B,$A:$A,$A2360,$B:$B,"&gt;"&amp;$D2360)))</f>
        <v/>
      </c>
      <c r="G2360" s="20" t="str">
        <f aca="false">IF($F2360="","",$F2360-$D2360)</f>
        <v/>
      </c>
      <c r="H2360" s="20" t="str">
        <f aca="false">IF($E2360&lt;&gt;1,"",IF($F2360="",0,IF($G2360&lt;='Cohort Report'!$B$7,1,0)))</f>
        <v/>
      </c>
      <c r="I2360" s="20" t="str">
        <f aca="false">IF($E2360&lt;&gt;1,"",IF($F2360="",0,IF($G2360&lt;='Cohort Report'!$B$8,1,0)))</f>
        <v/>
      </c>
      <c r="J2360" s="21" t="str">
        <f aca="false">IF($E2360&lt;&gt;1,"",DATE(YEAR($D2360),MONTH($D2360),1))</f>
        <v/>
      </c>
      <c r="K2360" s="20" t="str">
        <f aca="false">IF($E2360&lt;&gt;1,"",IF($G2360="","",IF(AND($D2360&gt;='Cohort Report'!$B$5,$D2360&lt;='Cohort Report'!$B$6),$G2360,"")))</f>
        <v/>
      </c>
    </row>
    <row r="2361" customFormat="false" ht="15" hidden="false" customHeight="false" outlineLevel="0" collapsed="false">
      <c r="A2361" s="9"/>
      <c r="B2361" s="22"/>
      <c r="C2361" s="23"/>
      <c r="D2361" s="19" t="str">
        <f aca="false">IF($A2361="","",_xlfn.MINIFS($B:$B,$A:$A,$A2361))</f>
        <v/>
      </c>
      <c r="E2361" s="20" t="str">
        <f aca="false">IF($A2361="","",IF(AND($B2361=$D2361,COUNTIFS($A$2:$A2361,$A2361,$B$2:$B2361,$B2361)=1),1,0))</f>
        <v/>
      </c>
      <c r="F2361" s="19" t="str">
        <f aca="false">IF($E2361&lt;&gt;1,"",IF(COUNTIFS($A:$A,$A2361,$B:$B,"&gt;"&amp;$D2361)=0,"",_xlfn.MINIFS($B:$B,$A:$A,$A2361,$B:$B,"&gt;"&amp;$D2361)))</f>
        <v/>
      </c>
      <c r="G2361" s="20" t="str">
        <f aca="false">IF($F2361="","",$F2361-$D2361)</f>
        <v/>
      </c>
      <c r="H2361" s="20" t="str">
        <f aca="false">IF($E2361&lt;&gt;1,"",IF($F2361="",0,IF($G2361&lt;='Cohort Report'!$B$7,1,0)))</f>
        <v/>
      </c>
      <c r="I2361" s="20" t="str">
        <f aca="false">IF($E2361&lt;&gt;1,"",IF($F2361="",0,IF($G2361&lt;='Cohort Report'!$B$8,1,0)))</f>
        <v/>
      </c>
      <c r="J2361" s="21" t="str">
        <f aca="false">IF($E2361&lt;&gt;1,"",DATE(YEAR($D2361),MONTH($D2361),1))</f>
        <v/>
      </c>
      <c r="K2361" s="20" t="str">
        <f aca="false">IF($E2361&lt;&gt;1,"",IF($G2361="","",IF(AND($D2361&gt;='Cohort Report'!$B$5,$D2361&lt;='Cohort Report'!$B$6),$G2361,"")))</f>
        <v/>
      </c>
    </row>
    <row r="2362" customFormat="false" ht="15" hidden="false" customHeight="false" outlineLevel="0" collapsed="false">
      <c r="A2362" s="9"/>
      <c r="B2362" s="22"/>
      <c r="C2362" s="23"/>
      <c r="D2362" s="19" t="str">
        <f aca="false">IF($A2362="","",_xlfn.MINIFS($B:$B,$A:$A,$A2362))</f>
        <v/>
      </c>
      <c r="E2362" s="20" t="str">
        <f aca="false">IF($A2362="","",IF(AND($B2362=$D2362,COUNTIFS($A$2:$A2362,$A2362,$B$2:$B2362,$B2362)=1),1,0))</f>
        <v/>
      </c>
      <c r="F2362" s="19" t="str">
        <f aca="false">IF($E2362&lt;&gt;1,"",IF(COUNTIFS($A:$A,$A2362,$B:$B,"&gt;"&amp;$D2362)=0,"",_xlfn.MINIFS($B:$B,$A:$A,$A2362,$B:$B,"&gt;"&amp;$D2362)))</f>
        <v/>
      </c>
      <c r="G2362" s="20" t="str">
        <f aca="false">IF($F2362="","",$F2362-$D2362)</f>
        <v/>
      </c>
      <c r="H2362" s="20" t="str">
        <f aca="false">IF($E2362&lt;&gt;1,"",IF($F2362="",0,IF($G2362&lt;='Cohort Report'!$B$7,1,0)))</f>
        <v/>
      </c>
      <c r="I2362" s="20" t="str">
        <f aca="false">IF($E2362&lt;&gt;1,"",IF($F2362="",0,IF($G2362&lt;='Cohort Report'!$B$8,1,0)))</f>
        <v/>
      </c>
      <c r="J2362" s="21" t="str">
        <f aca="false">IF($E2362&lt;&gt;1,"",DATE(YEAR($D2362),MONTH($D2362),1))</f>
        <v/>
      </c>
      <c r="K2362" s="20" t="str">
        <f aca="false">IF($E2362&lt;&gt;1,"",IF($G2362="","",IF(AND($D2362&gt;='Cohort Report'!$B$5,$D2362&lt;='Cohort Report'!$B$6),$G2362,"")))</f>
        <v/>
      </c>
    </row>
    <row r="2363" customFormat="false" ht="15" hidden="false" customHeight="false" outlineLevel="0" collapsed="false">
      <c r="A2363" s="9"/>
      <c r="B2363" s="22"/>
      <c r="C2363" s="23"/>
      <c r="D2363" s="19" t="str">
        <f aca="false">IF($A2363="","",_xlfn.MINIFS($B:$B,$A:$A,$A2363))</f>
        <v/>
      </c>
      <c r="E2363" s="20" t="str">
        <f aca="false">IF($A2363="","",IF(AND($B2363=$D2363,COUNTIFS($A$2:$A2363,$A2363,$B$2:$B2363,$B2363)=1),1,0))</f>
        <v/>
      </c>
      <c r="F2363" s="19" t="str">
        <f aca="false">IF($E2363&lt;&gt;1,"",IF(COUNTIFS($A:$A,$A2363,$B:$B,"&gt;"&amp;$D2363)=0,"",_xlfn.MINIFS($B:$B,$A:$A,$A2363,$B:$B,"&gt;"&amp;$D2363)))</f>
        <v/>
      </c>
      <c r="G2363" s="20" t="str">
        <f aca="false">IF($F2363="","",$F2363-$D2363)</f>
        <v/>
      </c>
      <c r="H2363" s="20" t="str">
        <f aca="false">IF($E2363&lt;&gt;1,"",IF($F2363="",0,IF($G2363&lt;='Cohort Report'!$B$7,1,0)))</f>
        <v/>
      </c>
      <c r="I2363" s="20" t="str">
        <f aca="false">IF($E2363&lt;&gt;1,"",IF($F2363="",0,IF($G2363&lt;='Cohort Report'!$B$8,1,0)))</f>
        <v/>
      </c>
      <c r="J2363" s="21" t="str">
        <f aca="false">IF($E2363&lt;&gt;1,"",DATE(YEAR($D2363),MONTH($D2363),1))</f>
        <v/>
      </c>
      <c r="K2363" s="20" t="str">
        <f aca="false">IF($E2363&lt;&gt;1,"",IF($G2363="","",IF(AND($D2363&gt;='Cohort Report'!$B$5,$D2363&lt;='Cohort Report'!$B$6),$G2363,"")))</f>
        <v/>
      </c>
    </row>
    <row r="2364" customFormat="false" ht="15" hidden="false" customHeight="false" outlineLevel="0" collapsed="false">
      <c r="A2364" s="9"/>
      <c r="B2364" s="22"/>
      <c r="C2364" s="23"/>
      <c r="D2364" s="19" t="str">
        <f aca="false">IF($A2364="","",_xlfn.MINIFS($B:$B,$A:$A,$A2364))</f>
        <v/>
      </c>
      <c r="E2364" s="20" t="str">
        <f aca="false">IF($A2364="","",IF(AND($B2364=$D2364,COUNTIFS($A$2:$A2364,$A2364,$B$2:$B2364,$B2364)=1),1,0))</f>
        <v/>
      </c>
      <c r="F2364" s="19" t="str">
        <f aca="false">IF($E2364&lt;&gt;1,"",IF(COUNTIFS($A:$A,$A2364,$B:$B,"&gt;"&amp;$D2364)=0,"",_xlfn.MINIFS($B:$B,$A:$A,$A2364,$B:$B,"&gt;"&amp;$D2364)))</f>
        <v/>
      </c>
      <c r="G2364" s="20" t="str">
        <f aca="false">IF($F2364="","",$F2364-$D2364)</f>
        <v/>
      </c>
      <c r="H2364" s="20" t="str">
        <f aca="false">IF($E2364&lt;&gt;1,"",IF($F2364="",0,IF($G2364&lt;='Cohort Report'!$B$7,1,0)))</f>
        <v/>
      </c>
      <c r="I2364" s="20" t="str">
        <f aca="false">IF($E2364&lt;&gt;1,"",IF($F2364="",0,IF($G2364&lt;='Cohort Report'!$B$8,1,0)))</f>
        <v/>
      </c>
      <c r="J2364" s="21" t="str">
        <f aca="false">IF($E2364&lt;&gt;1,"",DATE(YEAR($D2364),MONTH($D2364),1))</f>
        <v/>
      </c>
      <c r="K2364" s="20" t="str">
        <f aca="false">IF($E2364&lt;&gt;1,"",IF($G2364="","",IF(AND($D2364&gt;='Cohort Report'!$B$5,$D2364&lt;='Cohort Report'!$B$6),$G2364,"")))</f>
        <v/>
      </c>
    </row>
    <row r="2365" customFormat="false" ht="15" hidden="false" customHeight="false" outlineLevel="0" collapsed="false">
      <c r="A2365" s="9"/>
      <c r="B2365" s="22"/>
      <c r="C2365" s="23"/>
      <c r="D2365" s="19" t="str">
        <f aca="false">IF($A2365="","",_xlfn.MINIFS($B:$B,$A:$A,$A2365))</f>
        <v/>
      </c>
      <c r="E2365" s="20" t="str">
        <f aca="false">IF($A2365="","",IF(AND($B2365=$D2365,COUNTIFS($A$2:$A2365,$A2365,$B$2:$B2365,$B2365)=1),1,0))</f>
        <v/>
      </c>
      <c r="F2365" s="19" t="str">
        <f aca="false">IF($E2365&lt;&gt;1,"",IF(COUNTIFS($A:$A,$A2365,$B:$B,"&gt;"&amp;$D2365)=0,"",_xlfn.MINIFS($B:$B,$A:$A,$A2365,$B:$B,"&gt;"&amp;$D2365)))</f>
        <v/>
      </c>
      <c r="G2365" s="20" t="str">
        <f aca="false">IF($F2365="","",$F2365-$D2365)</f>
        <v/>
      </c>
      <c r="H2365" s="20" t="str">
        <f aca="false">IF($E2365&lt;&gt;1,"",IF($F2365="",0,IF($G2365&lt;='Cohort Report'!$B$7,1,0)))</f>
        <v/>
      </c>
      <c r="I2365" s="20" t="str">
        <f aca="false">IF($E2365&lt;&gt;1,"",IF($F2365="",0,IF($G2365&lt;='Cohort Report'!$B$8,1,0)))</f>
        <v/>
      </c>
      <c r="J2365" s="21" t="str">
        <f aca="false">IF($E2365&lt;&gt;1,"",DATE(YEAR($D2365),MONTH($D2365),1))</f>
        <v/>
      </c>
      <c r="K2365" s="20" t="str">
        <f aca="false">IF($E2365&lt;&gt;1,"",IF($G2365="","",IF(AND($D2365&gt;='Cohort Report'!$B$5,$D2365&lt;='Cohort Report'!$B$6),$G2365,"")))</f>
        <v/>
      </c>
    </row>
    <row r="2366" customFormat="false" ht="15" hidden="false" customHeight="false" outlineLevel="0" collapsed="false">
      <c r="A2366" s="9"/>
      <c r="B2366" s="22"/>
      <c r="C2366" s="23"/>
      <c r="D2366" s="19" t="str">
        <f aca="false">IF($A2366="","",_xlfn.MINIFS($B:$B,$A:$A,$A2366))</f>
        <v/>
      </c>
      <c r="E2366" s="20" t="str">
        <f aca="false">IF($A2366="","",IF(AND($B2366=$D2366,COUNTIFS($A$2:$A2366,$A2366,$B$2:$B2366,$B2366)=1),1,0))</f>
        <v/>
      </c>
      <c r="F2366" s="19" t="str">
        <f aca="false">IF($E2366&lt;&gt;1,"",IF(COUNTIFS($A:$A,$A2366,$B:$B,"&gt;"&amp;$D2366)=0,"",_xlfn.MINIFS($B:$B,$A:$A,$A2366,$B:$B,"&gt;"&amp;$D2366)))</f>
        <v/>
      </c>
      <c r="G2366" s="20" t="str">
        <f aca="false">IF($F2366="","",$F2366-$D2366)</f>
        <v/>
      </c>
      <c r="H2366" s="20" t="str">
        <f aca="false">IF($E2366&lt;&gt;1,"",IF($F2366="",0,IF($G2366&lt;='Cohort Report'!$B$7,1,0)))</f>
        <v/>
      </c>
      <c r="I2366" s="20" t="str">
        <f aca="false">IF($E2366&lt;&gt;1,"",IF($F2366="",0,IF($G2366&lt;='Cohort Report'!$B$8,1,0)))</f>
        <v/>
      </c>
      <c r="J2366" s="21" t="str">
        <f aca="false">IF($E2366&lt;&gt;1,"",DATE(YEAR($D2366),MONTH($D2366),1))</f>
        <v/>
      </c>
      <c r="K2366" s="20" t="str">
        <f aca="false">IF($E2366&lt;&gt;1,"",IF($G2366="","",IF(AND($D2366&gt;='Cohort Report'!$B$5,$D2366&lt;='Cohort Report'!$B$6),$G2366,"")))</f>
        <v/>
      </c>
    </row>
    <row r="2367" customFormat="false" ht="15" hidden="false" customHeight="false" outlineLevel="0" collapsed="false">
      <c r="A2367" s="9"/>
      <c r="B2367" s="22"/>
      <c r="C2367" s="23"/>
      <c r="D2367" s="19" t="str">
        <f aca="false">IF($A2367="","",_xlfn.MINIFS($B:$B,$A:$A,$A2367))</f>
        <v/>
      </c>
      <c r="E2367" s="20" t="str">
        <f aca="false">IF($A2367="","",IF(AND($B2367=$D2367,COUNTIFS($A$2:$A2367,$A2367,$B$2:$B2367,$B2367)=1),1,0))</f>
        <v/>
      </c>
      <c r="F2367" s="19" t="str">
        <f aca="false">IF($E2367&lt;&gt;1,"",IF(COUNTIFS($A:$A,$A2367,$B:$B,"&gt;"&amp;$D2367)=0,"",_xlfn.MINIFS($B:$B,$A:$A,$A2367,$B:$B,"&gt;"&amp;$D2367)))</f>
        <v/>
      </c>
      <c r="G2367" s="20" t="str">
        <f aca="false">IF($F2367="","",$F2367-$D2367)</f>
        <v/>
      </c>
      <c r="H2367" s="20" t="str">
        <f aca="false">IF($E2367&lt;&gt;1,"",IF($F2367="",0,IF($G2367&lt;='Cohort Report'!$B$7,1,0)))</f>
        <v/>
      </c>
      <c r="I2367" s="20" t="str">
        <f aca="false">IF($E2367&lt;&gt;1,"",IF($F2367="",0,IF($G2367&lt;='Cohort Report'!$B$8,1,0)))</f>
        <v/>
      </c>
      <c r="J2367" s="21" t="str">
        <f aca="false">IF($E2367&lt;&gt;1,"",DATE(YEAR($D2367),MONTH($D2367),1))</f>
        <v/>
      </c>
      <c r="K2367" s="20" t="str">
        <f aca="false">IF($E2367&lt;&gt;1,"",IF($G2367="","",IF(AND($D2367&gt;='Cohort Report'!$B$5,$D2367&lt;='Cohort Report'!$B$6),$G2367,"")))</f>
        <v/>
      </c>
    </row>
    <row r="2368" customFormat="false" ht="15" hidden="false" customHeight="false" outlineLevel="0" collapsed="false">
      <c r="A2368" s="9"/>
      <c r="B2368" s="22"/>
      <c r="C2368" s="23"/>
      <c r="D2368" s="19" t="str">
        <f aca="false">IF($A2368="","",_xlfn.MINIFS($B:$B,$A:$A,$A2368))</f>
        <v/>
      </c>
      <c r="E2368" s="20" t="str">
        <f aca="false">IF($A2368="","",IF(AND($B2368=$D2368,COUNTIFS($A$2:$A2368,$A2368,$B$2:$B2368,$B2368)=1),1,0))</f>
        <v/>
      </c>
      <c r="F2368" s="19" t="str">
        <f aca="false">IF($E2368&lt;&gt;1,"",IF(COUNTIFS($A:$A,$A2368,$B:$B,"&gt;"&amp;$D2368)=0,"",_xlfn.MINIFS($B:$B,$A:$A,$A2368,$B:$B,"&gt;"&amp;$D2368)))</f>
        <v/>
      </c>
      <c r="G2368" s="20" t="str">
        <f aca="false">IF($F2368="","",$F2368-$D2368)</f>
        <v/>
      </c>
      <c r="H2368" s="20" t="str">
        <f aca="false">IF($E2368&lt;&gt;1,"",IF($F2368="",0,IF($G2368&lt;='Cohort Report'!$B$7,1,0)))</f>
        <v/>
      </c>
      <c r="I2368" s="20" t="str">
        <f aca="false">IF($E2368&lt;&gt;1,"",IF($F2368="",0,IF($G2368&lt;='Cohort Report'!$B$8,1,0)))</f>
        <v/>
      </c>
      <c r="J2368" s="21" t="str">
        <f aca="false">IF($E2368&lt;&gt;1,"",DATE(YEAR($D2368),MONTH($D2368),1))</f>
        <v/>
      </c>
      <c r="K2368" s="20" t="str">
        <f aca="false">IF($E2368&lt;&gt;1,"",IF($G2368="","",IF(AND($D2368&gt;='Cohort Report'!$B$5,$D2368&lt;='Cohort Report'!$B$6),$G2368,"")))</f>
        <v/>
      </c>
    </row>
    <row r="2369" customFormat="false" ht="15" hidden="false" customHeight="false" outlineLevel="0" collapsed="false">
      <c r="A2369" s="9"/>
      <c r="B2369" s="22"/>
      <c r="C2369" s="23"/>
      <c r="D2369" s="19" t="str">
        <f aca="false">IF($A2369="","",_xlfn.MINIFS($B:$B,$A:$A,$A2369))</f>
        <v/>
      </c>
      <c r="E2369" s="20" t="str">
        <f aca="false">IF($A2369="","",IF(AND($B2369=$D2369,COUNTIFS($A$2:$A2369,$A2369,$B$2:$B2369,$B2369)=1),1,0))</f>
        <v/>
      </c>
      <c r="F2369" s="19" t="str">
        <f aca="false">IF($E2369&lt;&gt;1,"",IF(COUNTIFS($A:$A,$A2369,$B:$B,"&gt;"&amp;$D2369)=0,"",_xlfn.MINIFS($B:$B,$A:$A,$A2369,$B:$B,"&gt;"&amp;$D2369)))</f>
        <v/>
      </c>
      <c r="G2369" s="20" t="str">
        <f aca="false">IF($F2369="","",$F2369-$D2369)</f>
        <v/>
      </c>
      <c r="H2369" s="20" t="str">
        <f aca="false">IF($E2369&lt;&gt;1,"",IF($F2369="",0,IF($G2369&lt;='Cohort Report'!$B$7,1,0)))</f>
        <v/>
      </c>
      <c r="I2369" s="20" t="str">
        <f aca="false">IF($E2369&lt;&gt;1,"",IF($F2369="",0,IF($G2369&lt;='Cohort Report'!$B$8,1,0)))</f>
        <v/>
      </c>
      <c r="J2369" s="21" t="str">
        <f aca="false">IF($E2369&lt;&gt;1,"",DATE(YEAR($D2369),MONTH($D2369),1))</f>
        <v/>
      </c>
      <c r="K2369" s="20" t="str">
        <f aca="false">IF($E2369&lt;&gt;1,"",IF($G2369="","",IF(AND($D2369&gt;='Cohort Report'!$B$5,$D2369&lt;='Cohort Report'!$B$6),$G2369,"")))</f>
        <v/>
      </c>
    </row>
    <row r="2370" customFormat="false" ht="15" hidden="false" customHeight="false" outlineLevel="0" collapsed="false">
      <c r="A2370" s="9"/>
      <c r="B2370" s="22"/>
      <c r="C2370" s="23"/>
      <c r="D2370" s="19" t="str">
        <f aca="false">IF($A2370="","",_xlfn.MINIFS($B:$B,$A:$A,$A2370))</f>
        <v/>
      </c>
      <c r="E2370" s="20" t="str">
        <f aca="false">IF($A2370="","",IF(AND($B2370=$D2370,COUNTIFS($A$2:$A2370,$A2370,$B$2:$B2370,$B2370)=1),1,0))</f>
        <v/>
      </c>
      <c r="F2370" s="19" t="str">
        <f aca="false">IF($E2370&lt;&gt;1,"",IF(COUNTIFS($A:$A,$A2370,$B:$B,"&gt;"&amp;$D2370)=0,"",_xlfn.MINIFS($B:$B,$A:$A,$A2370,$B:$B,"&gt;"&amp;$D2370)))</f>
        <v/>
      </c>
      <c r="G2370" s="20" t="str">
        <f aca="false">IF($F2370="","",$F2370-$D2370)</f>
        <v/>
      </c>
      <c r="H2370" s="20" t="str">
        <f aca="false">IF($E2370&lt;&gt;1,"",IF($F2370="",0,IF($G2370&lt;='Cohort Report'!$B$7,1,0)))</f>
        <v/>
      </c>
      <c r="I2370" s="20" t="str">
        <f aca="false">IF($E2370&lt;&gt;1,"",IF($F2370="",0,IF($G2370&lt;='Cohort Report'!$B$8,1,0)))</f>
        <v/>
      </c>
      <c r="J2370" s="21" t="str">
        <f aca="false">IF($E2370&lt;&gt;1,"",DATE(YEAR($D2370),MONTH($D2370),1))</f>
        <v/>
      </c>
      <c r="K2370" s="20" t="str">
        <f aca="false">IF($E2370&lt;&gt;1,"",IF($G2370="","",IF(AND($D2370&gt;='Cohort Report'!$B$5,$D2370&lt;='Cohort Report'!$B$6),$G2370,"")))</f>
        <v/>
      </c>
    </row>
    <row r="2371" customFormat="false" ht="15" hidden="false" customHeight="false" outlineLevel="0" collapsed="false">
      <c r="A2371" s="9"/>
      <c r="B2371" s="22"/>
      <c r="C2371" s="23"/>
      <c r="D2371" s="19" t="str">
        <f aca="false">IF($A2371="","",_xlfn.MINIFS($B:$B,$A:$A,$A2371))</f>
        <v/>
      </c>
      <c r="E2371" s="20" t="str">
        <f aca="false">IF($A2371="","",IF(AND($B2371=$D2371,COUNTIFS($A$2:$A2371,$A2371,$B$2:$B2371,$B2371)=1),1,0))</f>
        <v/>
      </c>
      <c r="F2371" s="19" t="str">
        <f aca="false">IF($E2371&lt;&gt;1,"",IF(COUNTIFS($A:$A,$A2371,$B:$B,"&gt;"&amp;$D2371)=0,"",_xlfn.MINIFS($B:$B,$A:$A,$A2371,$B:$B,"&gt;"&amp;$D2371)))</f>
        <v/>
      </c>
      <c r="G2371" s="20" t="str">
        <f aca="false">IF($F2371="","",$F2371-$D2371)</f>
        <v/>
      </c>
      <c r="H2371" s="20" t="str">
        <f aca="false">IF($E2371&lt;&gt;1,"",IF($F2371="",0,IF($G2371&lt;='Cohort Report'!$B$7,1,0)))</f>
        <v/>
      </c>
      <c r="I2371" s="20" t="str">
        <f aca="false">IF($E2371&lt;&gt;1,"",IF($F2371="",0,IF($G2371&lt;='Cohort Report'!$B$8,1,0)))</f>
        <v/>
      </c>
      <c r="J2371" s="21" t="str">
        <f aca="false">IF($E2371&lt;&gt;1,"",DATE(YEAR($D2371),MONTH($D2371),1))</f>
        <v/>
      </c>
      <c r="K2371" s="20" t="str">
        <f aca="false">IF($E2371&lt;&gt;1,"",IF($G2371="","",IF(AND($D2371&gt;='Cohort Report'!$B$5,$D2371&lt;='Cohort Report'!$B$6),$G2371,"")))</f>
        <v/>
      </c>
    </row>
    <row r="2372" customFormat="false" ht="15" hidden="false" customHeight="false" outlineLevel="0" collapsed="false">
      <c r="A2372" s="9"/>
      <c r="B2372" s="22"/>
      <c r="C2372" s="23"/>
      <c r="D2372" s="19" t="str">
        <f aca="false">IF($A2372="","",_xlfn.MINIFS($B:$B,$A:$A,$A2372))</f>
        <v/>
      </c>
      <c r="E2372" s="20" t="str">
        <f aca="false">IF($A2372="","",IF(AND($B2372=$D2372,COUNTIFS($A$2:$A2372,$A2372,$B$2:$B2372,$B2372)=1),1,0))</f>
        <v/>
      </c>
      <c r="F2372" s="19" t="str">
        <f aca="false">IF($E2372&lt;&gt;1,"",IF(COUNTIFS($A:$A,$A2372,$B:$B,"&gt;"&amp;$D2372)=0,"",_xlfn.MINIFS($B:$B,$A:$A,$A2372,$B:$B,"&gt;"&amp;$D2372)))</f>
        <v/>
      </c>
      <c r="G2372" s="20" t="str">
        <f aca="false">IF($F2372="","",$F2372-$D2372)</f>
        <v/>
      </c>
      <c r="H2372" s="20" t="str">
        <f aca="false">IF($E2372&lt;&gt;1,"",IF($F2372="",0,IF($G2372&lt;='Cohort Report'!$B$7,1,0)))</f>
        <v/>
      </c>
      <c r="I2372" s="20" t="str">
        <f aca="false">IF($E2372&lt;&gt;1,"",IF($F2372="",0,IF($G2372&lt;='Cohort Report'!$B$8,1,0)))</f>
        <v/>
      </c>
      <c r="J2372" s="21" t="str">
        <f aca="false">IF($E2372&lt;&gt;1,"",DATE(YEAR($D2372),MONTH($D2372),1))</f>
        <v/>
      </c>
      <c r="K2372" s="20" t="str">
        <f aca="false">IF($E2372&lt;&gt;1,"",IF($G2372="","",IF(AND($D2372&gt;='Cohort Report'!$B$5,$D2372&lt;='Cohort Report'!$B$6),$G2372,"")))</f>
        <v/>
      </c>
    </row>
    <row r="2373" customFormat="false" ht="15" hidden="false" customHeight="false" outlineLevel="0" collapsed="false">
      <c r="A2373" s="9"/>
      <c r="B2373" s="22"/>
      <c r="C2373" s="23"/>
      <c r="D2373" s="19" t="str">
        <f aca="false">IF($A2373="","",_xlfn.MINIFS($B:$B,$A:$A,$A2373))</f>
        <v/>
      </c>
      <c r="E2373" s="20" t="str">
        <f aca="false">IF($A2373="","",IF(AND($B2373=$D2373,COUNTIFS($A$2:$A2373,$A2373,$B$2:$B2373,$B2373)=1),1,0))</f>
        <v/>
      </c>
      <c r="F2373" s="19" t="str">
        <f aca="false">IF($E2373&lt;&gt;1,"",IF(COUNTIFS($A:$A,$A2373,$B:$B,"&gt;"&amp;$D2373)=0,"",_xlfn.MINIFS($B:$B,$A:$A,$A2373,$B:$B,"&gt;"&amp;$D2373)))</f>
        <v/>
      </c>
      <c r="G2373" s="20" t="str">
        <f aca="false">IF($F2373="","",$F2373-$D2373)</f>
        <v/>
      </c>
      <c r="H2373" s="20" t="str">
        <f aca="false">IF($E2373&lt;&gt;1,"",IF($F2373="",0,IF($G2373&lt;='Cohort Report'!$B$7,1,0)))</f>
        <v/>
      </c>
      <c r="I2373" s="20" t="str">
        <f aca="false">IF($E2373&lt;&gt;1,"",IF($F2373="",0,IF($G2373&lt;='Cohort Report'!$B$8,1,0)))</f>
        <v/>
      </c>
      <c r="J2373" s="21" t="str">
        <f aca="false">IF($E2373&lt;&gt;1,"",DATE(YEAR($D2373),MONTH($D2373),1))</f>
        <v/>
      </c>
      <c r="K2373" s="20" t="str">
        <f aca="false">IF($E2373&lt;&gt;1,"",IF($G2373="","",IF(AND($D2373&gt;='Cohort Report'!$B$5,$D2373&lt;='Cohort Report'!$B$6),$G2373,"")))</f>
        <v/>
      </c>
    </row>
    <row r="2374" customFormat="false" ht="15" hidden="false" customHeight="false" outlineLevel="0" collapsed="false">
      <c r="A2374" s="9"/>
      <c r="B2374" s="22"/>
      <c r="C2374" s="23"/>
      <c r="D2374" s="19" t="str">
        <f aca="false">IF($A2374="","",_xlfn.MINIFS($B:$B,$A:$A,$A2374))</f>
        <v/>
      </c>
      <c r="E2374" s="20" t="str">
        <f aca="false">IF($A2374="","",IF(AND($B2374=$D2374,COUNTIFS($A$2:$A2374,$A2374,$B$2:$B2374,$B2374)=1),1,0))</f>
        <v/>
      </c>
      <c r="F2374" s="19" t="str">
        <f aca="false">IF($E2374&lt;&gt;1,"",IF(COUNTIFS($A:$A,$A2374,$B:$B,"&gt;"&amp;$D2374)=0,"",_xlfn.MINIFS($B:$B,$A:$A,$A2374,$B:$B,"&gt;"&amp;$D2374)))</f>
        <v/>
      </c>
      <c r="G2374" s="20" t="str">
        <f aca="false">IF($F2374="","",$F2374-$D2374)</f>
        <v/>
      </c>
      <c r="H2374" s="20" t="str">
        <f aca="false">IF($E2374&lt;&gt;1,"",IF($F2374="",0,IF($G2374&lt;='Cohort Report'!$B$7,1,0)))</f>
        <v/>
      </c>
      <c r="I2374" s="20" t="str">
        <f aca="false">IF($E2374&lt;&gt;1,"",IF($F2374="",0,IF($G2374&lt;='Cohort Report'!$B$8,1,0)))</f>
        <v/>
      </c>
      <c r="J2374" s="21" t="str">
        <f aca="false">IF($E2374&lt;&gt;1,"",DATE(YEAR($D2374),MONTH($D2374),1))</f>
        <v/>
      </c>
      <c r="K2374" s="20" t="str">
        <f aca="false">IF($E2374&lt;&gt;1,"",IF($G2374="","",IF(AND($D2374&gt;='Cohort Report'!$B$5,$D2374&lt;='Cohort Report'!$B$6),$G2374,"")))</f>
        <v/>
      </c>
    </row>
    <row r="2375" customFormat="false" ht="15" hidden="false" customHeight="false" outlineLevel="0" collapsed="false">
      <c r="A2375" s="9"/>
      <c r="B2375" s="22"/>
      <c r="C2375" s="23"/>
      <c r="D2375" s="19" t="str">
        <f aca="false">IF($A2375="","",_xlfn.MINIFS($B:$B,$A:$A,$A2375))</f>
        <v/>
      </c>
      <c r="E2375" s="20" t="str">
        <f aca="false">IF($A2375="","",IF(AND($B2375=$D2375,COUNTIFS($A$2:$A2375,$A2375,$B$2:$B2375,$B2375)=1),1,0))</f>
        <v/>
      </c>
      <c r="F2375" s="19" t="str">
        <f aca="false">IF($E2375&lt;&gt;1,"",IF(COUNTIFS($A:$A,$A2375,$B:$B,"&gt;"&amp;$D2375)=0,"",_xlfn.MINIFS($B:$B,$A:$A,$A2375,$B:$B,"&gt;"&amp;$D2375)))</f>
        <v/>
      </c>
      <c r="G2375" s="20" t="str">
        <f aca="false">IF($F2375="","",$F2375-$D2375)</f>
        <v/>
      </c>
      <c r="H2375" s="20" t="str">
        <f aca="false">IF($E2375&lt;&gt;1,"",IF($F2375="",0,IF($G2375&lt;='Cohort Report'!$B$7,1,0)))</f>
        <v/>
      </c>
      <c r="I2375" s="20" t="str">
        <f aca="false">IF($E2375&lt;&gt;1,"",IF($F2375="",0,IF($G2375&lt;='Cohort Report'!$B$8,1,0)))</f>
        <v/>
      </c>
      <c r="J2375" s="21" t="str">
        <f aca="false">IF($E2375&lt;&gt;1,"",DATE(YEAR($D2375),MONTH($D2375),1))</f>
        <v/>
      </c>
      <c r="K2375" s="20" t="str">
        <f aca="false">IF($E2375&lt;&gt;1,"",IF($G2375="","",IF(AND($D2375&gt;='Cohort Report'!$B$5,$D2375&lt;='Cohort Report'!$B$6),$G2375,"")))</f>
        <v/>
      </c>
    </row>
    <row r="2376" customFormat="false" ht="15" hidden="false" customHeight="false" outlineLevel="0" collapsed="false">
      <c r="A2376" s="9"/>
      <c r="B2376" s="22"/>
      <c r="C2376" s="23"/>
      <c r="D2376" s="19" t="str">
        <f aca="false">IF($A2376="","",_xlfn.MINIFS($B:$B,$A:$A,$A2376))</f>
        <v/>
      </c>
      <c r="E2376" s="20" t="str">
        <f aca="false">IF($A2376="","",IF(AND($B2376=$D2376,COUNTIFS($A$2:$A2376,$A2376,$B$2:$B2376,$B2376)=1),1,0))</f>
        <v/>
      </c>
      <c r="F2376" s="19" t="str">
        <f aca="false">IF($E2376&lt;&gt;1,"",IF(COUNTIFS($A:$A,$A2376,$B:$B,"&gt;"&amp;$D2376)=0,"",_xlfn.MINIFS($B:$B,$A:$A,$A2376,$B:$B,"&gt;"&amp;$D2376)))</f>
        <v/>
      </c>
      <c r="G2376" s="20" t="str">
        <f aca="false">IF($F2376="","",$F2376-$D2376)</f>
        <v/>
      </c>
      <c r="H2376" s="20" t="str">
        <f aca="false">IF($E2376&lt;&gt;1,"",IF($F2376="",0,IF($G2376&lt;='Cohort Report'!$B$7,1,0)))</f>
        <v/>
      </c>
      <c r="I2376" s="20" t="str">
        <f aca="false">IF($E2376&lt;&gt;1,"",IF($F2376="",0,IF($G2376&lt;='Cohort Report'!$B$8,1,0)))</f>
        <v/>
      </c>
      <c r="J2376" s="21" t="str">
        <f aca="false">IF($E2376&lt;&gt;1,"",DATE(YEAR($D2376),MONTH($D2376),1))</f>
        <v/>
      </c>
      <c r="K2376" s="20" t="str">
        <f aca="false">IF($E2376&lt;&gt;1,"",IF($G2376="","",IF(AND($D2376&gt;='Cohort Report'!$B$5,$D2376&lt;='Cohort Report'!$B$6),$G2376,"")))</f>
        <v/>
      </c>
    </row>
    <row r="2377" customFormat="false" ht="15" hidden="false" customHeight="false" outlineLevel="0" collapsed="false">
      <c r="A2377" s="9"/>
      <c r="B2377" s="22"/>
      <c r="C2377" s="23"/>
      <c r="D2377" s="19" t="str">
        <f aca="false">IF($A2377="","",_xlfn.MINIFS($B:$B,$A:$A,$A2377))</f>
        <v/>
      </c>
      <c r="E2377" s="20" t="str">
        <f aca="false">IF($A2377="","",IF(AND($B2377=$D2377,COUNTIFS($A$2:$A2377,$A2377,$B$2:$B2377,$B2377)=1),1,0))</f>
        <v/>
      </c>
      <c r="F2377" s="19" t="str">
        <f aca="false">IF($E2377&lt;&gt;1,"",IF(COUNTIFS($A:$A,$A2377,$B:$B,"&gt;"&amp;$D2377)=0,"",_xlfn.MINIFS($B:$B,$A:$A,$A2377,$B:$B,"&gt;"&amp;$D2377)))</f>
        <v/>
      </c>
      <c r="G2377" s="20" t="str">
        <f aca="false">IF($F2377="","",$F2377-$D2377)</f>
        <v/>
      </c>
      <c r="H2377" s="20" t="str">
        <f aca="false">IF($E2377&lt;&gt;1,"",IF($F2377="",0,IF($G2377&lt;='Cohort Report'!$B$7,1,0)))</f>
        <v/>
      </c>
      <c r="I2377" s="20" t="str">
        <f aca="false">IF($E2377&lt;&gt;1,"",IF($F2377="",0,IF($G2377&lt;='Cohort Report'!$B$8,1,0)))</f>
        <v/>
      </c>
      <c r="J2377" s="21" t="str">
        <f aca="false">IF($E2377&lt;&gt;1,"",DATE(YEAR($D2377),MONTH($D2377),1))</f>
        <v/>
      </c>
      <c r="K2377" s="20" t="str">
        <f aca="false">IF($E2377&lt;&gt;1,"",IF($G2377="","",IF(AND($D2377&gt;='Cohort Report'!$B$5,$D2377&lt;='Cohort Report'!$B$6),$G2377,"")))</f>
        <v/>
      </c>
    </row>
    <row r="2378" customFormat="false" ht="15" hidden="false" customHeight="false" outlineLevel="0" collapsed="false">
      <c r="A2378" s="9"/>
      <c r="B2378" s="22"/>
      <c r="C2378" s="23"/>
      <c r="D2378" s="19" t="str">
        <f aca="false">IF($A2378="","",_xlfn.MINIFS($B:$B,$A:$A,$A2378))</f>
        <v/>
      </c>
      <c r="E2378" s="20" t="str">
        <f aca="false">IF($A2378="","",IF(AND($B2378=$D2378,COUNTIFS($A$2:$A2378,$A2378,$B$2:$B2378,$B2378)=1),1,0))</f>
        <v/>
      </c>
      <c r="F2378" s="19" t="str">
        <f aca="false">IF($E2378&lt;&gt;1,"",IF(COUNTIFS($A:$A,$A2378,$B:$B,"&gt;"&amp;$D2378)=0,"",_xlfn.MINIFS($B:$B,$A:$A,$A2378,$B:$B,"&gt;"&amp;$D2378)))</f>
        <v/>
      </c>
      <c r="G2378" s="20" t="str">
        <f aca="false">IF($F2378="","",$F2378-$D2378)</f>
        <v/>
      </c>
      <c r="H2378" s="20" t="str">
        <f aca="false">IF($E2378&lt;&gt;1,"",IF($F2378="",0,IF($G2378&lt;='Cohort Report'!$B$7,1,0)))</f>
        <v/>
      </c>
      <c r="I2378" s="20" t="str">
        <f aca="false">IF($E2378&lt;&gt;1,"",IF($F2378="",0,IF($G2378&lt;='Cohort Report'!$B$8,1,0)))</f>
        <v/>
      </c>
      <c r="J2378" s="21" t="str">
        <f aca="false">IF($E2378&lt;&gt;1,"",DATE(YEAR($D2378),MONTH($D2378),1))</f>
        <v/>
      </c>
      <c r="K2378" s="20" t="str">
        <f aca="false">IF($E2378&lt;&gt;1,"",IF($G2378="","",IF(AND($D2378&gt;='Cohort Report'!$B$5,$D2378&lt;='Cohort Report'!$B$6),$G2378,"")))</f>
        <v/>
      </c>
    </row>
    <row r="2379" customFormat="false" ht="15" hidden="false" customHeight="false" outlineLevel="0" collapsed="false">
      <c r="A2379" s="9"/>
      <c r="B2379" s="22"/>
      <c r="C2379" s="23"/>
      <c r="D2379" s="19" t="str">
        <f aca="false">IF($A2379="","",_xlfn.MINIFS($B:$B,$A:$A,$A2379))</f>
        <v/>
      </c>
      <c r="E2379" s="20" t="str">
        <f aca="false">IF($A2379="","",IF(AND($B2379=$D2379,COUNTIFS($A$2:$A2379,$A2379,$B$2:$B2379,$B2379)=1),1,0))</f>
        <v/>
      </c>
      <c r="F2379" s="19" t="str">
        <f aca="false">IF($E2379&lt;&gt;1,"",IF(COUNTIFS($A:$A,$A2379,$B:$B,"&gt;"&amp;$D2379)=0,"",_xlfn.MINIFS($B:$B,$A:$A,$A2379,$B:$B,"&gt;"&amp;$D2379)))</f>
        <v/>
      </c>
      <c r="G2379" s="20" t="str">
        <f aca="false">IF($F2379="","",$F2379-$D2379)</f>
        <v/>
      </c>
      <c r="H2379" s="20" t="str">
        <f aca="false">IF($E2379&lt;&gt;1,"",IF($F2379="",0,IF($G2379&lt;='Cohort Report'!$B$7,1,0)))</f>
        <v/>
      </c>
      <c r="I2379" s="20" t="str">
        <f aca="false">IF($E2379&lt;&gt;1,"",IF($F2379="",0,IF($G2379&lt;='Cohort Report'!$B$8,1,0)))</f>
        <v/>
      </c>
      <c r="J2379" s="21" t="str">
        <f aca="false">IF($E2379&lt;&gt;1,"",DATE(YEAR($D2379),MONTH($D2379),1))</f>
        <v/>
      </c>
      <c r="K2379" s="20" t="str">
        <f aca="false">IF($E2379&lt;&gt;1,"",IF($G2379="","",IF(AND($D2379&gt;='Cohort Report'!$B$5,$D2379&lt;='Cohort Report'!$B$6),$G2379,"")))</f>
        <v/>
      </c>
    </row>
    <row r="2380" customFormat="false" ht="15" hidden="false" customHeight="false" outlineLevel="0" collapsed="false">
      <c r="A2380" s="9"/>
      <c r="B2380" s="22"/>
      <c r="C2380" s="23"/>
      <c r="D2380" s="19" t="str">
        <f aca="false">IF($A2380="","",_xlfn.MINIFS($B:$B,$A:$A,$A2380))</f>
        <v/>
      </c>
      <c r="E2380" s="20" t="str">
        <f aca="false">IF($A2380="","",IF(AND($B2380=$D2380,COUNTIFS($A$2:$A2380,$A2380,$B$2:$B2380,$B2380)=1),1,0))</f>
        <v/>
      </c>
      <c r="F2380" s="19" t="str">
        <f aca="false">IF($E2380&lt;&gt;1,"",IF(COUNTIFS($A:$A,$A2380,$B:$B,"&gt;"&amp;$D2380)=0,"",_xlfn.MINIFS($B:$B,$A:$A,$A2380,$B:$B,"&gt;"&amp;$D2380)))</f>
        <v/>
      </c>
      <c r="G2380" s="20" t="str">
        <f aca="false">IF($F2380="","",$F2380-$D2380)</f>
        <v/>
      </c>
      <c r="H2380" s="20" t="str">
        <f aca="false">IF($E2380&lt;&gt;1,"",IF($F2380="",0,IF($G2380&lt;='Cohort Report'!$B$7,1,0)))</f>
        <v/>
      </c>
      <c r="I2380" s="20" t="str">
        <f aca="false">IF($E2380&lt;&gt;1,"",IF($F2380="",0,IF($G2380&lt;='Cohort Report'!$B$8,1,0)))</f>
        <v/>
      </c>
      <c r="J2380" s="21" t="str">
        <f aca="false">IF($E2380&lt;&gt;1,"",DATE(YEAR($D2380),MONTH($D2380),1))</f>
        <v/>
      </c>
      <c r="K2380" s="20" t="str">
        <f aca="false">IF($E2380&lt;&gt;1,"",IF($G2380="","",IF(AND($D2380&gt;='Cohort Report'!$B$5,$D2380&lt;='Cohort Report'!$B$6),$G2380,"")))</f>
        <v/>
      </c>
    </row>
    <row r="2381" customFormat="false" ht="15" hidden="false" customHeight="false" outlineLevel="0" collapsed="false">
      <c r="A2381" s="9"/>
      <c r="B2381" s="22"/>
      <c r="C2381" s="23"/>
      <c r="D2381" s="19" t="str">
        <f aca="false">IF($A2381="","",_xlfn.MINIFS($B:$B,$A:$A,$A2381))</f>
        <v/>
      </c>
      <c r="E2381" s="20" t="str">
        <f aca="false">IF($A2381="","",IF(AND($B2381=$D2381,COUNTIFS($A$2:$A2381,$A2381,$B$2:$B2381,$B2381)=1),1,0))</f>
        <v/>
      </c>
      <c r="F2381" s="19" t="str">
        <f aca="false">IF($E2381&lt;&gt;1,"",IF(COUNTIFS($A:$A,$A2381,$B:$B,"&gt;"&amp;$D2381)=0,"",_xlfn.MINIFS($B:$B,$A:$A,$A2381,$B:$B,"&gt;"&amp;$D2381)))</f>
        <v/>
      </c>
      <c r="G2381" s="20" t="str">
        <f aca="false">IF($F2381="","",$F2381-$D2381)</f>
        <v/>
      </c>
      <c r="H2381" s="20" t="str">
        <f aca="false">IF($E2381&lt;&gt;1,"",IF($F2381="",0,IF($G2381&lt;='Cohort Report'!$B$7,1,0)))</f>
        <v/>
      </c>
      <c r="I2381" s="20" t="str">
        <f aca="false">IF($E2381&lt;&gt;1,"",IF($F2381="",0,IF($G2381&lt;='Cohort Report'!$B$8,1,0)))</f>
        <v/>
      </c>
      <c r="J2381" s="21" t="str">
        <f aca="false">IF($E2381&lt;&gt;1,"",DATE(YEAR($D2381),MONTH($D2381),1))</f>
        <v/>
      </c>
      <c r="K2381" s="20" t="str">
        <f aca="false">IF($E2381&lt;&gt;1,"",IF($G2381="","",IF(AND($D2381&gt;='Cohort Report'!$B$5,$D2381&lt;='Cohort Report'!$B$6),$G2381,"")))</f>
        <v/>
      </c>
    </row>
    <row r="2382" customFormat="false" ht="15" hidden="false" customHeight="false" outlineLevel="0" collapsed="false">
      <c r="A2382" s="9"/>
      <c r="B2382" s="22"/>
      <c r="C2382" s="23"/>
      <c r="D2382" s="19" t="str">
        <f aca="false">IF($A2382="","",_xlfn.MINIFS($B:$B,$A:$A,$A2382))</f>
        <v/>
      </c>
      <c r="E2382" s="20" t="str">
        <f aca="false">IF($A2382="","",IF(AND($B2382=$D2382,COUNTIFS($A$2:$A2382,$A2382,$B$2:$B2382,$B2382)=1),1,0))</f>
        <v/>
      </c>
      <c r="F2382" s="19" t="str">
        <f aca="false">IF($E2382&lt;&gt;1,"",IF(COUNTIFS($A:$A,$A2382,$B:$B,"&gt;"&amp;$D2382)=0,"",_xlfn.MINIFS($B:$B,$A:$A,$A2382,$B:$B,"&gt;"&amp;$D2382)))</f>
        <v/>
      </c>
      <c r="G2382" s="20" t="str">
        <f aca="false">IF($F2382="","",$F2382-$D2382)</f>
        <v/>
      </c>
      <c r="H2382" s="20" t="str">
        <f aca="false">IF($E2382&lt;&gt;1,"",IF($F2382="",0,IF($G2382&lt;='Cohort Report'!$B$7,1,0)))</f>
        <v/>
      </c>
      <c r="I2382" s="20" t="str">
        <f aca="false">IF($E2382&lt;&gt;1,"",IF($F2382="",0,IF($G2382&lt;='Cohort Report'!$B$8,1,0)))</f>
        <v/>
      </c>
      <c r="J2382" s="21" t="str">
        <f aca="false">IF($E2382&lt;&gt;1,"",DATE(YEAR($D2382),MONTH($D2382),1))</f>
        <v/>
      </c>
      <c r="K2382" s="20" t="str">
        <f aca="false">IF($E2382&lt;&gt;1,"",IF($G2382="","",IF(AND($D2382&gt;='Cohort Report'!$B$5,$D2382&lt;='Cohort Report'!$B$6),$G2382,"")))</f>
        <v/>
      </c>
    </row>
    <row r="2383" customFormat="false" ht="15" hidden="false" customHeight="false" outlineLevel="0" collapsed="false">
      <c r="A2383" s="9"/>
      <c r="B2383" s="22"/>
      <c r="C2383" s="23"/>
      <c r="D2383" s="19" t="str">
        <f aca="false">IF($A2383="","",_xlfn.MINIFS($B:$B,$A:$A,$A2383))</f>
        <v/>
      </c>
      <c r="E2383" s="20" t="str">
        <f aca="false">IF($A2383="","",IF(AND($B2383=$D2383,COUNTIFS($A$2:$A2383,$A2383,$B$2:$B2383,$B2383)=1),1,0))</f>
        <v/>
      </c>
      <c r="F2383" s="19" t="str">
        <f aca="false">IF($E2383&lt;&gt;1,"",IF(COUNTIFS($A:$A,$A2383,$B:$B,"&gt;"&amp;$D2383)=0,"",_xlfn.MINIFS($B:$B,$A:$A,$A2383,$B:$B,"&gt;"&amp;$D2383)))</f>
        <v/>
      </c>
      <c r="G2383" s="20" t="str">
        <f aca="false">IF($F2383="","",$F2383-$D2383)</f>
        <v/>
      </c>
      <c r="H2383" s="20" t="str">
        <f aca="false">IF($E2383&lt;&gt;1,"",IF($F2383="",0,IF($G2383&lt;='Cohort Report'!$B$7,1,0)))</f>
        <v/>
      </c>
      <c r="I2383" s="20" t="str">
        <f aca="false">IF($E2383&lt;&gt;1,"",IF($F2383="",0,IF($G2383&lt;='Cohort Report'!$B$8,1,0)))</f>
        <v/>
      </c>
      <c r="J2383" s="21" t="str">
        <f aca="false">IF($E2383&lt;&gt;1,"",DATE(YEAR($D2383),MONTH($D2383),1))</f>
        <v/>
      </c>
      <c r="K2383" s="20" t="str">
        <f aca="false">IF($E2383&lt;&gt;1,"",IF($G2383="","",IF(AND($D2383&gt;='Cohort Report'!$B$5,$D2383&lt;='Cohort Report'!$B$6),$G2383,"")))</f>
        <v/>
      </c>
    </row>
    <row r="2384" customFormat="false" ht="15" hidden="false" customHeight="false" outlineLevel="0" collapsed="false">
      <c r="A2384" s="9"/>
      <c r="B2384" s="22"/>
      <c r="C2384" s="23"/>
      <c r="D2384" s="19" t="str">
        <f aca="false">IF($A2384="","",_xlfn.MINIFS($B:$B,$A:$A,$A2384))</f>
        <v/>
      </c>
      <c r="E2384" s="20" t="str">
        <f aca="false">IF($A2384="","",IF(AND($B2384=$D2384,COUNTIFS($A$2:$A2384,$A2384,$B$2:$B2384,$B2384)=1),1,0))</f>
        <v/>
      </c>
      <c r="F2384" s="19" t="str">
        <f aca="false">IF($E2384&lt;&gt;1,"",IF(COUNTIFS($A:$A,$A2384,$B:$B,"&gt;"&amp;$D2384)=0,"",_xlfn.MINIFS($B:$B,$A:$A,$A2384,$B:$B,"&gt;"&amp;$D2384)))</f>
        <v/>
      </c>
      <c r="G2384" s="20" t="str">
        <f aca="false">IF($F2384="","",$F2384-$D2384)</f>
        <v/>
      </c>
      <c r="H2384" s="20" t="str">
        <f aca="false">IF($E2384&lt;&gt;1,"",IF($F2384="",0,IF($G2384&lt;='Cohort Report'!$B$7,1,0)))</f>
        <v/>
      </c>
      <c r="I2384" s="20" t="str">
        <f aca="false">IF($E2384&lt;&gt;1,"",IF($F2384="",0,IF($G2384&lt;='Cohort Report'!$B$8,1,0)))</f>
        <v/>
      </c>
      <c r="J2384" s="21" t="str">
        <f aca="false">IF($E2384&lt;&gt;1,"",DATE(YEAR($D2384),MONTH($D2384),1))</f>
        <v/>
      </c>
      <c r="K2384" s="20" t="str">
        <f aca="false">IF($E2384&lt;&gt;1,"",IF($G2384="","",IF(AND($D2384&gt;='Cohort Report'!$B$5,$D2384&lt;='Cohort Report'!$B$6),$G2384,"")))</f>
        <v/>
      </c>
    </row>
    <row r="2385" customFormat="false" ht="15" hidden="false" customHeight="false" outlineLevel="0" collapsed="false">
      <c r="A2385" s="9"/>
      <c r="B2385" s="22"/>
      <c r="C2385" s="23"/>
      <c r="D2385" s="19" t="str">
        <f aca="false">IF($A2385="","",_xlfn.MINIFS($B:$B,$A:$A,$A2385))</f>
        <v/>
      </c>
      <c r="E2385" s="20" t="str">
        <f aca="false">IF($A2385="","",IF(AND($B2385=$D2385,COUNTIFS($A$2:$A2385,$A2385,$B$2:$B2385,$B2385)=1),1,0))</f>
        <v/>
      </c>
      <c r="F2385" s="19" t="str">
        <f aca="false">IF($E2385&lt;&gt;1,"",IF(COUNTIFS($A:$A,$A2385,$B:$B,"&gt;"&amp;$D2385)=0,"",_xlfn.MINIFS($B:$B,$A:$A,$A2385,$B:$B,"&gt;"&amp;$D2385)))</f>
        <v/>
      </c>
      <c r="G2385" s="20" t="str">
        <f aca="false">IF($F2385="","",$F2385-$D2385)</f>
        <v/>
      </c>
      <c r="H2385" s="20" t="str">
        <f aca="false">IF($E2385&lt;&gt;1,"",IF($F2385="",0,IF($G2385&lt;='Cohort Report'!$B$7,1,0)))</f>
        <v/>
      </c>
      <c r="I2385" s="20" t="str">
        <f aca="false">IF($E2385&lt;&gt;1,"",IF($F2385="",0,IF($G2385&lt;='Cohort Report'!$B$8,1,0)))</f>
        <v/>
      </c>
      <c r="J2385" s="21" t="str">
        <f aca="false">IF($E2385&lt;&gt;1,"",DATE(YEAR($D2385),MONTH($D2385),1))</f>
        <v/>
      </c>
      <c r="K2385" s="20" t="str">
        <f aca="false">IF($E2385&lt;&gt;1,"",IF($G2385="","",IF(AND($D2385&gt;='Cohort Report'!$B$5,$D2385&lt;='Cohort Report'!$B$6),$G2385,"")))</f>
        <v/>
      </c>
    </row>
    <row r="2386" customFormat="false" ht="15" hidden="false" customHeight="false" outlineLevel="0" collapsed="false">
      <c r="A2386" s="9"/>
      <c r="B2386" s="22"/>
      <c r="C2386" s="23"/>
      <c r="D2386" s="19" t="str">
        <f aca="false">IF($A2386="","",_xlfn.MINIFS($B:$B,$A:$A,$A2386))</f>
        <v/>
      </c>
      <c r="E2386" s="20" t="str">
        <f aca="false">IF($A2386="","",IF(AND($B2386=$D2386,COUNTIFS($A$2:$A2386,$A2386,$B$2:$B2386,$B2386)=1),1,0))</f>
        <v/>
      </c>
      <c r="F2386" s="19" t="str">
        <f aca="false">IF($E2386&lt;&gt;1,"",IF(COUNTIFS($A:$A,$A2386,$B:$B,"&gt;"&amp;$D2386)=0,"",_xlfn.MINIFS($B:$B,$A:$A,$A2386,$B:$B,"&gt;"&amp;$D2386)))</f>
        <v/>
      </c>
      <c r="G2386" s="20" t="str">
        <f aca="false">IF($F2386="","",$F2386-$D2386)</f>
        <v/>
      </c>
      <c r="H2386" s="20" t="str">
        <f aca="false">IF($E2386&lt;&gt;1,"",IF($F2386="",0,IF($G2386&lt;='Cohort Report'!$B$7,1,0)))</f>
        <v/>
      </c>
      <c r="I2386" s="20" t="str">
        <f aca="false">IF($E2386&lt;&gt;1,"",IF($F2386="",0,IF($G2386&lt;='Cohort Report'!$B$8,1,0)))</f>
        <v/>
      </c>
      <c r="J2386" s="21" t="str">
        <f aca="false">IF($E2386&lt;&gt;1,"",DATE(YEAR($D2386),MONTH($D2386),1))</f>
        <v/>
      </c>
      <c r="K2386" s="20" t="str">
        <f aca="false">IF($E2386&lt;&gt;1,"",IF($G2386="","",IF(AND($D2386&gt;='Cohort Report'!$B$5,$D2386&lt;='Cohort Report'!$B$6),$G2386,"")))</f>
        <v/>
      </c>
    </row>
    <row r="2387" customFormat="false" ht="15" hidden="false" customHeight="false" outlineLevel="0" collapsed="false">
      <c r="A2387" s="9"/>
      <c r="B2387" s="22"/>
      <c r="C2387" s="23"/>
      <c r="D2387" s="19" t="str">
        <f aca="false">IF($A2387="","",_xlfn.MINIFS($B:$B,$A:$A,$A2387))</f>
        <v/>
      </c>
      <c r="E2387" s="20" t="str">
        <f aca="false">IF($A2387="","",IF(AND($B2387=$D2387,COUNTIFS($A$2:$A2387,$A2387,$B$2:$B2387,$B2387)=1),1,0))</f>
        <v/>
      </c>
      <c r="F2387" s="19" t="str">
        <f aca="false">IF($E2387&lt;&gt;1,"",IF(COUNTIFS($A:$A,$A2387,$B:$B,"&gt;"&amp;$D2387)=0,"",_xlfn.MINIFS($B:$B,$A:$A,$A2387,$B:$B,"&gt;"&amp;$D2387)))</f>
        <v/>
      </c>
      <c r="G2387" s="20" t="str">
        <f aca="false">IF($F2387="","",$F2387-$D2387)</f>
        <v/>
      </c>
      <c r="H2387" s="20" t="str">
        <f aca="false">IF($E2387&lt;&gt;1,"",IF($F2387="",0,IF($G2387&lt;='Cohort Report'!$B$7,1,0)))</f>
        <v/>
      </c>
      <c r="I2387" s="20" t="str">
        <f aca="false">IF($E2387&lt;&gt;1,"",IF($F2387="",0,IF($G2387&lt;='Cohort Report'!$B$8,1,0)))</f>
        <v/>
      </c>
      <c r="J2387" s="21" t="str">
        <f aca="false">IF($E2387&lt;&gt;1,"",DATE(YEAR($D2387),MONTH($D2387),1))</f>
        <v/>
      </c>
      <c r="K2387" s="20" t="str">
        <f aca="false">IF($E2387&lt;&gt;1,"",IF($G2387="","",IF(AND($D2387&gt;='Cohort Report'!$B$5,$D2387&lt;='Cohort Report'!$B$6),$G2387,"")))</f>
        <v/>
      </c>
    </row>
    <row r="2388" customFormat="false" ht="15" hidden="false" customHeight="false" outlineLevel="0" collapsed="false">
      <c r="A2388" s="9"/>
      <c r="B2388" s="22"/>
      <c r="C2388" s="23"/>
      <c r="D2388" s="19" t="str">
        <f aca="false">IF($A2388="","",_xlfn.MINIFS($B:$B,$A:$A,$A2388))</f>
        <v/>
      </c>
      <c r="E2388" s="20" t="str">
        <f aca="false">IF($A2388="","",IF(AND($B2388=$D2388,COUNTIFS($A$2:$A2388,$A2388,$B$2:$B2388,$B2388)=1),1,0))</f>
        <v/>
      </c>
      <c r="F2388" s="19" t="str">
        <f aca="false">IF($E2388&lt;&gt;1,"",IF(COUNTIFS($A:$A,$A2388,$B:$B,"&gt;"&amp;$D2388)=0,"",_xlfn.MINIFS($B:$B,$A:$A,$A2388,$B:$B,"&gt;"&amp;$D2388)))</f>
        <v/>
      </c>
      <c r="G2388" s="20" t="str">
        <f aca="false">IF($F2388="","",$F2388-$D2388)</f>
        <v/>
      </c>
      <c r="H2388" s="20" t="str">
        <f aca="false">IF($E2388&lt;&gt;1,"",IF($F2388="",0,IF($G2388&lt;='Cohort Report'!$B$7,1,0)))</f>
        <v/>
      </c>
      <c r="I2388" s="20" t="str">
        <f aca="false">IF($E2388&lt;&gt;1,"",IF($F2388="",0,IF($G2388&lt;='Cohort Report'!$B$8,1,0)))</f>
        <v/>
      </c>
      <c r="J2388" s="21" t="str">
        <f aca="false">IF($E2388&lt;&gt;1,"",DATE(YEAR($D2388),MONTH($D2388),1))</f>
        <v/>
      </c>
      <c r="K2388" s="20" t="str">
        <f aca="false">IF($E2388&lt;&gt;1,"",IF($G2388="","",IF(AND($D2388&gt;='Cohort Report'!$B$5,$D2388&lt;='Cohort Report'!$B$6),$G2388,"")))</f>
        <v/>
      </c>
    </row>
    <row r="2389" customFormat="false" ht="15" hidden="false" customHeight="false" outlineLevel="0" collapsed="false">
      <c r="A2389" s="9"/>
      <c r="B2389" s="22"/>
      <c r="C2389" s="23"/>
      <c r="D2389" s="19" t="str">
        <f aca="false">IF($A2389="","",_xlfn.MINIFS($B:$B,$A:$A,$A2389))</f>
        <v/>
      </c>
      <c r="E2389" s="20" t="str">
        <f aca="false">IF($A2389="","",IF(AND($B2389=$D2389,COUNTIFS($A$2:$A2389,$A2389,$B$2:$B2389,$B2389)=1),1,0))</f>
        <v/>
      </c>
      <c r="F2389" s="19" t="str">
        <f aca="false">IF($E2389&lt;&gt;1,"",IF(COUNTIFS($A:$A,$A2389,$B:$B,"&gt;"&amp;$D2389)=0,"",_xlfn.MINIFS($B:$B,$A:$A,$A2389,$B:$B,"&gt;"&amp;$D2389)))</f>
        <v/>
      </c>
      <c r="G2389" s="20" t="str">
        <f aca="false">IF($F2389="","",$F2389-$D2389)</f>
        <v/>
      </c>
      <c r="H2389" s="20" t="str">
        <f aca="false">IF($E2389&lt;&gt;1,"",IF($F2389="",0,IF($G2389&lt;='Cohort Report'!$B$7,1,0)))</f>
        <v/>
      </c>
      <c r="I2389" s="20" t="str">
        <f aca="false">IF($E2389&lt;&gt;1,"",IF($F2389="",0,IF($G2389&lt;='Cohort Report'!$B$8,1,0)))</f>
        <v/>
      </c>
      <c r="J2389" s="21" t="str">
        <f aca="false">IF($E2389&lt;&gt;1,"",DATE(YEAR($D2389),MONTH($D2389),1))</f>
        <v/>
      </c>
      <c r="K2389" s="20" t="str">
        <f aca="false">IF($E2389&lt;&gt;1,"",IF($G2389="","",IF(AND($D2389&gt;='Cohort Report'!$B$5,$D2389&lt;='Cohort Report'!$B$6),$G2389,"")))</f>
        <v/>
      </c>
    </row>
    <row r="2390" customFormat="false" ht="15" hidden="false" customHeight="false" outlineLevel="0" collapsed="false">
      <c r="A2390" s="9"/>
      <c r="B2390" s="22"/>
      <c r="C2390" s="23"/>
      <c r="D2390" s="19" t="str">
        <f aca="false">IF($A2390="","",_xlfn.MINIFS($B:$B,$A:$A,$A2390))</f>
        <v/>
      </c>
      <c r="E2390" s="20" t="str">
        <f aca="false">IF($A2390="","",IF(AND($B2390=$D2390,COUNTIFS($A$2:$A2390,$A2390,$B$2:$B2390,$B2390)=1),1,0))</f>
        <v/>
      </c>
      <c r="F2390" s="19" t="str">
        <f aca="false">IF($E2390&lt;&gt;1,"",IF(COUNTIFS($A:$A,$A2390,$B:$B,"&gt;"&amp;$D2390)=0,"",_xlfn.MINIFS($B:$B,$A:$A,$A2390,$B:$B,"&gt;"&amp;$D2390)))</f>
        <v/>
      </c>
      <c r="G2390" s="20" t="str">
        <f aca="false">IF($F2390="","",$F2390-$D2390)</f>
        <v/>
      </c>
      <c r="H2390" s="20" t="str">
        <f aca="false">IF($E2390&lt;&gt;1,"",IF($F2390="",0,IF($G2390&lt;='Cohort Report'!$B$7,1,0)))</f>
        <v/>
      </c>
      <c r="I2390" s="20" t="str">
        <f aca="false">IF($E2390&lt;&gt;1,"",IF($F2390="",0,IF($G2390&lt;='Cohort Report'!$B$8,1,0)))</f>
        <v/>
      </c>
      <c r="J2390" s="21" t="str">
        <f aca="false">IF($E2390&lt;&gt;1,"",DATE(YEAR($D2390),MONTH($D2390),1))</f>
        <v/>
      </c>
      <c r="K2390" s="20" t="str">
        <f aca="false">IF($E2390&lt;&gt;1,"",IF($G2390="","",IF(AND($D2390&gt;='Cohort Report'!$B$5,$D2390&lt;='Cohort Report'!$B$6),$G2390,"")))</f>
        <v/>
      </c>
    </row>
    <row r="2391" customFormat="false" ht="15" hidden="false" customHeight="false" outlineLevel="0" collapsed="false">
      <c r="A2391" s="9"/>
      <c r="B2391" s="22"/>
      <c r="C2391" s="23"/>
      <c r="D2391" s="19" t="str">
        <f aca="false">IF($A2391="","",_xlfn.MINIFS($B:$B,$A:$A,$A2391))</f>
        <v/>
      </c>
      <c r="E2391" s="20" t="str">
        <f aca="false">IF($A2391="","",IF(AND($B2391=$D2391,COUNTIFS($A$2:$A2391,$A2391,$B$2:$B2391,$B2391)=1),1,0))</f>
        <v/>
      </c>
      <c r="F2391" s="19" t="str">
        <f aca="false">IF($E2391&lt;&gt;1,"",IF(COUNTIFS($A:$A,$A2391,$B:$B,"&gt;"&amp;$D2391)=0,"",_xlfn.MINIFS($B:$B,$A:$A,$A2391,$B:$B,"&gt;"&amp;$D2391)))</f>
        <v/>
      </c>
      <c r="G2391" s="20" t="str">
        <f aca="false">IF($F2391="","",$F2391-$D2391)</f>
        <v/>
      </c>
      <c r="H2391" s="20" t="str">
        <f aca="false">IF($E2391&lt;&gt;1,"",IF($F2391="",0,IF($G2391&lt;='Cohort Report'!$B$7,1,0)))</f>
        <v/>
      </c>
      <c r="I2391" s="20" t="str">
        <f aca="false">IF($E2391&lt;&gt;1,"",IF($F2391="",0,IF($G2391&lt;='Cohort Report'!$B$8,1,0)))</f>
        <v/>
      </c>
      <c r="J2391" s="21" t="str">
        <f aca="false">IF($E2391&lt;&gt;1,"",DATE(YEAR($D2391),MONTH($D2391),1))</f>
        <v/>
      </c>
      <c r="K2391" s="20" t="str">
        <f aca="false">IF($E2391&lt;&gt;1,"",IF($G2391="","",IF(AND($D2391&gt;='Cohort Report'!$B$5,$D2391&lt;='Cohort Report'!$B$6),$G2391,"")))</f>
        <v/>
      </c>
    </row>
    <row r="2392" customFormat="false" ht="15" hidden="false" customHeight="false" outlineLevel="0" collapsed="false">
      <c r="A2392" s="9"/>
      <c r="B2392" s="22"/>
      <c r="C2392" s="23"/>
      <c r="D2392" s="19" t="str">
        <f aca="false">IF($A2392="","",_xlfn.MINIFS($B:$B,$A:$A,$A2392))</f>
        <v/>
      </c>
      <c r="E2392" s="20" t="str">
        <f aca="false">IF($A2392="","",IF(AND($B2392=$D2392,COUNTIFS($A$2:$A2392,$A2392,$B$2:$B2392,$B2392)=1),1,0))</f>
        <v/>
      </c>
      <c r="F2392" s="19" t="str">
        <f aca="false">IF($E2392&lt;&gt;1,"",IF(COUNTIFS($A:$A,$A2392,$B:$B,"&gt;"&amp;$D2392)=0,"",_xlfn.MINIFS($B:$B,$A:$A,$A2392,$B:$B,"&gt;"&amp;$D2392)))</f>
        <v/>
      </c>
      <c r="G2392" s="20" t="str">
        <f aca="false">IF($F2392="","",$F2392-$D2392)</f>
        <v/>
      </c>
      <c r="H2392" s="20" t="str">
        <f aca="false">IF($E2392&lt;&gt;1,"",IF($F2392="",0,IF($G2392&lt;='Cohort Report'!$B$7,1,0)))</f>
        <v/>
      </c>
      <c r="I2392" s="20" t="str">
        <f aca="false">IF($E2392&lt;&gt;1,"",IF($F2392="",0,IF($G2392&lt;='Cohort Report'!$B$8,1,0)))</f>
        <v/>
      </c>
      <c r="J2392" s="21" t="str">
        <f aca="false">IF($E2392&lt;&gt;1,"",DATE(YEAR($D2392),MONTH($D2392),1))</f>
        <v/>
      </c>
      <c r="K2392" s="20" t="str">
        <f aca="false">IF($E2392&lt;&gt;1,"",IF($G2392="","",IF(AND($D2392&gt;='Cohort Report'!$B$5,$D2392&lt;='Cohort Report'!$B$6),$G2392,"")))</f>
        <v/>
      </c>
    </row>
    <row r="2393" customFormat="false" ht="15" hidden="false" customHeight="false" outlineLevel="0" collapsed="false">
      <c r="A2393" s="9"/>
      <c r="B2393" s="22"/>
      <c r="C2393" s="23"/>
      <c r="D2393" s="19" t="str">
        <f aca="false">IF($A2393="","",_xlfn.MINIFS($B:$B,$A:$A,$A2393))</f>
        <v/>
      </c>
      <c r="E2393" s="20" t="str">
        <f aca="false">IF($A2393="","",IF(AND($B2393=$D2393,COUNTIFS($A$2:$A2393,$A2393,$B$2:$B2393,$B2393)=1),1,0))</f>
        <v/>
      </c>
      <c r="F2393" s="19" t="str">
        <f aca="false">IF($E2393&lt;&gt;1,"",IF(COUNTIFS($A:$A,$A2393,$B:$B,"&gt;"&amp;$D2393)=0,"",_xlfn.MINIFS($B:$B,$A:$A,$A2393,$B:$B,"&gt;"&amp;$D2393)))</f>
        <v/>
      </c>
      <c r="G2393" s="20" t="str">
        <f aca="false">IF($F2393="","",$F2393-$D2393)</f>
        <v/>
      </c>
      <c r="H2393" s="20" t="str">
        <f aca="false">IF($E2393&lt;&gt;1,"",IF($F2393="",0,IF($G2393&lt;='Cohort Report'!$B$7,1,0)))</f>
        <v/>
      </c>
      <c r="I2393" s="20" t="str">
        <f aca="false">IF($E2393&lt;&gt;1,"",IF($F2393="",0,IF($G2393&lt;='Cohort Report'!$B$8,1,0)))</f>
        <v/>
      </c>
      <c r="J2393" s="21" t="str">
        <f aca="false">IF($E2393&lt;&gt;1,"",DATE(YEAR($D2393),MONTH($D2393),1))</f>
        <v/>
      </c>
      <c r="K2393" s="20" t="str">
        <f aca="false">IF($E2393&lt;&gt;1,"",IF($G2393="","",IF(AND($D2393&gt;='Cohort Report'!$B$5,$D2393&lt;='Cohort Report'!$B$6),$G2393,"")))</f>
        <v/>
      </c>
    </row>
    <row r="2394" customFormat="false" ht="15" hidden="false" customHeight="false" outlineLevel="0" collapsed="false">
      <c r="A2394" s="9"/>
      <c r="B2394" s="22"/>
      <c r="C2394" s="23"/>
      <c r="D2394" s="19" t="str">
        <f aca="false">IF($A2394="","",_xlfn.MINIFS($B:$B,$A:$A,$A2394))</f>
        <v/>
      </c>
      <c r="E2394" s="20" t="str">
        <f aca="false">IF($A2394="","",IF(AND($B2394=$D2394,COUNTIFS($A$2:$A2394,$A2394,$B$2:$B2394,$B2394)=1),1,0))</f>
        <v/>
      </c>
      <c r="F2394" s="19" t="str">
        <f aca="false">IF($E2394&lt;&gt;1,"",IF(COUNTIFS($A:$A,$A2394,$B:$B,"&gt;"&amp;$D2394)=0,"",_xlfn.MINIFS($B:$B,$A:$A,$A2394,$B:$B,"&gt;"&amp;$D2394)))</f>
        <v/>
      </c>
      <c r="G2394" s="20" t="str">
        <f aca="false">IF($F2394="","",$F2394-$D2394)</f>
        <v/>
      </c>
      <c r="H2394" s="20" t="str">
        <f aca="false">IF($E2394&lt;&gt;1,"",IF($F2394="",0,IF($G2394&lt;='Cohort Report'!$B$7,1,0)))</f>
        <v/>
      </c>
      <c r="I2394" s="20" t="str">
        <f aca="false">IF($E2394&lt;&gt;1,"",IF($F2394="",0,IF($G2394&lt;='Cohort Report'!$B$8,1,0)))</f>
        <v/>
      </c>
      <c r="J2394" s="21" t="str">
        <f aca="false">IF($E2394&lt;&gt;1,"",DATE(YEAR($D2394),MONTH($D2394),1))</f>
        <v/>
      </c>
      <c r="K2394" s="20" t="str">
        <f aca="false">IF($E2394&lt;&gt;1,"",IF($G2394="","",IF(AND($D2394&gt;='Cohort Report'!$B$5,$D2394&lt;='Cohort Report'!$B$6),$G2394,"")))</f>
        <v/>
      </c>
    </row>
    <row r="2395" customFormat="false" ht="15" hidden="false" customHeight="false" outlineLevel="0" collapsed="false">
      <c r="A2395" s="9"/>
      <c r="B2395" s="22"/>
      <c r="C2395" s="23"/>
      <c r="D2395" s="19" t="str">
        <f aca="false">IF($A2395="","",_xlfn.MINIFS($B:$B,$A:$A,$A2395))</f>
        <v/>
      </c>
      <c r="E2395" s="20" t="str">
        <f aca="false">IF($A2395="","",IF(AND($B2395=$D2395,COUNTIFS($A$2:$A2395,$A2395,$B$2:$B2395,$B2395)=1),1,0))</f>
        <v/>
      </c>
      <c r="F2395" s="19" t="str">
        <f aca="false">IF($E2395&lt;&gt;1,"",IF(COUNTIFS($A:$A,$A2395,$B:$B,"&gt;"&amp;$D2395)=0,"",_xlfn.MINIFS($B:$B,$A:$A,$A2395,$B:$B,"&gt;"&amp;$D2395)))</f>
        <v/>
      </c>
      <c r="G2395" s="20" t="str">
        <f aca="false">IF($F2395="","",$F2395-$D2395)</f>
        <v/>
      </c>
      <c r="H2395" s="20" t="str">
        <f aca="false">IF($E2395&lt;&gt;1,"",IF($F2395="",0,IF($G2395&lt;='Cohort Report'!$B$7,1,0)))</f>
        <v/>
      </c>
      <c r="I2395" s="20" t="str">
        <f aca="false">IF($E2395&lt;&gt;1,"",IF($F2395="",0,IF($G2395&lt;='Cohort Report'!$B$8,1,0)))</f>
        <v/>
      </c>
      <c r="J2395" s="21" t="str">
        <f aca="false">IF($E2395&lt;&gt;1,"",DATE(YEAR($D2395),MONTH($D2395),1))</f>
        <v/>
      </c>
      <c r="K2395" s="20" t="str">
        <f aca="false">IF($E2395&lt;&gt;1,"",IF($G2395="","",IF(AND($D2395&gt;='Cohort Report'!$B$5,$D2395&lt;='Cohort Report'!$B$6),$G2395,"")))</f>
        <v/>
      </c>
    </row>
    <row r="2396" customFormat="false" ht="15" hidden="false" customHeight="false" outlineLevel="0" collapsed="false">
      <c r="A2396" s="9"/>
      <c r="B2396" s="22"/>
      <c r="C2396" s="23"/>
      <c r="D2396" s="19" t="str">
        <f aca="false">IF($A2396="","",_xlfn.MINIFS($B:$B,$A:$A,$A2396))</f>
        <v/>
      </c>
      <c r="E2396" s="20" t="str">
        <f aca="false">IF($A2396="","",IF(AND($B2396=$D2396,COUNTIFS($A$2:$A2396,$A2396,$B$2:$B2396,$B2396)=1),1,0))</f>
        <v/>
      </c>
      <c r="F2396" s="19" t="str">
        <f aca="false">IF($E2396&lt;&gt;1,"",IF(COUNTIFS($A:$A,$A2396,$B:$B,"&gt;"&amp;$D2396)=0,"",_xlfn.MINIFS($B:$B,$A:$A,$A2396,$B:$B,"&gt;"&amp;$D2396)))</f>
        <v/>
      </c>
      <c r="G2396" s="20" t="str">
        <f aca="false">IF($F2396="","",$F2396-$D2396)</f>
        <v/>
      </c>
      <c r="H2396" s="20" t="str">
        <f aca="false">IF($E2396&lt;&gt;1,"",IF($F2396="",0,IF($G2396&lt;='Cohort Report'!$B$7,1,0)))</f>
        <v/>
      </c>
      <c r="I2396" s="20" t="str">
        <f aca="false">IF($E2396&lt;&gt;1,"",IF($F2396="",0,IF($G2396&lt;='Cohort Report'!$B$8,1,0)))</f>
        <v/>
      </c>
      <c r="J2396" s="21" t="str">
        <f aca="false">IF($E2396&lt;&gt;1,"",DATE(YEAR($D2396),MONTH($D2396),1))</f>
        <v/>
      </c>
      <c r="K2396" s="20" t="str">
        <f aca="false">IF($E2396&lt;&gt;1,"",IF($G2396="","",IF(AND($D2396&gt;='Cohort Report'!$B$5,$D2396&lt;='Cohort Report'!$B$6),$G2396,"")))</f>
        <v/>
      </c>
    </row>
    <row r="2397" customFormat="false" ht="15" hidden="false" customHeight="false" outlineLevel="0" collapsed="false">
      <c r="A2397" s="9"/>
      <c r="B2397" s="22"/>
      <c r="C2397" s="23"/>
      <c r="D2397" s="19" t="str">
        <f aca="false">IF($A2397="","",_xlfn.MINIFS($B:$B,$A:$A,$A2397))</f>
        <v/>
      </c>
      <c r="E2397" s="20" t="str">
        <f aca="false">IF($A2397="","",IF(AND($B2397=$D2397,COUNTIFS($A$2:$A2397,$A2397,$B$2:$B2397,$B2397)=1),1,0))</f>
        <v/>
      </c>
      <c r="F2397" s="19" t="str">
        <f aca="false">IF($E2397&lt;&gt;1,"",IF(COUNTIFS($A:$A,$A2397,$B:$B,"&gt;"&amp;$D2397)=0,"",_xlfn.MINIFS($B:$B,$A:$A,$A2397,$B:$B,"&gt;"&amp;$D2397)))</f>
        <v/>
      </c>
      <c r="G2397" s="20" t="str">
        <f aca="false">IF($F2397="","",$F2397-$D2397)</f>
        <v/>
      </c>
      <c r="H2397" s="20" t="str">
        <f aca="false">IF($E2397&lt;&gt;1,"",IF($F2397="",0,IF($G2397&lt;='Cohort Report'!$B$7,1,0)))</f>
        <v/>
      </c>
      <c r="I2397" s="20" t="str">
        <f aca="false">IF($E2397&lt;&gt;1,"",IF($F2397="",0,IF($G2397&lt;='Cohort Report'!$B$8,1,0)))</f>
        <v/>
      </c>
      <c r="J2397" s="21" t="str">
        <f aca="false">IF($E2397&lt;&gt;1,"",DATE(YEAR($D2397),MONTH($D2397),1))</f>
        <v/>
      </c>
      <c r="K2397" s="20" t="str">
        <f aca="false">IF($E2397&lt;&gt;1,"",IF($G2397="","",IF(AND($D2397&gt;='Cohort Report'!$B$5,$D2397&lt;='Cohort Report'!$B$6),$G2397,"")))</f>
        <v/>
      </c>
    </row>
    <row r="2398" customFormat="false" ht="15" hidden="false" customHeight="false" outlineLevel="0" collapsed="false">
      <c r="A2398" s="9"/>
      <c r="B2398" s="22"/>
      <c r="C2398" s="23"/>
      <c r="D2398" s="19" t="str">
        <f aca="false">IF($A2398="","",_xlfn.MINIFS($B:$B,$A:$A,$A2398))</f>
        <v/>
      </c>
      <c r="E2398" s="20" t="str">
        <f aca="false">IF($A2398="","",IF(AND($B2398=$D2398,COUNTIFS($A$2:$A2398,$A2398,$B$2:$B2398,$B2398)=1),1,0))</f>
        <v/>
      </c>
      <c r="F2398" s="19" t="str">
        <f aca="false">IF($E2398&lt;&gt;1,"",IF(COUNTIFS($A:$A,$A2398,$B:$B,"&gt;"&amp;$D2398)=0,"",_xlfn.MINIFS($B:$B,$A:$A,$A2398,$B:$B,"&gt;"&amp;$D2398)))</f>
        <v/>
      </c>
      <c r="G2398" s="20" t="str">
        <f aca="false">IF($F2398="","",$F2398-$D2398)</f>
        <v/>
      </c>
      <c r="H2398" s="20" t="str">
        <f aca="false">IF($E2398&lt;&gt;1,"",IF($F2398="",0,IF($G2398&lt;='Cohort Report'!$B$7,1,0)))</f>
        <v/>
      </c>
      <c r="I2398" s="20" t="str">
        <f aca="false">IF($E2398&lt;&gt;1,"",IF($F2398="",0,IF($G2398&lt;='Cohort Report'!$B$8,1,0)))</f>
        <v/>
      </c>
      <c r="J2398" s="21" t="str">
        <f aca="false">IF($E2398&lt;&gt;1,"",DATE(YEAR($D2398),MONTH($D2398),1))</f>
        <v/>
      </c>
      <c r="K2398" s="20" t="str">
        <f aca="false">IF($E2398&lt;&gt;1,"",IF($G2398="","",IF(AND($D2398&gt;='Cohort Report'!$B$5,$D2398&lt;='Cohort Report'!$B$6),$G2398,"")))</f>
        <v/>
      </c>
    </row>
    <row r="2399" customFormat="false" ht="15" hidden="false" customHeight="false" outlineLevel="0" collapsed="false">
      <c r="A2399" s="9"/>
      <c r="B2399" s="22"/>
      <c r="C2399" s="23"/>
      <c r="D2399" s="19" t="str">
        <f aca="false">IF($A2399="","",_xlfn.MINIFS($B:$B,$A:$A,$A2399))</f>
        <v/>
      </c>
      <c r="E2399" s="20" t="str">
        <f aca="false">IF($A2399="","",IF(AND($B2399=$D2399,COUNTIFS($A$2:$A2399,$A2399,$B$2:$B2399,$B2399)=1),1,0))</f>
        <v/>
      </c>
      <c r="F2399" s="19" t="str">
        <f aca="false">IF($E2399&lt;&gt;1,"",IF(COUNTIFS($A:$A,$A2399,$B:$B,"&gt;"&amp;$D2399)=0,"",_xlfn.MINIFS($B:$B,$A:$A,$A2399,$B:$B,"&gt;"&amp;$D2399)))</f>
        <v/>
      </c>
      <c r="G2399" s="20" t="str">
        <f aca="false">IF($F2399="","",$F2399-$D2399)</f>
        <v/>
      </c>
      <c r="H2399" s="20" t="str">
        <f aca="false">IF($E2399&lt;&gt;1,"",IF($F2399="",0,IF($G2399&lt;='Cohort Report'!$B$7,1,0)))</f>
        <v/>
      </c>
      <c r="I2399" s="20" t="str">
        <f aca="false">IF($E2399&lt;&gt;1,"",IF($F2399="",0,IF($G2399&lt;='Cohort Report'!$B$8,1,0)))</f>
        <v/>
      </c>
      <c r="J2399" s="21" t="str">
        <f aca="false">IF($E2399&lt;&gt;1,"",DATE(YEAR($D2399),MONTH($D2399),1))</f>
        <v/>
      </c>
      <c r="K2399" s="20" t="str">
        <f aca="false">IF($E2399&lt;&gt;1,"",IF($G2399="","",IF(AND($D2399&gt;='Cohort Report'!$B$5,$D2399&lt;='Cohort Report'!$B$6),$G2399,"")))</f>
        <v/>
      </c>
    </row>
    <row r="2400" customFormat="false" ht="15" hidden="false" customHeight="false" outlineLevel="0" collapsed="false">
      <c r="A2400" s="9"/>
      <c r="B2400" s="22"/>
      <c r="C2400" s="23"/>
      <c r="D2400" s="19" t="str">
        <f aca="false">IF($A2400="","",_xlfn.MINIFS($B:$B,$A:$A,$A2400))</f>
        <v/>
      </c>
      <c r="E2400" s="20" t="str">
        <f aca="false">IF($A2400="","",IF(AND($B2400=$D2400,COUNTIFS($A$2:$A2400,$A2400,$B$2:$B2400,$B2400)=1),1,0))</f>
        <v/>
      </c>
      <c r="F2400" s="19" t="str">
        <f aca="false">IF($E2400&lt;&gt;1,"",IF(COUNTIFS($A:$A,$A2400,$B:$B,"&gt;"&amp;$D2400)=0,"",_xlfn.MINIFS($B:$B,$A:$A,$A2400,$B:$B,"&gt;"&amp;$D2400)))</f>
        <v/>
      </c>
      <c r="G2400" s="20" t="str">
        <f aca="false">IF($F2400="","",$F2400-$D2400)</f>
        <v/>
      </c>
      <c r="H2400" s="20" t="str">
        <f aca="false">IF($E2400&lt;&gt;1,"",IF($F2400="",0,IF($G2400&lt;='Cohort Report'!$B$7,1,0)))</f>
        <v/>
      </c>
      <c r="I2400" s="20" t="str">
        <f aca="false">IF($E2400&lt;&gt;1,"",IF($F2400="",0,IF($G2400&lt;='Cohort Report'!$B$8,1,0)))</f>
        <v/>
      </c>
      <c r="J2400" s="21" t="str">
        <f aca="false">IF($E2400&lt;&gt;1,"",DATE(YEAR($D2400),MONTH($D2400),1))</f>
        <v/>
      </c>
      <c r="K2400" s="20" t="str">
        <f aca="false">IF($E2400&lt;&gt;1,"",IF($G2400="","",IF(AND($D2400&gt;='Cohort Report'!$B$5,$D2400&lt;='Cohort Report'!$B$6),$G2400,"")))</f>
        <v/>
      </c>
    </row>
    <row r="2401" customFormat="false" ht="15" hidden="false" customHeight="false" outlineLevel="0" collapsed="false">
      <c r="A2401" s="9"/>
      <c r="B2401" s="22"/>
      <c r="C2401" s="23"/>
      <c r="D2401" s="19" t="str">
        <f aca="false">IF($A2401="","",_xlfn.MINIFS($B:$B,$A:$A,$A2401))</f>
        <v/>
      </c>
      <c r="E2401" s="20" t="str">
        <f aca="false">IF($A2401="","",IF(AND($B2401=$D2401,COUNTIFS($A$2:$A2401,$A2401,$B$2:$B2401,$B2401)=1),1,0))</f>
        <v/>
      </c>
      <c r="F2401" s="19" t="str">
        <f aca="false">IF($E2401&lt;&gt;1,"",IF(COUNTIFS($A:$A,$A2401,$B:$B,"&gt;"&amp;$D2401)=0,"",_xlfn.MINIFS($B:$B,$A:$A,$A2401,$B:$B,"&gt;"&amp;$D2401)))</f>
        <v/>
      </c>
      <c r="G2401" s="20" t="str">
        <f aca="false">IF($F2401="","",$F2401-$D2401)</f>
        <v/>
      </c>
      <c r="H2401" s="20" t="str">
        <f aca="false">IF($E2401&lt;&gt;1,"",IF($F2401="",0,IF($G2401&lt;='Cohort Report'!$B$7,1,0)))</f>
        <v/>
      </c>
      <c r="I2401" s="20" t="str">
        <f aca="false">IF($E2401&lt;&gt;1,"",IF($F2401="",0,IF($G2401&lt;='Cohort Report'!$B$8,1,0)))</f>
        <v/>
      </c>
      <c r="J2401" s="21" t="str">
        <f aca="false">IF($E2401&lt;&gt;1,"",DATE(YEAR($D2401),MONTH($D2401),1))</f>
        <v/>
      </c>
      <c r="K2401" s="20" t="str">
        <f aca="false">IF($E2401&lt;&gt;1,"",IF($G2401="","",IF(AND($D2401&gt;='Cohort Report'!$B$5,$D2401&lt;='Cohort Report'!$B$6),$G2401,"")))</f>
        <v/>
      </c>
    </row>
    <row r="2402" customFormat="false" ht="15" hidden="false" customHeight="false" outlineLevel="0" collapsed="false">
      <c r="A2402" s="9"/>
      <c r="B2402" s="22"/>
      <c r="C2402" s="23"/>
      <c r="D2402" s="19" t="str">
        <f aca="false">IF($A2402="","",_xlfn.MINIFS($B:$B,$A:$A,$A2402))</f>
        <v/>
      </c>
      <c r="E2402" s="20" t="str">
        <f aca="false">IF($A2402="","",IF(AND($B2402=$D2402,COUNTIFS($A$2:$A2402,$A2402,$B$2:$B2402,$B2402)=1),1,0))</f>
        <v/>
      </c>
      <c r="F2402" s="19" t="str">
        <f aca="false">IF($E2402&lt;&gt;1,"",IF(COUNTIFS($A:$A,$A2402,$B:$B,"&gt;"&amp;$D2402)=0,"",_xlfn.MINIFS($B:$B,$A:$A,$A2402,$B:$B,"&gt;"&amp;$D2402)))</f>
        <v/>
      </c>
      <c r="G2402" s="20" t="str">
        <f aca="false">IF($F2402="","",$F2402-$D2402)</f>
        <v/>
      </c>
      <c r="H2402" s="20" t="str">
        <f aca="false">IF($E2402&lt;&gt;1,"",IF($F2402="",0,IF($G2402&lt;='Cohort Report'!$B$7,1,0)))</f>
        <v/>
      </c>
      <c r="I2402" s="20" t="str">
        <f aca="false">IF($E2402&lt;&gt;1,"",IF($F2402="",0,IF($G2402&lt;='Cohort Report'!$B$8,1,0)))</f>
        <v/>
      </c>
      <c r="J2402" s="21" t="str">
        <f aca="false">IF($E2402&lt;&gt;1,"",DATE(YEAR($D2402),MONTH($D2402),1))</f>
        <v/>
      </c>
      <c r="K2402" s="20" t="str">
        <f aca="false">IF($E2402&lt;&gt;1,"",IF($G2402="","",IF(AND($D2402&gt;='Cohort Report'!$B$5,$D2402&lt;='Cohort Report'!$B$6),$G2402,"")))</f>
        <v/>
      </c>
    </row>
    <row r="2403" customFormat="false" ht="15" hidden="false" customHeight="false" outlineLevel="0" collapsed="false">
      <c r="A2403" s="9"/>
      <c r="B2403" s="22"/>
      <c r="C2403" s="23"/>
      <c r="D2403" s="19" t="str">
        <f aca="false">IF($A2403="","",_xlfn.MINIFS($B:$B,$A:$A,$A2403))</f>
        <v/>
      </c>
      <c r="E2403" s="20" t="str">
        <f aca="false">IF($A2403="","",IF(AND($B2403=$D2403,COUNTIFS($A$2:$A2403,$A2403,$B$2:$B2403,$B2403)=1),1,0))</f>
        <v/>
      </c>
      <c r="F2403" s="19" t="str">
        <f aca="false">IF($E2403&lt;&gt;1,"",IF(COUNTIFS($A:$A,$A2403,$B:$B,"&gt;"&amp;$D2403)=0,"",_xlfn.MINIFS($B:$B,$A:$A,$A2403,$B:$B,"&gt;"&amp;$D2403)))</f>
        <v/>
      </c>
      <c r="G2403" s="20" t="str">
        <f aca="false">IF($F2403="","",$F2403-$D2403)</f>
        <v/>
      </c>
      <c r="H2403" s="20" t="str">
        <f aca="false">IF($E2403&lt;&gt;1,"",IF($F2403="",0,IF($G2403&lt;='Cohort Report'!$B$7,1,0)))</f>
        <v/>
      </c>
      <c r="I2403" s="20" t="str">
        <f aca="false">IF($E2403&lt;&gt;1,"",IF($F2403="",0,IF($G2403&lt;='Cohort Report'!$B$8,1,0)))</f>
        <v/>
      </c>
      <c r="J2403" s="21" t="str">
        <f aca="false">IF($E2403&lt;&gt;1,"",DATE(YEAR($D2403),MONTH($D2403),1))</f>
        <v/>
      </c>
      <c r="K2403" s="20" t="str">
        <f aca="false">IF($E2403&lt;&gt;1,"",IF($G2403="","",IF(AND($D2403&gt;='Cohort Report'!$B$5,$D2403&lt;='Cohort Report'!$B$6),$G2403,"")))</f>
        <v/>
      </c>
    </row>
    <row r="2404" customFormat="false" ht="15" hidden="false" customHeight="false" outlineLevel="0" collapsed="false">
      <c r="A2404" s="9"/>
      <c r="B2404" s="22"/>
      <c r="C2404" s="23"/>
      <c r="D2404" s="19" t="str">
        <f aca="false">IF($A2404="","",_xlfn.MINIFS($B:$B,$A:$A,$A2404))</f>
        <v/>
      </c>
      <c r="E2404" s="20" t="str">
        <f aca="false">IF($A2404="","",IF(AND($B2404=$D2404,COUNTIFS($A$2:$A2404,$A2404,$B$2:$B2404,$B2404)=1),1,0))</f>
        <v/>
      </c>
      <c r="F2404" s="19" t="str">
        <f aca="false">IF($E2404&lt;&gt;1,"",IF(COUNTIFS($A:$A,$A2404,$B:$B,"&gt;"&amp;$D2404)=0,"",_xlfn.MINIFS($B:$B,$A:$A,$A2404,$B:$B,"&gt;"&amp;$D2404)))</f>
        <v/>
      </c>
      <c r="G2404" s="20" t="str">
        <f aca="false">IF($F2404="","",$F2404-$D2404)</f>
        <v/>
      </c>
      <c r="H2404" s="20" t="str">
        <f aca="false">IF($E2404&lt;&gt;1,"",IF($F2404="",0,IF($G2404&lt;='Cohort Report'!$B$7,1,0)))</f>
        <v/>
      </c>
      <c r="I2404" s="20" t="str">
        <f aca="false">IF($E2404&lt;&gt;1,"",IF($F2404="",0,IF($G2404&lt;='Cohort Report'!$B$8,1,0)))</f>
        <v/>
      </c>
      <c r="J2404" s="21" t="str">
        <f aca="false">IF($E2404&lt;&gt;1,"",DATE(YEAR($D2404),MONTH($D2404),1))</f>
        <v/>
      </c>
      <c r="K2404" s="20" t="str">
        <f aca="false">IF($E2404&lt;&gt;1,"",IF($G2404="","",IF(AND($D2404&gt;='Cohort Report'!$B$5,$D2404&lt;='Cohort Report'!$B$6),$G2404,"")))</f>
        <v/>
      </c>
    </row>
    <row r="2405" customFormat="false" ht="15" hidden="false" customHeight="false" outlineLevel="0" collapsed="false">
      <c r="A2405" s="9"/>
      <c r="B2405" s="22"/>
      <c r="C2405" s="23"/>
      <c r="D2405" s="19" t="str">
        <f aca="false">IF($A2405="","",_xlfn.MINIFS($B:$B,$A:$A,$A2405))</f>
        <v/>
      </c>
      <c r="E2405" s="20" t="str">
        <f aca="false">IF($A2405="","",IF(AND($B2405=$D2405,COUNTIFS($A$2:$A2405,$A2405,$B$2:$B2405,$B2405)=1),1,0))</f>
        <v/>
      </c>
      <c r="F2405" s="19" t="str">
        <f aca="false">IF($E2405&lt;&gt;1,"",IF(COUNTIFS($A:$A,$A2405,$B:$B,"&gt;"&amp;$D2405)=0,"",_xlfn.MINIFS($B:$B,$A:$A,$A2405,$B:$B,"&gt;"&amp;$D2405)))</f>
        <v/>
      </c>
      <c r="G2405" s="20" t="str">
        <f aca="false">IF($F2405="","",$F2405-$D2405)</f>
        <v/>
      </c>
      <c r="H2405" s="20" t="str">
        <f aca="false">IF($E2405&lt;&gt;1,"",IF($F2405="",0,IF($G2405&lt;='Cohort Report'!$B$7,1,0)))</f>
        <v/>
      </c>
      <c r="I2405" s="20" t="str">
        <f aca="false">IF($E2405&lt;&gt;1,"",IF($F2405="",0,IF($G2405&lt;='Cohort Report'!$B$8,1,0)))</f>
        <v/>
      </c>
      <c r="J2405" s="21" t="str">
        <f aca="false">IF($E2405&lt;&gt;1,"",DATE(YEAR($D2405),MONTH($D2405),1))</f>
        <v/>
      </c>
      <c r="K2405" s="20" t="str">
        <f aca="false">IF($E2405&lt;&gt;1,"",IF($G2405="","",IF(AND($D2405&gt;='Cohort Report'!$B$5,$D2405&lt;='Cohort Report'!$B$6),$G2405,"")))</f>
        <v/>
      </c>
    </row>
    <row r="2406" customFormat="false" ht="15" hidden="false" customHeight="false" outlineLevel="0" collapsed="false">
      <c r="A2406" s="9"/>
      <c r="B2406" s="22"/>
      <c r="C2406" s="23"/>
      <c r="D2406" s="19" t="str">
        <f aca="false">IF($A2406="","",_xlfn.MINIFS($B:$B,$A:$A,$A2406))</f>
        <v/>
      </c>
      <c r="E2406" s="20" t="str">
        <f aca="false">IF($A2406="","",IF(AND($B2406=$D2406,COUNTIFS($A$2:$A2406,$A2406,$B$2:$B2406,$B2406)=1),1,0))</f>
        <v/>
      </c>
      <c r="F2406" s="19" t="str">
        <f aca="false">IF($E2406&lt;&gt;1,"",IF(COUNTIFS($A:$A,$A2406,$B:$B,"&gt;"&amp;$D2406)=0,"",_xlfn.MINIFS($B:$B,$A:$A,$A2406,$B:$B,"&gt;"&amp;$D2406)))</f>
        <v/>
      </c>
      <c r="G2406" s="20" t="str">
        <f aca="false">IF($F2406="","",$F2406-$D2406)</f>
        <v/>
      </c>
      <c r="H2406" s="20" t="str">
        <f aca="false">IF($E2406&lt;&gt;1,"",IF($F2406="",0,IF($G2406&lt;='Cohort Report'!$B$7,1,0)))</f>
        <v/>
      </c>
      <c r="I2406" s="20" t="str">
        <f aca="false">IF($E2406&lt;&gt;1,"",IF($F2406="",0,IF($G2406&lt;='Cohort Report'!$B$8,1,0)))</f>
        <v/>
      </c>
      <c r="J2406" s="21" t="str">
        <f aca="false">IF($E2406&lt;&gt;1,"",DATE(YEAR($D2406),MONTH($D2406),1))</f>
        <v/>
      </c>
      <c r="K2406" s="20" t="str">
        <f aca="false">IF($E2406&lt;&gt;1,"",IF($G2406="","",IF(AND($D2406&gt;='Cohort Report'!$B$5,$D2406&lt;='Cohort Report'!$B$6),$G2406,"")))</f>
        <v/>
      </c>
    </row>
    <row r="2407" customFormat="false" ht="15" hidden="false" customHeight="false" outlineLevel="0" collapsed="false">
      <c r="A2407" s="9"/>
      <c r="B2407" s="22"/>
      <c r="C2407" s="23"/>
      <c r="D2407" s="19" t="str">
        <f aca="false">IF($A2407="","",_xlfn.MINIFS($B:$B,$A:$A,$A2407))</f>
        <v/>
      </c>
      <c r="E2407" s="20" t="str">
        <f aca="false">IF($A2407="","",IF(AND($B2407=$D2407,COUNTIFS($A$2:$A2407,$A2407,$B$2:$B2407,$B2407)=1),1,0))</f>
        <v/>
      </c>
      <c r="F2407" s="19" t="str">
        <f aca="false">IF($E2407&lt;&gt;1,"",IF(COUNTIFS($A:$A,$A2407,$B:$B,"&gt;"&amp;$D2407)=0,"",_xlfn.MINIFS($B:$B,$A:$A,$A2407,$B:$B,"&gt;"&amp;$D2407)))</f>
        <v/>
      </c>
      <c r="G2407" s="20" t="str">
        <f aca="false">IF($F2407="","",$F2407-$D2407)</f>
        <v/>
      </c>
      <c r="H2407" s="20" t="str">
        <f aca="false">IF($E2407&lt;&gt;1,"",IF($F2407="",0,IF($G2407&lt;='Cohort Report'!$B$7,1,0)))</f>
        <v/>
      </c>
      <c r="I2407" s="20" t="str">
        <f aca="false">IF($E2407&lt;&gt;1,"",IF($F2407="",0,IF($G2407&lt;='Cohort Report'!$B$8,1,0)))</f>
        <v/>
      </c>
      <c r="J2407" s="21" t="str">
        <f aca="false">IF($E2407&lt;&gt;1,"",DATE(YEAR($D2407),MONTH($D2407),1))</f>
        <v/>
      </c>
      <c r="K2407" s="20" t="str">
        <f aca="false">IF($E2407&lt;&gt;1,"",IF($G2407="","",IF(AND($D2407&gt;='Cohort Report'!$B$5,$D2407&lt;='Cohort Report'!$B$6),$G2407,"")))</f>
        <v/>
      </c>
    </row>
    <row r="2408" customFormat="false" ht="15" hidden="false" customHeight="false" outlineLevel="0" collapsed="false">
      <c r="A2408" s="9"/>
      <c r="B2408" s="22"/>
      <c r="C2408" s="23"/>
      <c r="D2408" s="19" t="str">
        <f aca="false">IF($A2408="","",_xlfn.MINIFS($B:$B,$A:$A,$A2408))</f>
        <v/>
      </c>
      <c r="E2408" s="20" t="str">
        <f aca="false">IF($A2408="","",IF(AND($B2408=$D2408,COUNTIFS($A$2:$A2408,$A2408,$B$2:$B2408,$B2408)=1),1,0))</f>
        <v/>
      </c>
      <c r="F2408" s="19" t="str">
        <f aca="false">IF($E2408&lt;&gt;1,"",IF(COUNTIFS($A:$A,$A2408,$B:$B,"&gt;"&amp;$D2408)=0,"",_xlfn.MINIFS($B:$B,$A:$A,$A2408,$B:$B,"&gt;"&amp;$D2408)))</f>
        <v/>
      </c>
      <c r="G2408" s="20" t="str">
        <f aca="false">IF($F2408="","",$F2408-$D2408)</f>
        <v/>
      </c>
      <c r="H2408" s="20" t="str">
        <f aca="false">IF($E2408&lt;&gt;1,"",IF($F2408="",0,IF($G2408&lt;='Cohort Report'!$B$7,1,0)))</f>
        <v/>
      </c>
      <c r="I2408" s="20" t="str">
        <f aca="false">IF($E2408&lt;&gt;1,"",IF($F2408="",0,IF($G2408&lt;='Cohort Report'!$B$8,1,0)))</f>
        <v/>
      </c>
      <c r="J2408" s="21" t="str">
        <f aca="false">IF($E2408&lt;&gt;1,"",DATE(YEAR($D2408),MONTH($D2408),1))</f>
        <v/>
      </c>
      <c r="K2408" s="20" t="str">
        <f aca="false">IF($E2408&lt;&gt;1,"",IF($G2408="","",IF(AND($D2408&gt;='Cohort Report'!$B$5,$D2408&lt;='Cohort Report'!$B$6),$G2408,"")))</f>
        <v/>
      </c>
    </row>
    <row r="2409" customFormat="false" ht="15" hidden="false" customHeight="false" outlineLevel="0" collapsed="false">
      <c r="A2409" s="9"/>
      <c r="B2409" s="22"/>
      <c r="C2409" s="23"/>
      <c r="D2409" s="19" t="str">
        <f aca="false">IF($A2409="","",_xlfn.MINIFS($B:$B,$A:$A,$A2409))</f>
        <v/>
      </c>
      <c r="E2409" s="20" t="str">
        <f aca="false">IF($A2409="","",IF(AND($B2409=$D2409,COUNTIFS($A$2:$A2409,$A2409,$B$2:$B2409,$B2409)=1),1,0))</f>
        <v/>
      </c>
      <c r="F2409" s="19" t="str">
        <f aca="false">IF($E2409&lt;&gt;1,"",IF(COUNTIFS($A:$A,$A2409,$B:$B,"&gt;"&amp;$D2409)=0,"",_xlfn.MINIFS($B:$B,$A:$A,$A2409,$B:$B,"&gt;"&amp;$D2409)))</f>
        <v/>
      </c>
      <c r="G2409" s="20" t="str">
        <f aca="false">IF($F2409="","",$F2409-$D2409)</f>
        <v/>
      </c>
      <c r="H2409" s="20" t="str">
        <f aca="false">IF($E2409&lt;&gt;1,"",IF($F2409="",0,IF($G2409&lt;='Cohort Report'!$B$7,1,0)))</f>
        <v/>
      </c>
      <c r="I2409" s="20" t="str">
        <f aca="false">IF($E2409&lt;&gt;1,"",IF($F2409="",0,IF($G2409&lt;='Cohort Report'!$B$8,1,0)))</f>
        <v/>
      </c>
      <c r="J2409" s="21" t="str">
        <f aca="false">IF($E2409&lt;&gt;1,"",DATE(YEAR($D2409),MONTH($D2409),1))</f>
        <v/>
      </c>
      <c r="K2409" s="20" t="str">
        <f aca="false">IF($E2409&lt;&gt;1,"",IF($G2409="","",IF(AND($D2409&gt;='Cohort Report'!$B$5,$D2409&lt;='Cohort Report'!$B$6),$G2409,"")))</f>
        <v/>
      </c>
    </row>
    <row r="2410" customFormat="false" ht="15" hidden="false" customHeight="false" outlineLevel="0" collapsed="false">
      <c r="A2410" s="9"/>
      <c r="B2410" s="22"/>
      <c r="C2410" s="23"/>
      <c r="D2410" s="19" t="str">
        <f aca="false">IF($A2410="","",_xlfn.MINIFS($B:$B,$A:$A,$A2410))</f>
        <v/>
      </c>
      <c r="E2410" s="20" t="str">
        <f aca="false">IF($A2410="","",IF(AND($B2410=$D2410,COUNTIFS($A$2:$A2410,$A2410,$B$2:$B2410,$B2410)=1),1,0))</f>
        <v/>
      </c>
      <c r="F2410" s="19" t="str">
        <f aca="false">IF($E2410&lt;&gt;1,"",IF(COUNTIFS($A:$A,$A2410,$B:$B,"&gt;"&amp;$D2410)=0,"",_xlfn.MINIFS($B:$B,$A:$A,$A2410,$B:$B,"&gt;"&amp;$D2410)))</f>
        <v/>
      </c>
      <c r="G2410" s="20" t="str">
        <f aca="false">IF($F2410="","",$F2410-$D2410)</f>
        <v/>
      </c>
      <c r="H2410" s="20" t="str">
        <f aca="false">IF($E2410&lt;&gt;1,"",IF($F2410="",0,IF($G2410&lt;='Cohort Report'!$B$7,1,0)))</f>
        <v/>
      </c>
      <c r="I2410" s="20" t="str">
        <f aca="false">IF($E2410&lt;&gt;1,"",IF($F2410="",0,IF($G2410&lt;='Cohort Report'!$B$8,1,0)))</f>
        <v/>
      </c>
      <c r="J2410" s="21" t="str">
        <f aca="false">IF($E2410&lt;&gt;1,"",DATE(YEAR($D2410),MONTH($D2410),1))</f>
        <v/>
      </c>
      <c r="K2410" s="20" t="str">
        <f aca="false">IF($E2410&lt;&gt;1,"",IF($G2410="","",IF(AND($D2410&gt;='Cohort Report'!$B$5,$D2410&lt;='Cohort Report'!$B$6),$G2410,"")))</f>
        <v/>
      </c>
    </row>
    <row r="2411" customFormat="false" ht="15" hidden="false" customHeight="false" outlineLevel="0" collapsed="false">
      <c r="A2411" s="9"/>
      <c r="B2411" s="22"/>
      <c r="C2411" s="23"/>
      <c r="D2411" s="19" t="str">
        <f aca="false">IF($A2411="","",_xlfn.MINIFS($B:$B,$A:$A,$A2411))</f>
        <v/>
      </c>
      <c r="E2411" s="20" t="str">
        <f aca="false">IF($A2411="","",IF(AND($B2411=$D2411,COUNTIFS($A$2:$A2411,$A2411,$B$2:$B2411,$B2411)=1),1,0))</f>
        <v/>
      </c>
      <c r="F2411" s="19" t="str">
        <f aca="false">IF($E2411&lt;&gt;1,"",IF(COUNTIFS($A:$A,$A2411,$B:$B,"&gt;"&amp;$D2411)=0,"",_xlfn.MINIFS($B:$B,$A:$A,$A2411,$B:$B,"&gt;"&amp;$D2411)))</f>
        <v/>
      </c>
      <c r="G2411" s="20" t="str">
        <f aca="false">IF($F2411="","",$F2411-$D2411)</f>
        <v/>
      </c>
      <c r="H2411" s="20" t="str">
        <f aca="false">IF($E2411&lt;&gt;1,"",IF($F2411="",0,IF($G2411&lt;='Cohort Report'!$B$7,1,0)))</f>
        <v/>
      </c>
      <c r="I2411" s="20" t="str">
        <f aca="false">IF($E2411&lt;&gt;1,"",IF($F2411="",0,IF($G2411&lt;='Cohort Report'!$B$8,1,0)))</f>
        <v/>
      </c>
      <c r="J2411" s="21" t="str">
        <f aca="false">IF($E2411&lt;&gt;1,"",DATE(YEAR($D2411),MONTH($D2411),1))</f>
        <v/>
      </c>
      <c r="K2411" s="20" t="str">
        <f aca="false">IF($E2411&lt;&gt;1,"",IF($G2411="","",IF(AND($D2411&gt;='Cohort Report'!$B$5,$D2411&lt;='Cohort Report'!$B$6),$G2411,"")))</f>
        <v/>
      </c>
    </row>
    <row r="2412" customFormat="false" ht="15" hidden="false" customHeight="false" outlineLevel="0" collapsed="false">
      <c r="A2412" s="9"/>
      <c r="B2412" s="22"/>
      <c r="C2412" s="23"/>
      <c r="D2412" s="19" t="str">
        <f aca="false">IF($A2412="","",_xlfn.MINIFS($B:$B,$A:$A,$A2412))</f>
        <v/>
      </c>
      <c r="E2412" s="20" t="str">
        <f aca="false">IF($A2412="","",IF(AND($B2412=$D2412,COUNTIFS($A$2:$A2412,$A2412,$B$2:$B2412,$B2412)=1),1,0))</f>
        <v/>
      </c>
      <c r="F2412" s="19" t="str">
        <f aca="false">IF($E2412&lt;&gt;1,"",IF(COUNTIFS($A:$A,$A2412,$B:$B,"&gt;"&amp;$D2412)=0,"",_xlfn.MINIFS($B:$B,$A:$A,$A2412,$B:$B,"&gt;"&amp;$D2412)))</f>
        <v/>
      </c>
      <c r="G2412" s="20" t="str">
        <f aca="false">IF($F2412="","",$F2412-$D2412)</f>
        <v/>
      </c>
      <c r="H2412" s="20" t="str">
        <f aca="false">IF($E2412&lt;&gt;1,"",IF($F2412="",0,IF($G2412&lt;='Cohort Report'!$B$7,1,0)))</f>
        <v/>
      </c>
      <c r="I2412" s="20" t="str">
        <f aca="false">IF($E2412&lt;&gt;1,"",IF($F2412="",0,IF($G2412&lt;='Cohort Report'!$B$8,1,0)))</f>
        <v/>
      </c>
      <c r="J2412" s="21" t="str">
        <f aca="false">IF($E2412&lt;&gt;1,"",DATE(YEAR($D2412),MONTH($D2412),1))</f>
        <v/>
      </c>
      <c r="K2412" s="20" t="str">
        <f aca="false">IF($E2412&lt;&gt;1,"",IF($G2412="","",IF(AND($D2412&gt;='Cohort Report'!$B$5,$D2412&lt;='Cohort Report'!$B$6),$G2412,"")))</f>
        <v/>
      </c>
    </row>
    <row r="2413" customFormat="false" ht="15" hidden="false" customHeight="false" outlineLevel="0" collapsed="false">
      <c r="A2413" s="9"/>
      <c r="B2413" s="22"/>
      <c r="C2413" s="23"/>
      <c r="D2413" s="19" t="str">
        <f aca="false">IF($A2413="","",_xlfn.MINIFS($B:$B,$A:$A,$A2413))</f>
        <v/>
      </c>
      <c r="E2413" s="20" t="str">
        <f aca="false">IF($A2413="","",IF(AND($B2413=$D2413,COUNTIFS($A$2:$A2413,$A2413,$B$2:$B2413,$B2413)=1),1,0))</f>
        <v/>
      </c>
      <c r="F2413" s="19" t="str">
        <f aca="false">IF($E2413&lt;&gt;1,"",IF(COUNTIFS($A:$A,$A2413,$B:$B,"&gt;"&amp;$D2413)=0,"",_xlfn.MINIFS($B:$B,$A:$A,$A2413,$B:$B,"&gt;"&amp;$D2413)))</f>
        <v/>
      </c>
      <c r="G2413" s="20" t="str">
        <f aca="false">IF($F2413="","",$F2413-$D2413)</f>
        <v/>
      </c>
      <c r="H2413" s="20" t="str">
        <f aca="false">IF($E2413&lt;&gt;1,"",IF($F2413="",0,IF($G2413&lt;='Cohort Report'!$B$7,1,0)))</f>
        <v/>
      </c>
      <c r="I2413" s="20" t="str">
        <f aca="false">IF($E2413&lt;&gt;1,"",IF($F2413="",0,IF($G2413&lt;='Cohort Report'!$B$8,1,0)))</f>
        <v/>
      </c>
      <c r="J2413" s="21" t="str">
        <f aca="false">IF($E2413&lt;&gt;1,"",DATE(YEAR($D2413),MONTH($D2413),1))</f>
        <v/>
      </c>
      <c r="K2413" s="20" t="str">
        <f aca="false">IF($E2413&lt;&gt;1,"",IF($G2413="","",IF(AND($D2413&gt;='Cohort Report'!$B$5,$D2413&lt;='Cohort Report'!$B$6),$G2413,"")))</f>
        <v/>
      </c>
    </row>
    <row r="2414" customFormat="false" ht="15" hidden="false" customHeight="false" outlineLevel="0" collapsed="false">
      <c r="A2414" s="9"/>
      <c r="B2414" s="22"/>
      <c r="C2414" s="23"/>
      <c r="D2414" s="19" t="str">
        <f aca="false">IF($A2414="","",_xlfn.MINIFS($B:$B,$A:$A,$A2414))</f>
        <v/>
      </c>
      <c r="E2414" s="20" t="str">
        <f aca="false">IF($A2414="","",IF(AND($B2414=$D2414,COUNTIFS($A$2:$A2414,$A2414,$B$2:$B2414,$B2414)=1),1,0))</f>
        <v/>
      </c>
      <c r="F2414" s="19" t="str">
        <f aca="false">IF($E2414&lt;&gt;1,"",IF(COUNTIFS($A:$A,$A2414,$B:$B,"&gt;"&amp;$D2414)=0,"",_xlfn.MINIFS($B:$B,$A:$A,$A2414,$B:$B,"&gt;"&amp;$D2414)))</f>
        <v/>
      </c>
      <c r="G2414" s="20" t="str">
        <f aca="false">IF($F2414="","",$F2414-$D2414)</f>
        <v/>
      </c>
      <c r="H2414" s="20" t="str">
        <f aca="false">IF($E2414&lt;&gt;1,"",IF($F2414="",0,IF($G2414&lt;='Cohort Report'!$B$7,1,0)))</f>
        <v/>
      </c>
      <c r="I2414" s="20" t="str">
        <f aca="false">IF($E2414&lt;&gt;1,"",IF($F2414="",0,IF($G2414&lt;='Cohort Report'!$B$8,1,0)))</f>
        <v/>
      </c>
      <c r="J2414" s="21" t="str">
        <f aca="false">IF($E2414&lt;&gt;1,"",DATE(YEAR($D2414),MONTH($D2414),1))</f>
        <v/>
      </c>
      <c r="K2414" s="20" t="str">
        <f aca="false">IF($E2414&lt;&gt;1,"",IF($G2414="","",IF(AND($D2414&gt;='Cohort Report'!$B$5,$D2414&lt;='Cohort Report'!$B$6),$G2414,"")))</f>
        <v/>
      </c>
    </row>
    <row r="2415" customFormat="false" ht="15" hidden="false" customHeight="false" outlineLevel="0" collapsed="false">
      <c r="A2415" s="9"/>
      <c r="B2415" s="22"/>
      <c r="C2415" s="23"/>
      <c r="D2415" s="19" t="str">
        <f aca="false">IF($A2415="","",_xlfn.MINIFS($B:$B,$A:$A,$A2415))</f>
        <v/>
      </c>
      <c r="E2415" s="20" t="str">
        <f aca="false">IF($A2415="","",IF(AND($B2415=$D2415,COUNTIFS($A$2:$A2415,$A2415,$B$2:$B2415,$B2415)=1),1,0))</f>
        <v/>
      </c>
      <c r="F2415" s="19" t="str">
        <f aca="false">IF($E2415&lt;&gt;1,"",IF(COUNTIFS($A:$A,$A2415,$B:$B,"&gt;"&amp;$D2415)=0,"",_xlfn.MINIFS($B:$B,$A:$A,$A2415,$B:$B,"&gt;"&amp;$D2415)))</f>
        <v/>
      </c>
      <c r="G2415" s="20" t="str">
        <f aca="false">IF($F2415="","",$F2415-$D2415)</f>
        <v/>
      </c>
      <c r="H2415" s="20" t="str">
        <f aca="false">IF($E2415&lt;&gt;1,"",IF($F2415="",0,IF($G2415&lt;='Cohort Report'!$B$7,1,0)))</f>
        <v/>
      </c>
      <c r="I2415" s="20" t="str">
        <f aca="false">IF($E2415&lt;&gt;1,"",IF($F2415="",0,IF($G2415&lt;='Cohort Report'!$B$8,1,0)))</f>
        <v/>
      </c>
      <c r="J2415" s="21" t="str">
        <f aca="false">IF($E2415&lt;&gt;1,"",DATE(YEAR($D2415),MONTH($D2415),1))</f>
        <v/>
      </c>
      <c r="K2415" s="20" t="str">
        <f aca="false">IF($E2415&lt;&gt;1,"",IF($G2415="","",IF(AND($D2415&gt;='Cohort Report'!$B$5,$D2415&lt;='Cohort Report'!$B$6),$G2415,"")))</f>
        <v/>
      </c>
    </row>
    <row r="2416" customFormat="false" ht="15" hidden="false" customHeight="false" outlineLevel="0" collapsed="false">
      <c r="A2416" s="9"/>
      <c r="B2416" s="22"/>
      <c r="C2416" s="23"/>
      <c r="D2416" s="19" t="str">
        <f aca="false">IF($A2416="","",_xlfn.MINIFS($B:$B,$A:$A,$A2416))</f>
        <v/>
      </c>
      <c r="E2416" s="20" t="str">
        <f aca="false">IF($A2416="","",IF(AND($B2416=$D2416,COUNTIFS($A$2:$A2416,$A2416,$B$2:$B2416,$B2416)=1),1,0))</f>
        <v/>
      </c>
      <c r="F2416" s="19" t="str">
        <f aca="false">IF($E2416&lt;&gt;1,"",IF(COUNTIFS($A:$A,$A2416,$B:$B,"&gt;"&amp;$D2416)=0,"",_xlfn.MINIFS($B:$B,$A:$A,$A2416,$B:$B,"&gt;"&amp;$D2416)))</f>
        <v/>
      </c>
      <c r="G2416" s="20" t="str">
        <f aca="false">IF($F2416="","",$F2416-$D2416)</f>
        <v/>
      </c>
      <c r="H2416" s="20" t="str">
        <f aca="false">IF($E2416&lt;&gt;1,"",IF($F2416="",0,IF($G2416&lt;='Cohort Report'!$B$7,1,0)))</f>
        <v/>
      </c>
      <c r="I2416" s="20" t="str">
        <f aca="false">IF($E2416&lt;&gt;1,"",IF($F2416="",0,IF($G2416&lt;='Cohort Report'!$B$8,1,0)))</f>
        <v/>
      </c>
      <c r="J2416" s="21" t="str">
        <f aca="false">IF($E2416&lt;&gt;1,"",DATE(YEAR($D2416),MONTH($D2416),1))</f>
        <v/>
      </c>
      <c r="K2416" s="20" t="str">
        <f aca="false">IF($E2416&lt;&gt;1,"",IF($G2416="","",IF(AND($D2416&gt;='Cohort Report'!$B$5,$D2416&lt;='Cohort Report'!$B$6),$G2416,"")))</f>
        <v/>
      </c>
    </row>
    <row r="2417" customFormat="false" ht="15" hidden="false" customHeight="false" outlineLevel="0" collapsed="false">
      <c r="A2417" s="9"/>
      <c r="B2417" s="22"/>
      <c r="C2417" s="23"/>
      <c r="D2417" s="19" t="str">
        <f aca="false">IF($A2417="","",_xlfn.MINIFS($B:$B,$A:$A,$A2417))</f>
        <v/>
      </c>
      <c r="E2417" s="20" t="str">
        <f aca="false">IF($A2417="","",IF(AND($B2417=$D2417,COUNTIFS($A$2:$A2417,$A2417,$B$2:$B2417,$B2417)=1),1,0))</f>
        <v/>
      </c>
      <c r="F2417" s="19" t="str">
        <f aca="false">IF($E2417&lt;&gt;1,"",IF(COUNTIFS($A:$A,$A2417,$B:$B,"&gt;"&amp;$D2417)=0,"",_xlfn.MINIFS($B:$B,$A:$A,$A2417,$B:$B,"&gt;"&amp;$D2417)))</f>
        <v/>
      </c>
      <c r="G2417" s="20" t="str">
        <f aca="false">IF($F2417="","",$F2417-$D2417)</f>
        <v/>
      </c>
      <c r="H2417" s="20" t="str">
        <f aca="false">IF($E2417&lt;&gt;1,"",IF($F2417="",0,IF($G2417&lt;='Cohort Report'!$B$7,1,0)))</f>
        <v/>
      </c>
      <c r="I2417" s="20" t="str">
        <f aca="false">IF($E2417&lt;&gt;1,"",IF($F2417="",0,IF($G2417&lt;='Cohort Report'!$B$8,1,0)))</f>
        <v/>
      </c>
      <c r="J2417" s="21" t="str">
        <f aca="false">IF($E2417&lt;&gt;1,"",DATE(YEAR($D2417),MONTH($D2417),1))</f>
        <v/>
      </c>
      <c r="K2417" s="20" t="str">
        <f aca="false">IF($E2417&lt;&gt;1,"",IF($G2417="","",IF(AND($D2417&gt;='Cohort Report'!$B$5,$D2417&lt;='Cohort Report'!$B$6),$G2417,"")))</f>
        <v/>
      </c>
    </row>
    <row r="2418" customFormat="false" ht="15" hidden="false" customHeight="false" outlineLevel="0" collapsed="false">
      <c r="A2418" s="9"/>
      <c r="B2418" s="22"/>
      <c r="C2418" s="23"/>
      <c r="D2418" s="19" t="str">
        <f aca="false">IF($A2418="","",_xlfn.MINIFS($B:$B,$A:$A,$A2418))</f>
        <v/>
      </c>
      <c r="E2418" s="20" t="str">
        <f aca="false">IF($A2418="","",IF(AND($B2418=$D2418,COUNTIFS($A$2:$A2418,$A2418,$B$2:$B2418,$B2418)=1),1,0))</f>
        <v/>
      </c>
      <c r="F2418" s="19" t="str">
        <f aca="false">IF($E2418&lt;&gt;1,"",IF(COUNTIFS($A:$A,$A2418,$B:$B,"&gt;"&amp;$D2418)=0,"",_xlfn.MINIFS($B:$B,$A:$A,$A2418,$B:$B,"&gt;"&amp;$D2418)))</f>
        <v/>
      </c>
      <c r="G2418" s="20" t="str">
        <f aca="false">IF($F2418="","",$F2418-$D2418)</f>
        <v/>
      </c>
      <c r="H2418" s="20" t="str">
        <f aca="false">IF($E2418&lt;&gt;1,"",IF($F2418="",0,IF($G2418&lt;='Cohort Report'!$B$7,1,0)))</f>
        <v/>
      </c>
      <c r="I2418" s="20" t="str">
        <f aca="false">IF($E2418&lt;&gt;1,"",IF($F2418="",0,IF($G2418&lt;='Cohort Report'!$B$8,1,0)))</f>
        <v/>
      </c>
      <c r="J2418" s="21" t="str">
        <f aca="false">IF($E2418&lt;&gt;1,"",DATE(YEAR($D2418),MONTH($D2418),1))</f>
        <v/>
      </c>
      <c r="K2418" s="20" t="str">
        <f aca="false">IF($E2418&lt;&gt;1,"",IF($G2418="","",IF(AND($D2418&gt;='Cohort Report'!$B$5,$D2418&lt;='Cohort Report'!$B$6),$G2418,"")))</f>
        <v/>
      </c>
    </row>
    <row r="2419" customFormat="false" ht="15" hidden="false" customHeight="false" outlineLevel="0" collapsed="false">
      <c r="A2419" s="9"/>
      <c r="B2419" s="22"/>
      <c r="C2419" s="23"/>
      <c r="D2419" s="19" t="str">
        <f aca="false">IF($A2419="","",_xlfn.MINIFS($B:$B,$A:$A,$A2419))</f>
        <v/>
      </c>
      <c r="E2419" s="20" t="str">
        <f aca="false">IF($A2419="","",IF(AND($B2419=$D2419,COUNTIFS($A$2:$A2419,$A2419,$B$2:$B2419,$B2419)=1),1,0))</f>
        <v/>
      </c>
      <c r="F2419" s="19" t="str">
        <f aca="false">IF($E2419&lt;&gt;1,"",IF(COUNTIFS($A:$A,$A2419,$B:$B,"&gt;"&amp;$D2419)=0,"",_xlfn.MINIFS($B:$B,$A:$A,$A2419,$B:$B,"&gt;"&amp;$D2419)))</f>
        <v/>
      </c>
      <c r="G2419" s="20" t="str">
        <f aca="false">IF($F2419="","",$F2419-$D2419)</f>
        <v/>
      </c>
      <c r="H2419" s="20" t="str">
        <f aca="false">IF($E2419&lt;&gt;1,"",IF($F2419="",0,IF($G2419&lt;='Cohort Report'!$B$7,1,0)))</f>
        <v/>
      </c>
      <c r="I2419" s="20" t="str">
        <f aca="false">IF($E2419&lt;&gt;1,"",IF($F2419="",0,IF($G2419&lt;='Cohort Report'!$B$8,1,0)))</f>
        <v/>
      </c>
      <c r="J2419" s="21" t="str">
        <f aca="false">IF($E2419&lt;&gt;1,"",DATE(YEAR($D2419),MONTH($D2419),1))</f>
        <v/>
      </c>
      <c r="K2419" s="20" t="str">
        <f aca="false">IF($E2419&lt;&gt;1,"",IF($G2419="","",IF(AND($D2419&gt;='Cohort Report'!$B$5,$D2419&lt;='Cohort Report'!$B$6),$G2419,"")))</f>
        <v/>
      </c>
    </row>
    <row r="2420" customFormat="false" ht="15" hidden="false" customHeight="false" outlineLevel="0" collapsed="false">
      <c r="A2420" s="9"/>
      <c r="B2420" s="22"/>
      <c r="C2420" s="23"/>
      <c r="D2420" s="19" t="str">
        <f aca="false">IF($A2420="","",_xlfn.MINIFS($B:$B,$A:$A,$A2420))</f>
        <v/>
      </c>
      <c r="E2420" s="20" t="str">
        <f aca="false">IF($A2420="","",IF(AND($B2420=$D2420,COUNTIFS($A$2:$A2420,$A2420,$B$2:$B2420,$B2420)=1),1,0))</f>
        <v/>
      </c>
      <c r="F2420" s="19" t="str">
        <f aca="false">IF($E2420&lt;&gt;1,"",IF(COUNTIFS($A:$A,$A2420,$B:$B,"&gt;"&amp;$D2420)=0,"",_xlfn.MINIFS($B:$B,$A:$A,$A2420,$B:$B,"&gt;"&amp;$D2420)))</f>
        <v/>
      </c>
      <c r="G2420" s="20" t="str">
        <f aca="false">IF($F2420="","",$F2420-$D2420)</f>
        <v/>
      </c>
      <c r="H2420" s="20" t="str">
        <f aca="false">IF($E2420&lt;&gt;1,"",IF($F2420="",0,IF($G2420&lt;='Cohort Report'!$B$7,1,0)))</f>
        <v/>
      </c>
      <c r="I2420" s="20" t="str">
        <f aca="false">IF($E2420&lt;&gt;1,"",IF($F2420="",0,IF($G2420&lt;='Cohort Report'!$B$8,1,0)))</f>
        <v/>
      </c>
      <c r="J2420" s="21" t="str">
        <f aca="false">IF($E2420&lt;&gt;1,"",DATE(YEAR($D2420),MONTH($D2420),1))</f>
        <v/>
      </c>
      <c r="K2420" s="20" t="str">
        <f aca="false">IF($E2420&lt;&gt;1,"",IF($G2420="","",IF(AND($D2420&gt;='Cohort Report'!$B$5,$D2420&lt;='Cohort Report'!$B$6),$G2420,"")))</f>
        <v/>
      </c>
    </row>
    <row r="2421" customFormat="false" ht="15" hidden="false" customHeight="false" outlineLevel="0" collapsed="false">
      <c r="A2421" s="9"/>
      <c r="B2421" s="22"/>
      <c r="C2421" s="23"/>
      <c r="D2421" s="19" t="str">
        <f aca="false">IF($A2421="","",_xlfn.MINIFS($B:$B,$A:$A,$A2421))</f>
        <v/>
      </c>
      <c r="E2421" s="20" t="str">
        <f aca="false">IF($A2421="","",IF(AND($B2421=$D2421,COUNTIFS($A$2:$A2421,$A2421,$B$2:$B2421,$B2421)=1),1,0))</f>
        <v/>
      </c>
      <c r="F2421" s="19" t="str">
        <f aca="false">IF($E2421&lt;&gt;1,"",IF(COUNTIFS($A:$A,$A2421,$B:$B,"&gt;"&amp;$D2421)=0,"",_xlfn.MINIFS($B:$B,$A:$A,$A2421,$B:$B,"&gt;"&amp;$D2421)))</f>
        <v/>
      </c>
      <c r="G2421" s="20" t="str">
        <f aca="false">IF($F2421="","",$F2421-$D2421)</f>
        <v/>
      </c>
      <c r="H2421" s="20" t="str">
        <f aca="false">IF($E2421&lt;&gt;1,"",IF($F2421="",0,IF($G2421&lt;='Cohort Report'!$B$7,1,0)))</f>
        <v/>
      </c>
      <c r="I2421" s="20" t="str">
        <f aca="false">IF($E2421&lt;&gt;1,"",IF($F2421="",0,IF($G2421&lt;='Cohort Report'!$B$8,1,0)))</f>
        <v/>
      </c>
      <c r="J2421" s="21" t="str">
        <f aca="false">IF($E2421&lt;&gt;1,"",DATE(YEAR($D2421),MONTH($D2421),1))</f>
        <v/>
      </c>
      <c r="K2421" s="20" t="str">
        <f aca="false">IF($E2421&lt;&gt;1,"",IF($G2421="","",IF(AND($D2421&gt;='Cohort Report'!$B$5,$D2421&lt;='Cohort Report'!$B$6),$G2421,"")))</f>
        <v/>
      </c>
    </row>
    <row r="2422" customFormat="false" ht="15" hidden="false" customHeight="false" outlineLevel="0" collapsed="false">
      <c r="A2422" s="9"/>
      <c r="B2422" s="22"/>
      <c r="C2422" s="23"/>
      <c r="D2422" s="19" t="str">
        <f aca="false">IF($A2422="","",_xlfn.MINIFS($B:$B,$A:$A,$A2422))</f>
        <v/>
      </c>
      <c r="E2422" s="20" t="str">
        <f aca="false">IF($A2422="","",IF(AND($B2422=$D2422,COUNTIFS($A$2:$A2422,$A2422,$B$2:$B2422,$B2422)=1),1,0))</f>
        <v/>
      </c>
      <c r="F2422" s="19" t="str">
        <f aca="false">IF($E2422&lt;&gt;1,"",IF(COUNTIFS($A:$A,$A2422,$B:$B,"&gt;"&amp;$D2422)=0,"",_xlfn.MINIFS($B:$B,$A:$A,$A2422,$B:$B,"&gt;"&amp;$D2422)))</f>
        <v/>
      </c>
      <c r="G2422" s="20" t="str">
        <f aca="false">IF($F2422="","",$F2422-$D2422)</f>
        <v/>
      </c>
      <c r="H2422" s="20" t="str">
        <f aca="false">IF($E2422&lt;&gt;1,"",IF($F2422="",0,IF($G2422&lt;='Cohort Report'!$B$7,1,0)))</f>
        <v/>
      </c>
      <c r="I2422" s="20" t="str">
        <f aca="false">IF($E2422&lt;&gt;1,"",IF($F2422="",0,IF($G2422&lt;='Cohort Report'!$B$8,1,0)))</f>
        <v/>
      </c>
      <c r="J2422" s="21" t="str">
        <f aca="false">IF($E2422&lt;&gt;1,"",DATE(YEAR($D2422),MONTH($D2422),1))</f>
        <v/>
      </c>
      <c r="K2422" s="20" t="str">
        <f aca="false">IF($E2422&lt;&gt;1,"",IF($G2422="","",IF(AND($D2422&gt;='Cohort Report'!$B$5,$D2422&lt;='Cohort Report'!$B$6),$G2422,"")))</f>
        <v/>
      </c>
    </row>
    <row r="2423" customFormat="false" ht="15" hidden="false" customHeight="false" outlineLevel="0" collapsed="false">
      <c r="A2423" s="9"/>
      <c r="B2423" s="22"/>
      <c r="C2423" s="23"/>
      <c r="D2423" s="19" t="str">
        <f aca="false">IF($A2423="","",_xlfn.MINIFS($B:$B,$A:$A,$A2423))</f>
        <v/>
      </c>
      <c r="E2423" s="20" t="str">
        <f aca="false">IF($A2423="","",IF(AND($B2423=$D2423,COUNTIFS($A$2:$A2423,$A2423,$B$2:$B2423,$B2423)=1),1,0))</f>
        <v/>
      </c>
      <c r="F2423" s="19" t="str">
        <f aca="false">IF($E2423&lt;&gt;1,"",IF(COUNTIFS($A:$A,$A2423,$B:$B,"&gt;"&amp;$D2423)=0,"",_xlfn.MINIFS($B:$B,$A:$A,$A2423,$B:$B,"&gt;"&amp;$D2423)))</f>
        <v/>
      </c>
      <c r="G2423" s="20" t="str">
        <f aca="false">IF($F2423="","",$F2423-$D2423)</f>
        <v/>
      </c>
      <c r="H2423" s="20" t="str">
        <f aca="false">IF($E2423&lt;&gt;1,"",IF($F2423="",0,IF($G2423&lt;='Cohort Report'!$B$7,1,0)))</f>
        <v/>
      </c>
      <c r="I2423" s="20" t="str">
        <f aca="false">IF($E2423&lt;&gt;1,"",IF($F2423="",0,IF($G2423&lt;='Cohort Report'!$B$8,1,0)))</f>
        <v/>
      </c>
      <c r="J2423" s="21" t="str">
        <f aca="false">IF($E2423&lt;&gt;1,"",DATE(YEAR($D2423),MONTH($D2423),1))</f>
        <v/>
      </c>
      <c r="K2423" s="20" t="str">
        <f aca="false">IF($E2423&lt;&gt;1,"",IF($G2423="","",IF(AND($D2423&gt;='Cohort Report'!$B$5,$D2423&lt;='Cohort Report'!$B$6),$G2423,"")))</f>
        <v/>
      </c>
    </row>
    <row r="2424" customFormat="false" ht="15" hidden="false" customHeight="false" outlineLevel="0" collapsed="false">
      <c r="A2424" s="9"/>
      <c r="B2424" s="22"/>
      <c r="C2424" s="23"/>
      <c r="D2424" s="19" t="str">
        <f aca="false">IF($A2424="","",_xlfn.MINIFS($B:$B,$A:$A,$A2424))</f>
        <v/>
      </c>
      <c r="E2424" s="20" t="str">
        <f aca="false">IF($A2424="","",IF(AND($B2424=$D2424,COUNTIFS($A$2:$A2424,$A2424,$B$2:$B2424,$B2424)=1),1,0))</f>
        <v/>
      </c>
      <c r="F2424" s="19" t="str">
        <f aca="false">IF($E2424&lt;&gt;1,"",IF(COUNTIFS($A:$A,$A2424,$B:$B,"&gt;"&amp;$D2424)=0,"",_xlfn.MINIFS($B:$B,$A:$A,$A2424,$B:$B,"&gt;"&amp;$D2424)))</f>
        <v/>
      </c>
      <c r="G2424" s="20" t="str">
        <f aca="false">IF($F2424="","",$F2424-$D2424)</f>
        <v/>
      </c>
      <c r="H2424" s="20" t="str">
        <f aca="false">IF($E2424&lt;&gt;1,"",IF($F2424="",0,IF($G2424&lt;='Cohort Report'!$B$7,1,0)))</f>
        <v/>
      </c>
      <c r="I2424" s="20" t="str">
        <f aca="false">IF($E2424&lt;&gt;1,"",IF($F2424="",0,IF($G2424&lt;='Cohort Report'!$B$8,1,0)))</f>
        <v/>
      </c>
      <c r="J2424" s="21" t="str">
        <f aca="false">IF($E2424&lt;&gt;1,"",DATE(YEAR($D2424),MONTH($D2424),1))</f>
        <v/>
      </c>
      <c r="K2424" s="20" t="str">
        <f aca="false">IF($E2424&lt;&gt;1,"",IF($G2424="","",IF(AND($D2424&gt;='Cohort Report'!$B$5,$D2424&lt;='Cohort Report'!$B$6),$G2424,"")))</f>
        <v/>
      </c>
    </row>
    <row r="2425" customFormat="false" ht="15" hidden="false" customHeight="false" outlineLevel="0" collapsed="false">
      <c r="A2425" s="9"/>
      <c r="B2425" s="22"/>
      <c r="C2425" s="23"/>
      <c r="D2425" s="19" t="str">
        <f aca="false">IF($A2425="","",_xlfn.MINIFS($B:$B,$A:$A,$A2425))</f>
        <v/>
      </c>
      <c r="E2425" s="20" t="str">
        <f aca="false">IF($A2425="","",IF(AND($B2425=$D2425,COUNTIFS($A$2:$A2425,$A2425,$B$2:$B2425,$B2425)=1),1,0))</f>
        <v/>
      </c>
      <c r="F2425" s="19" t="str">
        <f aca="false">IF($E2425&lt;&gt;1,"",IF(COUNTIFS($A:$A,$A2425,$B:$B,"&gt;"&amp;$D2425)=0,"",_xlfn.MINIFS($B:$B,$A:$A,$A2425,$B:$B,"&gt;"&amp;$D2425)))</f>
        <v/>
      </c>
      <c r="G2425" s="20" t="str">
        <f aca="false">IF($F2425="","",$F2425-$D2425)</f>
        <v/>
      </c>
      <c r="H2425" s="20" t="str">
        <f aca="false">IF($E2425&lt;&gt;1,"",IF($F2425="",0,IF($G2425&lt;='Cohort Report'!$B$7,1,0)))</f>
        <v/>
      </c>
      <c r="I2425" s="20" t="str">
        <f aca="false">IF($E2425&lt;&gt;1,"",IF($F2425="",0,IF($G2425&lt;='Cohort Report'!$B$8,1,0)))</f>
        <v/>
      </c>
      <c r="J2425" s="21" t="str">
        <f aca="false">IF($E2425&lt;&gt;1,"",DATE(YEAR($D2425),MONTH($D2425),1))</f>
        <v/>
      </c>
      <c r="K2425" s="20" t="str">
        <f aca="false">IF($E2425&lt;&gt;1,"",IF($G2425="","",IF(AND($D2425&gt;='Cohort Report'!$B$5,$D2425&lt;='Cohort Report'!$B$6),$G2425,"")))</f>
        <v/>
      </c>
    </row>
    <row r="2426" customFormat="false" ht="15" hidden="false" customHeight="false" outlineLevel="0" collapsed="false">
      <c r="A2426" s="9"/>
      <c r="B2426" s="22"/>
      <c r="C2426" s="23"/>
      <c r="D2426" s="19" t="str">
        <f aca="false">IF($A2426="","",_xlfn.MINIFS($B:$B,$A:$A,$A2426))</f>
        <v/>
      </c>
      <c r="E2426" s="20" t="str">
        <f aca="false">IF($A2426="","",IF(AND($B2426=$D2426,COUNTIFS($A$2:$A2426,$A2426,$B$2:$B2426,$B2426)=1),1,0))</f>
        <v/>
      </c>
      <c r="F2426" s="19" t="str">
        <f aca="false">IF($E2426&lt;&gt;1,"",IF(COUNTIFS($A:$A,$A2426,$B:$B,"&gt;"&amp;$D2426)=0,"",_xlfn.MINIFS($B:$B,$A:$A,$A2426,$B:$B,"&gt;"&amp;$D2426)))</f>
        <v/>
      </c>
      <c r="G2426" s="20" t="str">
        <f aca="false">IF($F2426="","",$F2426-$D2426)</f>
        <v/>
      </c>
      <c r="H2426" s="20" t="str">
        <f aca="false">IF($E2426&lt;&gt;1,"",IF($F2426="",0,IF($G2426&lt;='Cohort Report'!$B$7,1,0)))</f>
        <v/>
      </c>
      <c r="I2426" s="20" t="str">
        <f aca="false">IF($E2426&lt;&gt;1,"",IF($F2426="",0,IF($G2426&lt;='Cohort Report'!$B$8,1,0)))</f>
        <v/>
      </c>
      <c r="J2426" s="21" t="str">
        <f aca="false">IF($E2426&lt;&gt;1,"",DATE(YEAR($D2426),MONTH($D2426),1))</f>
        <v/>
      </c>
      <c r="K2426" s="20" t="str">
        <f aca="false">IF($E2426&lt;&gt;1,"",IF($G2426="","",IF(AND($D2426&gt;='Cohort Report'!$B$5,$D2426&lt;='Cohort Report'!$B$6),$G2426,"")))</f>
        <v/>
      </c>
    </row>
    <row r="2427" customFormat="false" ht="15" hidden="false" customHeight="false" outlineLevel="0" collapsed="false">
      <c r="A2427" s="9"/>
      <c r="B2427" s="22"/>
      <c r="C2427" s="23"/>
      <c r="D2427" s="19" t="str">
        <f aca="false">IF($A2427="","",_xlfn.MINIFS($B:$B,$A:$A,$A2427))</f>
        <v/>
      </c>
      <c r="E2427" s="20" t="str">
        <f aca="false">IF($A2427="","",IF(AND($B2427=$D2427,COUNTIFS($A$2:$A2427,$A2427,$B$2:$B2427,$B2427)=1),1,0))</f>
        <v/>
      </c>
      <c r="F2427" s="19" t="str">
        <f aca="false">IF($E2427&lt;&gt;1,"",IF(COUNTIFS($A:$A,$A2427,$B:$B,"&gt;"&amp;$D2427)=0,"",_xlfn.MINIFS($B:$B,$A:$A,$A2427,$B:$B,"&gt;"&amp;$D2427)))</f>
        <v/>
      </c>
      <c r="G2427" s="20" t="str">
        <f aca="false">IF($F2427="","",$F2427-$D2427)</f>
        <v/>
      </c>
      <c r="H2427" s="20" t="str">
        <f aca="false">IF($E2427&lt;&gt;1,"",IF($F2427="",0,IF($G2427&lt;='Cohort Report'!$B$7,1,0)))</f>
        <v/>
      </c>
      <c r="I2427" s="20" t="str">
        <f aca="false">IF($E2427&lt;&gt;1,"",IF($F2427="",0,IF($G2427&lt;='Cohort Report'!$B$8,1,0)))</f>
        <v/>
      </c>
      <c r="J2427" s="21" t="str">
        <f aca="false">IF($E2427&lt;&gt;1,"",DATE(YEAR($D2427),MONTH($D2427),1))</f>
        <v/>
      </c>
      <c r="K2427" s="20" t="str">
        <f aca="false">IF($E2427&lt;&gt;1,"",IF($G2427="","",IF(AND($D2427&gt;='Cohort Report'!$B$5,$D2427&lt;='Cohort Report'!$B$6),$G2427,"")))</f>
        <v/>
      </c>
    </row>
    <row r="2428" customFormat="false" ht="15" hidden="false" customHeight="false" outlineLevel="0" collapsed="false">
      <c r="A2428" s="9"/>
      <c r="B2428" s="22"/>
      <c r="C2428" s="23"/>
      <c r="D2428" s="19" t="str">
        <f aca="false">IF($A2428="","",_xlfn.MINIFS($B:$B,$A:$A,$A2428))</f>
        <v/>
      </c>
      <c r="E2428" s="20" t="str">
        <f aca="false">IF($A2428="","",IF(AND($B2428=$D2428,COUNTIFS($A$2:$A2428,$A2428,$B$2:$B2428,$B2428)=1),1,0))</f>
        <v/>
      </c>
      <c r="F2428" s="19" t="str">
        <f aca="false">IF($E2428&lt;&gt;1,"",IF(COUNTIFS($A:$A,$A2428,$B:$B,"&gt;"&amp;$D2428)=0,"",_xlfn.MINIFS($B:$B,$A:$A,$A2428,$B:$B,"&gt;"&amp;$D2428)))</f>
        <v/>
      </c>
      <c r="G2428" s="20" t="str">
        <f aca="false">IF($F2428="","",$F2428-$D2428)</f>
        <v/>
      </c>
      <c r="H2428" s="20" t="str">
        <f aca="false">IF($E2428&lt;&gt;1,"",IF($F2428="",0,IF($G2428&lt;='Cohort Report'!$B$7,1,0)))</f>
        <v/>
      </c>
      <c r="I2428" s="20" t="str">
        <f aca="false">IF($E2428&lt;&gt;1,"",IF($F2428="",0,IF($G2428&lt;='Cohort Report'!$B$8,1,0)))</f>
        <v/>
      </c>
      <c r="J2428" s="21" t="str">
        <f aca="false">IF($E2428&lt;&gt;1,"",DATE(YEAR($D2428),MONTH($D2428),1))</f>
        <v/>
      </c>
      <c r="K2428" s="20" t="str">
        <f aca="false">IF($E2428&lt;&gt;1,"",IF($G2428="","",IF(AND($D2428&gt;='Cohort Report'!$B$5,$D2428&lt;='Cohort Report'!$B$6),$G2428,"")))</f>
        <v/>
      </c>
    </row>
    <row r="2429" customFormat="false" ht="15" hidden="false" customHeight="false" outlineLevel="0" collapsed="false">
      <c r="A2429" s="9"/>
      <c r="B2429" s="22"/>
      <c r="C2429" s="23"/>
      <c r="D2429" s="19" t="str">
        <f aca="false">IF($A2429="","",_xlfn.MINIFS($B:$B,$A:$A,$A2429))</f>
        <v/>
      </c>
      <c r="E2429" s="20" t="str">
        <f aca="false">IF($A2429="","",IF(AND($B2429=$D2429,COUNTIFS($A$2:$A2429,$A2429,$B$2:$B2429,$B2429)=1),1,0))</f>
        <v/>
      </c>
      <c r="F2429" s="19" t="str">
        <f aca="false">IF($E2429&lt;&gt;1,"",IF(COUNTIFS($A:$A,$A2429,$B:$B,"&gt;"&amp;$D2429)=0,"",_xlfn.MINIFS($B:$B,$A:$A,$A2429,$B:$B,"&gt;"&amp;$D2429)))</f>
        <v/>
      </c>
      <c r="G2429" s="20" t="str">
        <f aca="false">IF($F2429="","",$F2429-$D2429)</f>
        <v/>
      </c>
      <c r="H2429" s="20" t="str">
        <f aca="false">IF($E2429&lt;&gt;1,"",IF($F2429="",0,IF($G2429&lt;='Cohort Report'!$B$7,1,0)))</f>
        <v/>
      </c>
      <c r="I2429" s="20" t="str">
        <f aca="false">IF($E2429&lt;&gt;1,"",IF($F2429="",0,IF($G2429&lt;='Cohort Report'!$B$8,1,0)))</f>
        <v/>
      </c>
      <c r="J2429" s="21" t="str">
        <f aca="false">IF($E2429&lt;&gt;1,"",DATE(YEAR($D2429),MONTH($D2429),1))</f>
        <v/>
      </c>
      <c r="K2429" s="20" t="str">
        <f aca="false">IF($E2429&lt;&gt;1,"",IF($G2429="","",IF(AND($D2429&gt;='Cohort Report'!$B$5,$D2429&lt;='Cohort Report'!$B$6),$G2429,"")))</f>
        <v/>
      </c>
    </row>
    <row r="2430" customFormat="false" ht="15" hidden="false" customHeight="false" outlineLevel="0" collapsed="false">
      <c r="A2430" s="9"/>
      <c r="B2430" s="22"/>
      <c r="C2430" s="23"/>
      <c r="D2430" s="19" t="str">
        <f aca="false">IF($A2430="","",_xlfn.MINIFS($B:$B,$A:$A,$A2430))</f>
        <v/>
      </c>
      <c r="E2430" s="20" t="str">
        <f aca="false">IF($A2430="","",IF(AND($B2430=$D2430,COUNTIFS($A$2:$A2430,$A2430,$B$2:$B2430,$B2430)=1),1,0))</f>
        <v/>
      </c>
      <c r="F2430" s="19" t="str">
        <f aca="false">IF($E2430&lt;&gt;1,"",IF(COUNTIFS($A:$A,$A2430,$B:$B,"&gt;"&amp;$D2430)=0,"",_xlfn.MINIFS($B:$B,$A:$A,$A2430,$B:$B,"&gt;"&amp;$D2430)))</f>
        <v/>
      </c>
      <c r="G2430" s="20" t="str">
        <f aca="false">IF($F2430="","",$F2430-$D2430)</f>
        <v/>
      </c>
      <c r="H2430" s="20" t="str">
        <f aca="false">IF($E2430&lt;&gt;1,"",IF($F2430="",0,IF($G2430&lt;='Cohort Report'!$B$7,1,0)))</f>
        <v/>
      </c>
      <c r="I2430" s="20" t="str">
        <f aca="false">IF($E2430&lt;&gt;1,"",IF($F2430="",0,IF($G2430&lt;='Cohort Report'!$B$8,1,0)))</f>
        <v/>
      </c>
      <c r="J2430" s="21" t="str">
        <f aca="false">IF($E2430&lt;&gt;1,"",DATE(YEAR($D2430),MONTH($D2430),1))</f>
        <v/>
      </c>
      <c r="K2430" s="20" t="str">
        <f aca="false">IF($E2430&lt;&gt;1,"",IF($G2430="","",IF(AND($D2430&gt;='Cohort Report'!$B$5,$D2430&lt;='Cohort Report'!$B$6),$G2430,"")))</f>
        <v/>
      </c>
    </row>
    <row r="2431" customFormat="false" ht="15" hidden="false" customHeight="false" outlineLevel="0" collapsed="false">
      <c r="A2431" s="9"/>
      <c r="B2431" s="22"/>
      <c r="C2431" s="23"/>
      <c r="D2431" s="19" t="str">
        <f aca="false">IF($A2431="","",_xlfn.MINIFS($B:$B,$A:$A,$A2431))</f>
        <v/>
      </c>
      <c r="E2431" s="20" t="str">
        <f aca="false">IF($A2431="","",IF(AND($B2431=$D2431,COUNTIFS($A$2:$A2431,$A2431,$B$2:$B2431,$B2431)=1),1,0))</f>
        <v/>
      </c>
      <c r="F2431" s="19" t="str">
        <f aca="false">IF($E2431&lt;&gt;1,"",IF(COUNTIFS($A:$A,$A2431,$B:$B,"&gt;"&amp;$D2431)=0,"",_xlfn.MINIFS($B:$B,$A:$A,$A2431,$B:$B,"&gt;"&amp;$D2431)))</f>
        <v/>
      </c>
      <c r="G2431" s="20" t="str">
        <f aca="false">IF($F2431="","",$F2431-$D2431)</f>
        <v/>
      </c>
      <c r="H2431" s="20" t="str">
        <f aca="false">IF($E2431&lt;&gt;1,"",IF($F2431="",0,IF($G2431&lt;='Cohort Report'!$B$7,1,0)))</f>
        <v/>
      </c>
      <c r="I2431" s="20" t="str">
        <f aca="false">IF($E2431&lt;&gt;1,"",IF($F2431="",0,IF($G2431&lt;='Cohort Report'!$B$8,1,0)))</f>
        <v/>
      </c>
      <c r="J2431" s="21" t="str">
        <f aca="false">IF($E2431&lt;&gt;1,"",DATE(YEAR($D2431),MONTH($D2431),1))</f>
        <v/>
      </c>
      <c r="K2431" s="20" t="str">
        <f aca="false">IF($E2431&lt;&gt;1,"",IF($G2431="","",IF(AND($D2431&gt;='Cohort Report'!$B$5,$D2431&lt;='Cohort Report'!$B$6),$G2431,"")))</f>
        <v/>
      </c>
    </row>
    <row r="2432" customFormat="false" ht="15" hidden="false" customHeight="false" outlineLevel="0" collapsed="false">
      <c r="A2432" s="9"/>
      <c r="B2432" s="22"/>
      <c r="C2432" s="23"/>
      <c r="D2432" s="19" t="str">
        <f aca="false">IF($A2432="","",_xlfn.MINIFS($B:$B,$A:$A,$A2432))</f>
        <v/>
      </c>
      <c r="E2432" s="20" t="str">
        <f aca="false">IF($A2432="","",IF(AND($B2432=$D2432,COUNTIFS($A$2:$A2432,$A2432,$B$2:$B2432,$B2432)=1),1,0))</f>
        <v/>
      </c>
      <c r="F2432" s="19" t="str">
        <f aca="false">IF($E2432&lt;&gt;1,"",IF(COUNTIFS($A:$A,$A2432,$B:$B,"&gt;"&amp;$D2432)=0,"",_xlfn.MINIFS($B:$B,$A:$A,$A2432,$B:$B,"&gt;"&amp;$D2432)))</f>
        <v/>
      </c>
      <c r="G2432" s="20" t="str">
        <f aca="false">IF($F2432="","",$F2432-$D2432)</f>
        <v/>
      </c>
      <c r="H2432" s="20" t="str">
        <f aca="false">IF($E2432&lt;&gt;1,"",IF($F2432="",0,IF($G2432&lt;='Cohort Report'!$B$7,1,0)))</f>
        <v/>
      </c>
      <c r="I2432" s="20" t="str">
        <f aca="false">IF($E2432&lt;&gt;1,"",IF($F2432="",0,IF($G2432&lt;='Cohort Report'!$B$8,1,0)))</f>
        <v/>
      </c>
      <c r="J2432" s="21" t="str">
        <f aca="false">IF($E2432&lt;&gt;1,"",DATE(YEAR($D2432),MONTH($D2432),1))</f>
        <v/>
      </c>
      <c r="K2432" s="20" t="str">
        <f aca="false">IF($E2432&lt;&gt;1,"",IF($G2432="","",IF(AND($D2432&gt;='Cohort Report'!$B$5,$D2432&lt;='Cohort Report'!$B$6),$G2432,"")))</f>
        <v/>
      </c>
    </row>
    <row r="2433" customFormat="false" ht="15" hidden="false" customHeight="false" outlineLevel="0" collapsed="false">
      <c r="A2433" s="9"/>
      <c r="B2433" s="22"/>
      <c r="C2433" s="23"/>
      <c r="D2433" s="19" t="str">
        <f aca="false">IF($A2433="","",_xlfn.MINIFS($B:$B,$A:$A,$A2433))</f>
        <v/>
      </c>
      <c r="E2433" s="20" t="str">
        <f aca="false">IF($A2433="","",IF(AND($B2433=$D2433,COUNTIFS($A$2:$A2433,$A2433,$B$2:$B2433,$B2433)=1),1,0))</f>
        <v/>
      </c>
      <c r="F2433" s="19" t="str">
        <f aca="false">IF($E2433&lt;&gt;1,"",IF(COUNTIFS($A:$A,$A2433,$B:$B,"&gt;"&amp;$D2433)=0,"",_xlfn.MINIFS($B:$B,$A:$A,$A2433,$B:$B,"&gt;"&amp;$D2433)))</f>
        <v/>
      </c>
      <c r="G2433" s="20" t="str">
        <f aca="false">IF($F2433="","",$F2433-$D2433)</f>
        <v/>
      </c>
      <c r="H2433" s="20" t="str">
        <f aca="false">IF($E2433&lt;&gt;1,"",IF($F2433="",0,IF($G2433&lt;='Cohort Report'!$B$7,1,0)))</f>
        <v/>
      </c>
      <c r="I2433" s="20" t="str">
        <f aca="false">IF($E2433&lt;&gt;1,"",IF($F2433="",0,IF($G2433&lt;='Cohort Report'!$B$8,1,0)))</f>
        <v/>
      </c>
      <c r="J2433" s="21" t="str">
        <f aca="false">IF($E2433&lt;&gt;1,"",DATE(YEAR($D2433),MONTH($D2433),1))</f>
        <v/>
      </c>
      <c r="K2433" s="20" t="str">
        <f aca="false">IF($E2433&lt;&gt;1,"",IF($G2433="","",IF(AND($D2433&gt;='Cohort Report'!$B$5,$D2433&lt;='Cohort Report'!$B$6),$G2433,"")))</f>
        <v/>
      </c>
    </row>
    <row r="2434" customFormat="false" ht="15" hidden="false" customHeight="false" outlineLevel="0" collapsed="false">
      <c r="A2434" s="9"/>
      <c r="B2434" s="22"/>
      <c r="C2434" s="23"/>
      <c r="D2434" s="19" t="str">
        <f aca="false">IF($A2434="","",_xlfn.MINIFS($B:$B,$A:$A,$A2434))</f>
        <v/>
      </c>
      <c r="E2434" s="20" t="str">
        <f aca="false">IF($A2434="","",IF(AND($B2434=$D2434,COUNTIFS($A$2:$A2434,$A2434,$B$2:$B2434,$B2434)=1),1,0))</f>
        <v/>
      </c>
      <c r="F2434" s="19" t="str">
        <f aca="false">IF($E2434&lt;&gt;1,"",IF(COUNTIFS($A:$A,$A2434,$B:$B,"&gt;"&amp;$D2434)=0,"",_xlfn.MINIFS($B:$B,$A:$A,$A2434,$B:$B,"&gt;"&amp;$D2434)))</f>
        <v/>
      </c>
      <c r="G2434" s="20" t="str">
        <f aca="false">IF($F2434="","",$F2434-$D2434)</f>
        <v/>
      </c>
      <c r="H2434" s="20" t="str">
        <f aca="false">IF($E2434&lt;&gt;1,"",IF($F2434="",0,IF($G2434&lt;='Cohort Report'!$B$7,1,0)))</f>
        <v/>
      </c>
      <c r="I2434" s="20" t="str">
        <f aca="false">IF($E2434&lt;&gt;1,"",IF($F2434="",0,IF($G2434&lt;='Cohort Report'!$B$8,1,0)))</f>
        <v/>
      </c>
      <c r="J2434" s="21" t="str">
        <f aca="false">IF($E2434&lt;&gt;1,"",DATE(YEAR($D2434),MONTH($D2434),1))</f>
        <v/>
      </c>
      <c r="K2434" s="20" t="str">
        <f aca="false">IF($E2434&lt;&gt;1,"",IF($G2434="","",IF(AND($D2434&gt;='Cohort Report'!$B$5,$D2434&lt;='Cohort Report'!$B$6),$G2434,"")))</f>
        <v/>
      </c>
    </row>
    <row r="2435" customFormat="false" ht="15" hidden="false" customHeight="false" outlineLevel="0" collapsed="false">
      <c r="A2435" s="9"/>
      <c r="B2435" s="22"/>
      <c r="C2435" s="23"/>
      <c r="D2435" s="19" t="str">
        <f aca="false">IF($A2435="","",_xlfn.MINIFS($B:$B,$A:$A,$A2435))</f>
        <v/>
      </c>
      <c r="E2435" s="20" t="str">
        <f aca="false">IF($A2435="","",IF(AND($B2435=$D2435,COUNTIFS($A$2:$A2435,$A2435,$B$2:$B2435,$B2435)=1),1,0))</f>
        <v/>
      </c>
      <c r="F2435" s="19" t="str">
        <f aca="false">IF($E2435&lt;&gt;1,"",IF(COUNTIFS($A:$A,$A2435,$B:$B,"&gt;"&amp;$D2435)=0,"",_xlfn.MINIFS($B:$B,$A:$A,$A2435,$B:$B,"&gt;"&amp;$D2435)))</f>
        <v/>
      </c>
      <c r="G2435" s="20" t="str">
        <f aca="false">IF($F2435="","",$F2435-$D2435)</f>
        <v/>
      </c>
      <c r="H2435" s="20" t="str">
        <f aca="false">IF($E2435&lt;&gt;1,"",IF($F2435="",0,IF($G2435&lt;='Cohort Report'!$B$7,1,0)))</f>
        <v/>
      </c>
      <c r="I2435" s="20" t="str">
        <f aca="false">IF($E2435&lt;&gt;1,"",IF($F2435="",0,IF($G2435&lt;='Cohort Report'!$B$8,1,0)))</f>
        <v/>
      </c>
      <c r="J2435" s="21" t="str">
        <f aca="false">IF($E2435&lt;&gt;1,"",DATE(YEAR($D2435),MONTH($D2435),1))</f>
        <v/>
      </c>
      <c r="K2435" s="20" t="str">
        <f aca="false">IF($E2435&lt;&gt;1,"",IF($G2435="","",IF(AND($D2435&gt;='Cohort Report'!$B$5,$D2435&lt;='Cohort Report'!$B$6),$G2435,"")))</f>
        <v/>
      </c>
    </row>
    <row r="2436" customFormat="false" ht="15" hidden="false" customHeight="false" outlineLevel="0" collapsed="false">
      <c r="A2436" s="9"/>
      <c r="B2436" s="22"/>
      <c r="C2436" s="23"/>
      <c r="D2436" s="19" t="str">
        <f aca="false">IF($A2436="","",_xlfn.MINIFS($B:$B,$A:$A,$A2436))</f>
        <v/>
      </c>
      <c r="E2436" s="20" t="str">
        <f aca="false">IF($A2436="","",IF(AND($B2436=$D2436,COUNTIFS($A$2:$A2436,$A2436,$B$2:$B2436,$B2436)=1),1,0))</f>
        <v/>
      </c>
      <c r="F2436" s="19" t="str">
        <f aca="false">IF($E2436&lt;&gt;1,"",IF(COUNTIFS($A:$A,$A2436,$B:$B,"&gt;"&amp;$D2436)=0,"",_xlfn.MINIFS($B:$B,$A:$A,$A2436,$B:$B,"&gt;"&amp;$D2436)))</f>
        <v/>
      </c>
      <c r="G2436" s="20" t="str">
        <f aca="false">IF($F2436="","",$F2436-$D2436)</f>
        <v/>
      </c>
      <c r="H2436" s="20" t="str">
        <f aca="false">IF($E2436&lt;&gt;1,"",IF($F2436="",0,IF($G2436&lt;='Cohort Report'!$B$7,1,0)))</f>
        <v/>
      </c>
      <c r="I2436" s="20" t="str">
        <f aca="false">IF($E2436&lt;&gt;1,"",IF($F2436="",0,IF($G2436&lt;='Cohort Report'!$B$8,1,0)))</f>
        <v/>
      </c>
      <c r="J2436" s="21" t="str">
        <f aca="false">IF($E2436&lt;&gt;1,"",DATE(YEAR($D2436),MONTH($D2436),1))</f>
        <v/>
      </c>
      <c r="K2436" s="20" t="str">
        <f aca="false">IF($E2436&lt;&gt;1,"",IF($G2436="","",IF(AND($D2436&gt;='Cohort Report'!$B$5,$D2436&lt;='Cohort Report'!$B$6),$G2436,"")))</f>
        <v/>
      </c>
    </row>
    <row r="2437" customFormat="false" ht="15" hidden="false" customHeight="false" outlineLevel="0" collapsed="false">
      <c r="A2437" s="9"/>
      <c r="B2437" s="22"/>
      <c r="C2437" s="23"/>
      <c r="D2437" s="19" t="str">
        <f aca="false">IF($A2437="","",_xlfn.MINIFS($B:$B,$A:$A,$A2437))</f>
        <v/>
      </c>
      <c r="E2437" s="20" t="str">
        <f aca="false">IF($A2437="","",IF(AND($B2437=$D2437,COUNTIFS($A$2:$A2437,$A2437,$B$2:$B2437,$B2437)=1),1,0))</f>
        <v/>
      </c>
      <c r="F2437" s="19" t="str">
        <f aca="false">IF($E2437&lt;&gt;1,"",IF(COUNTIFS($A:$A,$A2437,$B:$B,"&gt;"&amp;$D2437)=0,"",_xlfn.MINIFS($B:$B,$A:$A,$A2437,$B:$B,"&gt;"&amp;$D2437)))</f>
        <v/>
      </c>
      <c r="G2437" s="20" t="str">
        <f aca="false">IF($F2437="","",$F2437-$D2437)</f>
        <v/>
      </c>
      <c r="H2437" s="20" t="str">
        <f aca="false">IF($E2437&lt;&gt;1,"",IF($F2437="",0,IF($G2437&lt;='Cohort Report'!$B$7,1,0)))</f>
        <v/>
      </c>
      <c r="I2437" s="20" t="str">
        <f aca="false">IF($E2437&lt;&gt;1,"",IF($F2437="",0,IF($G2437&lt;='Cohort Report'!$B$8,1,0)))</f>
        <v/>
      </c>
      <c r="J2437" s="21" t="str">
        <f aca="false">IF($E2437&lt;&gt;1,"",DATE(YEAR($D2437),MONTH($D2437),1))</f>
        <v/>
      </c>
      <c r="K2437" s="20" t="str">
        <f aca="false">IF($E2437&lt;&gt;1,"",IF($G2437="","",IF(AND($D2437&gt;='Cohort Report'!$B$5,$D2437&lt;='Cohort Report'!$B$6),$G2437,"")))</f>
        <v/>
      </c>
    </row>
    <row r="2438" customFormat="false" ht="15" hidden="false" customHeight="false" outlineLevel="0" collapsed="false">
      <c r="A2438" s="9"/>
      <c r="B2438" s="22"/>
      <c r="C2438" s="23"/>
      <c r="D2438" s="19" t="str">
        <f aca="false">IF($A2438="","",_xlfn.MINIFS($B:$B,$A:$A,$A2438))</f>
        <v/>
      </c>
      <c r="E2438" s="20" t="str">
        <f aca="false">IF($A2438="","",IF(AND($B2438=$D2438,COUNTIFS($A$2:$A2438,$A2438,$B$2:$B2438,$B2438)=1),1,0))</f>
        <v/>
      </c>
      <c r="F2438" s="19" t="str">
        <f aca="false">IF($E2438&lt;&gt;1,"",IF(COUNTIFS($A:$A,$A2438,$B:$B,"&gt;"&amp;$D2438)=0,"",_xlfn.MINIFS($B:$B,$A:$A,$A2438,$B:$B,"&gt;"&amp;$D2438)))</f>
        <v/>
      </c>
      <c r="G2438" s="20" t="str">
        <f aca="false">IF($F2438="","",$F2438-$D2438)</f>
        <v/>
      </c>
      <c r="H2438" s="20" t="str">
        <f aca="false">IF($E2438&lt;&gt;1,"",IF($F2438="",0,IF($G2438&lt;='Cohort Report'!$B$7,1,0)))</f>
        <v/>
      </c>
      <c r="I2438" s="20" t="str">
        <f aca="false">IF($E2438&lt;&gt;1,"",IF($F2438="",0,IF($G2438&lt;='Cohort Report'!$B$8,1,0)))</f>
        <v/>
      </c>
      <c r="J2438" s="21" t="str">
        <f aca="false">IF($E2438&lt;&gt;1,"",DATE(YEAR($D2438),MONTH($D2438),1))</f>
        <v/>
      </c>
      <c r="K2438" s="20" t="str">
        <f aca="false">IF($E2438&lt;&gt;1,"",IF($G2438="","",IF(AND($D2438&gt;='Cohort Report'!$B$5,$D2438&lt;='Cohort Report'!$B$6),$G2438,"")))</f>
        <v/>
      </c>
    </row>
    <row r="2439" customFormat="false" ht="15" hidden="false" customHeight="false" outlineLevel="0" collapsed="false">
      <c r="A2439" s="9"/>
      <c r="B2439" s="22"/>
      <c r="C2439" s="23"/>
      <c r="D2439" s="19" t="str">
        <f aca="false">IF($A2439="","",_xlfn.MINIFS($B:$B,$A:$A,$A2439))</f>
        <v/>
      </c>
      <c r="E2439" s="20" t="str">
        <f aca="false">IF($A2439="","",IF(AND($B2439=$D2439,COUNTIFS($A$2:$A2439,$A2439,$B$2:$B2439,$B2439)=1),1,0))</f>
        <v/>
      </c>
      <c r="F2439" s="19" t="str">
        <f aca="false">IF($E2439&lt;&gt;1,"",IF(COUNTIFS($A:$A,$A2439,$B:$B,"&gt;"&amp;$D2439)=0,"",_xlfn.MINIFS($B:$B,$A:$A,$A2439,$B:$B,"&gt;"&amp;$D2439)))</f>
        <v/>
      </c>
      <c r="G2439" s="20" t="str">
        <f aca="false">IF($F2439="","",$F2439-$D2439)</f>
        <v/>
      </c>
      <c r="H2439" s="20" t="str">
        <f aca="false">IF($E2439&lt;&gt;1,"",IF($F2439="",0,IF($G2439&lt;='Cohort Report'!$B$7,1,0)))</f>
        <v/>
      </c>
      <c r="I2439" s="20" t="str">
        <f aca="false">IF($E2439&lt;&gt;1,"",IF($F2439="",0,IF($G2439&lt;='Cohort Report'!$B$8,1,0)))</f>
        <v/>
      </c>
      <c r="J2439" s="21" t="str">
        <f aca="false">IF($E2439&lt;&gt;1,"",DATE(YEAR($D2439),MONTH($D2439),1))</f>
        <v/>
      </c>
      <c r="K2439" s="20" t="str">
        <f aca="false">IF($E2439&lt;&gt;1,"",IF($G2439="","",IF(AND($D2439&gt;='Cohort Report'!$B$5,$D2439&lt;='Cohort Report'!$B$6),$G2439,"")))</f>
        <v/>
      </c>
    </row>
    <row r="2440" customFormat="false" ht="15" hidden="false" customHeight="false" outlineLevel="0" collapsed="false">
      <c r="A2440" s="9"/>
      <c r="B2440" s="22"/>
      <c r="C2440" s="23"/>
      <c r="D2440" s="19" t="str">
        <f aca="false">IF($A2440="","",_xlfn.MINIFS($B:$B,$A:$A,$A2440))</f>
        <v/>
      </c>
      <c r="E2440" s="20" t="str">
        <f aca="false">IF($A2440="","",IF(AND($B2440=$D2440,COUNTIFS($A$2:$A2440,$A2440,$B$2:$B2440,$B2440)=1),1,0))</f>
        <v/>
      </c>
      <c r="F2440" s="19" t="str">
        <f aca="false">IF($E2440&lt;&gt;1,"",IF(COUNTIFS($A:$A,$A2440,$B:$B,"&gt;"&amp;$D2440)=0,"",_xlfn.MINIFS($B:$B,$A:$A,$A2440,$B:$B,"&gt;"&amp;$D2440)))</f>
        <v/>
      </c>
      <c r="G2440" s="20" t="str">
        <f aca="false">IF($F2440="","",$F2440-$D2440)</f>
        <v/>
      </c>
      <c r="H2440" s="20" t="str">
        <f aca="false">IF($E2440&lt;&gt;1,"",IF($F2440="",0,IF($G2440&lt;='Cohort Report'!$B$7,1,0)))</f>
        <v/>
      </c>
      <c r="I2440" s="20" t="str">
        <f aca="false">IF($E2440&lt;&gt;1,"",IF($F2440="",0,IF($G2440&lt;='Cohort Report'!$B$8,1,0)))</f>
        <v/>
      </c>
      <c r="J2440" s="21" t="str">
        <f aca="false">IF($E2440&lt;&gt;1,"",DATE(YEAR($D2440),MONTH($D2440),1))</f>
        <v/>
      </c>
      <c r="K2440" s="20" t="str">
        <f aca="false">IF($E2440&lt;&gt;1,"",IF($G2440="","",IF(AND($D2440&gt;='Cohort Report'!$B$5,$D2440&lt;='Cohort Report'!$B$6),$G2440,"")))</f>
        <v/>
      </c>
    </row>
    <row r="2441" customFormat="false" ht="15" hidden="false" customHeight="false" outlineLevel="0" collapsed="false">
      <c r="A2441" s="9"/>
      <c r="B2441" s="22"/>
      <c r="C2441" s="23"/>
      <c r="D2441" s="19" t="str">
        <f aca="false">IF($A2441="","",_xlfn.MINIFS($B:$B,$A:$A,$A2441))</f>
        <v/>
      </c>
      <c r="E2441" s="20" t="str">
        <f aca="false">IF($A2441="","",IF(AND($B2441=$D2441,COUNTIFS($A$2:$A2441,$A2441,$B$2:$B2441,$B2441)=1),1,0))</f>
        <v/>
      </c>
      <c r="F2441" s="19" t="str">
        <f aca="false">IF($E2441&lt;&gt;1,"",IF(COUNTIFS($A:$A,$A2441,$B:$B,"&gt;"&amp;$D2441)=0,"",_xlfn.MINIFS($B:$B,$A:$A,$A2441,$B:$B,"&gt;"&amp;$D2441)))</f>
        <v/>
      </c>
      <c r="G2441" s="20" t="str">
        <f aca="false">IF($F2441="","",$F2441-$D2441)</f>
        <v/>
      </c>
      <c r="H2441" s="20" t="str">
        <f aca="false">IF($E2441&lt;&gt;1,"",IF($F2441="",0,IF($G2441&lt;='Cohort Report'!$B$7,1,0)))</f>
        <v/>
      </c>
      <c r="I2441" s="20" t="str">
        <f aca="false">IF($E2441&lt;&gt;1,"",IF($F2441="",0,IF($G2441&lt;='Cohort Report'!$B$8,1,0)))</f>
        <v/>
      </c>
      <c r="J2441" s="21" t="str">
        <f aca="false">IF($E2441&lt;&gt;1,"",DATE(YEAR($D2441),MONTH($D2441),1))</f>
        <v/>
      </c>
      <c r="K2441" s="20" t="str">
        <f aca="false">IF($E2441&lt;&gt;1,"",IF($G2441="","",IF(AND($D2441&gt;='Cohort Report'!$B$5,$D2441&lt;='Cohort Report'!$B$6),$G2441,"")))</f>
        <v/>
      </c>
    </row>
    <row r="2442" customFormat="false" ht="15" hidden="false" customHeight="false" outlineLevel="0" collapsed="false">
      <c r="A2442" s="9"/>
      <c r="B2442" s="22"/>
      <c r="C2442" s="23"/>
      <c r="D2442" s="19" t="str">
        <f aca="false">IF($A2442="","",_xlfn.MINIFS($B:$B,$A:$A,$A2442))</f>
        <v/>
      </c>
      <c r="E2442" s="20" t="str">
        <f aca="false">IF($A2442="","",IF(AND($B2442=$D2442,COUNTIFS($A$2:$A2442,$A2442,$B$2:$B2442,$B2442)=1),1,0))</f>
        <v/>
      </c>
      <c r="F2442" s="19" t="str">
        <f aca="false">IF($E2442&lt;&gt;1,"",IF(COUNTIFS($A:$A,$A2442,$B:$B,"&gt;"&amp;$D2442)=0,"",_xlfn.MINIFS($B:$B,$A:$A,$A2442,$B:$B,"&gt;"&amp;$D2442)))</f>
        <v/>
      </c>
      <c r="G2442" s="20" t="str">
        <f aca="false">IF($F2442="","",$F2442-$D2442)</f>
        <v/>
      </c>
      <c r="H2442" s="20" t="str">
        <f aca="false">IF($E2442&lt;&gt;1,"",IF($F2442="",0,IF($G2442&lt;='Cohort Report'!$B$7,1,0)))</f>
        <v/>
      </c>
      <c r="I2442" s="20" t="str">
        <f aca="false">IF($E2442&lt;&gt;1,"",IF($F2442="",0,IF($G2442&lt;='Cohort Report'!$B$8,1,0)))</f>
        <v/>
      </c>
      <c r="J2442" s="21" t="str">
        <f aca="false">IF($E2442&lt;&gt;1,"",DATE(YEAR($D2442),MONTH($D2442),1))</f>
        <v/>
      </c>
      <c r="K2442" s="20" t="str">
        <f aca="false">IF($E2442&lt;&gt;1,"",IF($G2442="","",IF(AND($D2442&gt;='Cohort Report'!$B$5,$D2442&lt;='Cohort Report'!$B$6),$G2442,"")))</f>
        <v/>
      </c>
    </row>
    <row r="2443" customFormat="false" ht="15" hidden="false" customHeight="false" outlineLevel="0" collapsed="false">
      <c r="A2443" s="9"/>
      <c r="B2443" s="22"/>
      <c r="C2443" s="23"/>
      <c r="D2443" s="19" t="str">
        <f aca="false">IF($A2443="","",_xlfn.MINIFS($B:$B,$A:$A,$A2443))</f>
        <v/>
      </c>
      <c r="E2443" s="20" t="str">
        <f aca="false">IF($A2443="","",IF(AND($B2443=$D2443,COUNTIFS($A$2:$A2443,$A2443,$B$2:$B2443,$B2443)=1),1,0))</f>
        <v/>
      </c>
      <c r="F2443" s="19" t="str">
        <f aca="false">IF($E2443&lt;&gt;1,"",IF(COUNTIFS($A:$A,$A2443,$B:$B,"&gt;"&amp;$D2443)=0,"",_xlfn.MINIFS($B:$B,$A:$A,$A2443,$B:$B,"&gt;"&amp;$D2443)))</f>
        <v/>
      </c>
      <c r="G2443" s="20" t="str">
        <f aca="false">IF($F2443="","",$F2443-$D2443)</f>
        <v/>
      </c>
      <c r="H2443" s="20" t="str">
        <f aca="false">IF($E2443&lt;&gt;1,"",IF($F2443="",0,IF($G2443&lt;='Cohort Report'!$B$7,1,0)))</f>
        <v/>
      </c>
      <c r="I2443" s="20" t="str">
        <f aca="false">IF($E2443&lt;&gt;1,"",IF($F2443="",0,IF($G2443&lt;='Cohort Report'!$B$8,1,0)))</f>
        <v/>
      </c>
      <c r="J2443" s="21" t="str">
        <f aca="false">IF($E2443&lt;&gt;1,"",DATE(YEAR($D2443),MONTH($D2443),1))</f>
        <v/>
      </c>
      <c r="K2443" s="20" t="str">
        <f aca="false">IF($E2443&lt;&gt;1,"",IF($G2443="","",IF(AND($D2443&gt;='Cohort Report'!$B$5,$D2443&lt;='Cohort Report'!$B$6),$G2443,"")))</f>
        <v/>
      </c>
    </row>
    <row r="2444" customFormat="false" ht="15" hidden="false" customHeight="false" outlineLevel="0" collapsed="false">
      <c r="A2444" s="9"/>
      <c r="B2444" s="22"/>
      <c r="C2444" s="23"/>
      <c r="D2444" s="19" t="str">
        <f aca="false">IF($A2444="","",_xlfn.MINIFS($B:$B,$A:$A,$A2444))</f>
        <v/>
      </c>
      <c r="E2444" s="20" t="str">
        <f aca="false">IF($A2444="","",IF(AND($B2444=$D2444,COUNTIFS($A$2:$A2444,$A2444,$B$2:$B2444,$B2444)=1),1,0))</f>
        <v/>
      </c>
      <c r="F2444" s="19" t="str">
        <f aca="false">IF($E2444&lt;&gt;1,"",IF(COUNTIFS($A:$A,$A2444,$B:$B,"&gt;"&amp;$D2444)=0,"",_xlfn.MINIFS($B:$B,$A:$A,$A2444,$B:$B,"&gt;"&amp;$D2444)))</f>
        <v/>
      </c>
      <c r="G2444" s="20" t="str">
        <f aca="false">IF($F2444="","",$F2444-$D2444)</f>
        <v/>
      </c>
      <c r="H2444" s="20" t="str">
        <f aca="false">IF($E2444&lt;&gt;1,"",IF($F2444="",0,IF($G2444&lt;='Cohort Report'!$B$7,1,0)))</f>
        <v/>
      </c>
      <c r="I2444" s="20" t="str">
        <f aca="false">IF($E2444&lt;&gt;1,"",IF($F2444="",0,IF($G2444&lt;='Cohort Report'!$B$8,1,0)))</f>
        <v/>
      </c>
      <c r="J2444" s="21" t="str">
        <f aca="false">IF($E2444&lt;&gt;1,"",DATE(YEAR($D2444),MONTH($D2444),1))</f>
        <v/>
      </c>
      <c r="K2444" s="20" t="str">
        <f aca="false">IF($E2444&lt;&gt;1,"",IF($G2444="","",IF(AND($D2444&gt;='Cohort Report'!$B$5,$D2444&lt;='Cohort Report'!$B$6),$G2444,"")))</f>
        <v/>
      </c>
    </row>
    <row r="2445" customFormat="false" ht="15" hidden="false" customHeight="false" outlineLevel="0" collapsed="false">
      <c r="A2445" s="9"/>
      <c r="B2445" s="22"/>
      <c r="C2445" s="23"/>
      <c r="D2445" s="19" t="str">
        <f aca="false">IF($A2445="","",_xlfn.MINIFS($B:$B,$A:$A,$A2445))</f>
        <v/>
      </c>
      <c r="E2445" s="20" t="str">
        <f aca="false">IF($A2445="","",IF(AND($B2445=$D2445,COUNTIFS($A$2:$A2445,$A2445,$B$2:$B2445,$B2445)=1),1,0))</f>
        <v/>
      </c>
      <c r="F2445" s="19" t="str">
        <f aca="false">IF($E2445&lt;&gt;1,"",IF(COUNTIFS($A:$A,$A2445,$B:$B,"&gt;"&amp;$D2445)=0,"",_xlfn.MINIFS($B:$B,$A:$A,$A2445,$B:$B,"&gt;"&amp;$D2445)))</f>
        <v/>
      </c>
      <c r="G2445" s="20" t="str">
        <f aca="false">IF($F2445="","",$F2445-$D2445)</f>
        <v/>
      </c>
      <c r="H2445" s="20" t="str">
        <f aca="false">IF($E2445&lt;&gt;1,"",IF($F2445="",0,IF($G2445&lt;='Cohort Report'!$B$7,1,0)))</f>
        <v/>
      </c>
      <c r="I2445" s="20" t="str">
        <f aca="false">IF($E2445&lt;&gt;1,"",IF($F2445="",0,IF($G2445&lt;='Cohort Report'!$B$8,1,0)))</f>
        <v/>
      </c>
      <c r="J2445" s="21" t="str">
        <f aca="false">IF($E2445&lt;&gt;1,"",DATE(YEAR($D2445),MONTH($D2445),1))</f>
        <v/>
      </c>
      <c r="K2445" s="20" t="str">
        <f aca="false">IF($E2445&lt;&gt;1,"",IF($G2445="","",IF(AND($D2445&gt;='Cohort Report'!$B$5,$D2445&lt;='Cohort Report'!$B$6),$G2445,"")))</f>
        <v/>
      </c>
    </row>
    <row r="2446" customFormat="false" ht="15" hidden="false" customHeight="false" outlineLevel="0" collapsed="false">
      <c r="A2446" s="9"/>
      <c r="B2446" s="22"/>
      <c r="C2446" s="23"/>
      <c r="D2446" s="19" t="str">
        <f aca="false">IF($A2446="","",_xlfn.MINIFS($B:$B,$A:$A,$A2446))</f>
        <v/>
      </c>
      <c r="E2446" s="20" t="str">
        <f aca="false">IF($A2446="","",IF(AND($B2446=$D2446,COUNTIFS($A$2:$A2446,$A2446,$B$2:$B2446,$B2446)=1),1,0))</f>
        <v/>
      </c>
      <c r="F2446" s="19" t="str">
        <f aca="false">IF($E2446&lt;&gt;1,"",IF(COUNTIFS($A:$A,$A2446,$B:$B,"&gt;"&amp;$D2446)=0,"",_xlfn.MINIFS($B:$B,$A:$A,$A2446,$B:$B,"&gt;"&amp;$D2446)))</f>
        <v/>
      </c>
      <c r="G2446" s="20" t="str">
        <f aca="false">IF($F2446="","",$F2446-$D2446)</f>
        <v/>
      </c>
      <c r="H2446" s="20" t="str">
        <f aca="false">IF($E2446&lt;&gt;1,"",IF($F2446="",0,IF($G2446&lt;='Cohort Report'!$B$7,1,0)))</f>
        <v/>
      </c>
      <c r="I2446" s="20" t="str">
        <f aca="false">IF($E2446&lt;&gt;1,"",IF($F2446="",0,IF($G2446&lt;='Cohort Report'!$B$8,1,0)))</f>
        <v/>
      </c>
      <c r="J2446" s="21" t="str">
        <f aca="false">IF($E2446&lt;&gt;1,"",DATE(YEAR($D2446),MONTH($D2446),1))</f>
        <v/>
      </c>
      <c r="K2446" s="20" t="str">
        <f aca="false">IF($E2446&lt;&gt;1,"",IF($G2446="","",IF(AND($D2446&gt;='Cohort Report'!$B$5,$D2446&lt;='Cohort Report'!$B$6),$G2446,"")))</f>
        <v/>
      </c>
    </row>
    <row r="2447" customFormat="false" ht="15" hidden="false" customHeight="false" outlineLevel="0" collapsed="false">
      <c r="A2447" s="9"/>
      <c r="B2447" s="22"/>
      <c r="C2447" s="23"/>
      <c r="D2447" s="19" t="str">
        <f aca="false">IF($A2447="","",_xlfn.MINIFS($B:$B,$A:$A,$A2447))</f>
        <v/>
      </c>
      <c r="E2447" s="20" t="str">
        <f aca="false">IF($A2447="","",IF(AND($B2447=$D2447,COUNTIFS($A$2:$A2447,$A2447,$B$2:$B2447,$B2447)=1),1,0))</f>
        <v/>
      </c>
      <c r="F2447" s="19" t="str">
        <f aca="false">IF($E2447&lt;&gt;1,"",IF(COUNTIFS($A:$A,$A2447,$B:$B,"&gt;"&amp;$D2447)=0,"",_xlfn.MINIFS($B:$B,$A:$A,$A2447,$B:$B,"&gt;"&amp;$D2447)))</f>
        <v/>
      </c>
      <c r="G2447" s="20" t="str">
        <f aca="false">IF($F2447="","",$F2447-$D2447)</f>
        <v/>
      </c>
      <c r="H2447" s="20" t="str">
        <f aca="false">IF($E2447&lt;&gt;1,"",IF($F2447="",0,IF($G2447&lt;='Cohort Report'!$B$7,1,0)))</f>
        <v/>
      </c>
      <c r="I2447" s="20" t="str">
        <f aca="false">IF($E2447&lt;&gt;1,"",IF($F2447="",0,IF($G2447&lt;='Cohort Report'!$B$8,1,0)))</f>
        <v/>
      </c>
      <c r="J2447" s="21" t="str">
        <f aca="false">IF($E2447&lt;&gt;1,"",DATE(YEAR($D2447),MONTH($D2447),1))</f>
        <v/>
      </c>
      <c r="K2447" s="20" t="str">
        <f aca="false">IF($E2447&lt;&gt;1,"",IF($G2447="","",IF(AND($D2447&gt;='Cohort Report'!$B$5,$D2447&lt;='Cohort Report'!$B$6),$G2447,"")))</f>
        <v/>
      </c>
    </row>
    <row r="2448" customFormat="false" ht="15" hidden="false" customHeight="false" outlineLevel="0" collapsed="false">
      <c r="A2448" s="9"/>
      <c r="B2448" s="22"/>
      <c r="C2448" s="23"/>
      <c r="D2448" s="19" t="str">
        <f aca="false">IF($A2448="","",_xlfn.MINIFS($B:$B,$A:$A,$A2448))</f>
        <v/>
      </c>
      <c r="E2448" s="20" t="str">
        <f aca="false">IF($A2448="","",IF(AND($B2448=$D2448,COUNTIFS($A$2:$A2448,$A2448,$B$2:$B2448,$B2448)=1),1,0))</f>
        <v/>
      </c>
      <c r="F2448" s="19" t="str">
        <f aca="false">IF($E2448&lt;&gt;1,"",IF(COUNTIFS($A:$A,$A2448,$B:$B,"&gt;"&amp;$D2448)=0,"",_xlfn.MINIFS($B:$B,$A:$A,$A2448,$B:$B,"&gt;"&amp;$D2448)))</f>
        <v/>
      </c>
      <c r="G2448" s="20" t="str">
        <f aca="false">IF($F2448="","",$F2448-$D2448)</f>
        <v/>
      </c>
      <c r="H2448" s="20" t="str">
        <f aca="false">IF($E2448&lt;&gt;1,"",IF($F2448="",0,IF($G2448&lt;='Cohort Report'!$B$7,1,0)))</f>
        <v/>
      </c>
      <c r="I2448" s="20" t="str">
        <f aca="false">IF($E2448&lt;&gt;1,"",IF($F2448="",0,IF($G2448&lt;='Cohort Report'!$B$8,1,0)))</f>
        <v/>
      </c>
      <c r="J2448" s="21" t="str">
        <f aca="false">IF($E2448&lt;&gt;1,"",DATE(YEAR($D2448),MONTH($D2448),1))</f>
        <v/>
      </c>
      <c r="K2448" s="20" t="str">
        <f aca="false">IF($E2448&lt;&gt;1,"",IF($G2448="","",IF(AND($D2448&gt;='Cohort Report'!$B$5,$D2448&lt;='Cohort Report'!$B$6),$G2448,"")))</f>
        <v/>
      </c>
    </row>
    <row r="2449" customFormat="false" ht="15" hidden="false" customHeight="false" outlineLevel="0" collapsed="false">
      <c r="A2449" s="9"/>
      <c r="B2449" s="22"/>
      <c r="C2449" s="23"/>
      <c r="D2449" s="19" t="str">
        <f aca="false">IF($A2449="","",_xlfn.MINIFS($B:$B,$A:$A,$A2449))</f>
        <v/>
      </c>
      <c r="E2449" s="20" t="str">
        <f aca="false">IF($A2449="","",IF(AND($B2449=$D2449,COUNTIFS($A$2:$A2449,$A2449,$B$2:$B2449,$B2449)=1),1,0))</f>
        <v/>
      </c>
      <c r="F2449" s="19" t="str">
        <f aca="false">IF($E2449&lt;&gt;1,"",IF(COUNTIFS($A:$A,$A2449,$B:$B,"&gt;"&amp;$D2449)=0,"",_xlfn.MINIFS($B:$B,$A:$A,$A2449,$B:$B,"&gt;"&amp;$D2449)))</f>
        <v/>
      </c>
      <c r="G2449" s="20" t="str">
        <f aca="false">IF($F2449="","",$F2449-$D2449)</f>
        <v/>
      </c>
      <c r="H2449" s="20" t="str">
        <f aca="false">IF($E2449&lt;&gt;1,"",IF($F2449="",0,IF($G2449&lt;='Cohort Report'!$B$7,1,0)))</f>
        <v/>
      </c>
      <c r="I2449" s="20" t="str">
        <f aca="false">IF($E2449&lt;&gt;1,"",IF($F2449="",0,IF($G2449&lt;='Cohort Report'!$B$8,1,0)))</f>
        <v/>
      </c>
      <c r="J2449" s="21" t="str">
        <f aca="false">IF($E2449&lt;&gt;1,"",DATE(YEAR($D2449),MONTH($D2449),1))</f>
        <v/>
      </c>
      <c r="K2449" s="20" t="str">
        <f aca="false">IF($E2449&lt;&gt;1,"",IF($G2449="","",IF(AND($D2449&gt;='Cohort Report'!$B$5,$D2449&lt;='Cohort Report'!$B$6),$G2449,"")))</f>
        <v/>
      </c>
    </row>
    <row r="2450" customFormat="false" ht="15" hidden="false" customHeight="false" outlineLevel="0" collapsed="false">
      <c r="A2450" s="9"/>
      <c r="B2450" s="22"/>
      <c r="C2450" s="23"/>
      <c r="D2450" s="19" t="str">
        <f aca="false">IF($A2450="","",_xlfn.MINIFS($B:$B,$A:$A,$A2450))</f>
        <v/>
      </c>
      <c r="E2450" s="20" t="str">
        <f aca="false">IF($A2450="","",IF(AND($B2450=$D2450,COUNTIFS($A$2:$A2450,$A2450,$B$2:$B2450,$B2450)=1),1,0))</f>
        <v/>
      </c>
      <c r="F2450" s="19" t="str">
        <f aca="false">IF($E2450&lt;&gt;1,"",IF(COUNTIFS($A:$A,$A2450,$B:$B,"&gt;"&amp;$D2450)=0,"",_xlfn.MINIFS($B:$B,$A:$A,$A2450,$B:$B,"&gt;"&amp;$D2450)))</f>
        <v/>
      </c>
      <c r="G2450" s="20" t="str">
        <f aca="false">IF($F2450="","",$F2450-$D2450)</f>
        <v/>
      </c>
      <c r="H2450" s="20" t="str">
        <f aca="false">IF($E2450&lt;&gt;1,"",IF($F2450="",0,IF($G2450&lt;='Cohort Report'!$B$7,1,0)))</f>
        <v/>
      </c>
      <c r="I2450" s="20" t="str">
        <f aca="false">IF($E2450&lt;&gt;1,"",IF($F2450="",0,IF($G2450&lt;='Cohort Report'!$B$8,1,0)))</f>
        <v/>
      </c>
      <c r="J2450" s="21" t="str">
        <f aca="false">IF($E2450&lt;&gt;1,"",DATE(YEAR($D2450),MONTH($D2450),1))</f>
        <v/>
      </c>
      <c r="K2450" s="20" t="str">
        <f aca="false">IF($E2450&lt;&gt;1,"",IF($G2450="","",IF(AND($D2450&gt;='Cohort Report'!$B$5,$D2450&lt;='Cohort Report'!$B$6),$G2450,"")))</f>
        <v/>
      </c>
    </row>
    <row r="2451" customFormat="false" ht="15" hidden="false" customHeight="false" outlineLevel="0" collapsed="false">
      <c r="A2451" s="9"/>
      <c r="B2451" s="22"/>
      <c r="C2451" s="23"/>
      <c r="D2451" s="19" t="str">
        <f aca="false">IF($A2451="","",_xlfn.MINIFS($B:$B,$A:$A,$A2451))</f>
        <v/>
      </c>
      <c r="E2451" s="20" t="str">
        <f aca="false">IF($A2451="","",IF(AND($B2451=$D2451,COUNTIFS($A$2:$A2451,$A2451,$B$2:$B2451,$B2451)=1),1,0))</f>
        <v/>
      </c>
      <c r="F2451" s="19" t="str">
        <f aca="false">IF($E2451&lt;&gt;1,"",IF(COUNTIFS($A:$A,$A2451,$B:$B,"&gt;"&amp;$D2451)=0,"",_xlfn.MINIFS($B:$B,$A:$A,$A2451,$B:$B,"&gt;"&amp;$D2451)))</f>
        <v/>
      </c>
      <c r="G2451" s="20" t="str">
        <f aca="false">IF($F2451="","",$F2451-$D2451)</f>
        <v/>
      </c>
      <c r="H2451" s="20" t="str">
        <f aca="false">IF($E2451&lt;&gt;1,"",IF($F2451="",0,IF($G2451&lt;='Cohort Report'!$B$7,1,0)))</f>
        <v/>
      </c>
      <c r="I2451" s="20" t="str">
        <f aca="false">IF($E2451&lt;&gt;1,"",IF($F2451="",0,IF($G2451&lt;='Cohort Report'!$B$8,1,0)))</f>
        <v/>
      </c>
      <c r="J2451" s="21" t="str">
        <f aca="false">IF($E2451&lt;&gt;1,"",DATE(YEAR($D2451),MONTH($D2451),1))</f>
        <v/>
      </c>
      <c r="K2451" s="20" t="str">
        <f aca="false">IF($E2451&lt;&gt;1,"",IF($G2451="","",IF(AND($D2451&gt;='Cohort Report'!$B$5,$D2451&lt;='Cohort Report'!$B$6),$G2451,"")))</f>
        <v/>
      </c>
    </row>
    <row r="2452" customFormat="false" ht="15" hidden="false" customHeight="false" outlineLevel="0" collapsed="false">
      <c r="A2452" s="9"/>
      <c r="B2452" s="22"/>
      <c r="C2452" s="23"/>
      <c r="D2452" s="19" t="str">
        <f aca="false">IF($A2452="","",_xlfn.MINIFS($B:$B,$A:$A,$A2452))</f>
        <v/>
      </c>
      <c r="E2452" s="20" t="str">
        <f aca="false">IF($A2452="","",IF(AND($B2452=$D2452,COUNTIFS($A$2:$A2452,$A2452,$B$2:$B2452,$B2452)=1),1,0))</f>
        <v/>
      </c>
      <c r="F2452" s="19" t="str">
        <f aca="false">IF($E2452&lt;&gt;1,"",IF(COUNTIFS($A:$A,$A2452,$B:$B,"&gt;"&amp;$D2452)=0,"",_xlfn.MINIFS($B:$B,$A:$A,$A2452,$B:$B,"&gt;"&amp;$D2452)))</f>
        <v/>
      </c>
      <c r="G2452" s="20" t="str">
        <f aca="false">IF($F2452="","",$F2452-$D2452)</f>
        <v/>
      </c>
      <c r="H2452" s="20" t="str">
        <f aca="false">IF($E2452&lt;&gt;1,"",IF($F2452="",0,IF($G2452&lt;='Cohort Report'!$B$7,1,0)))</f>
        <v/>
      </c>
      <c r="I2452" s="20" t="str">
        <f aca="false">IF($E2452&lt;&gt;1,"",IF($F2452="",0,IF($G2452&lt;='Cohort Report'!$B$8,1,0)))</f>
        <v/>
      </c>
      <c r="J2452" s="21" t="str">
        <f aca="false">IF($E2452&lt;&gt;1,"",DATE(YEAR($D2452),MONTH($D2452),1))</f>
        <v/>
      </c>
      <c r="K2452" s="20" t="str">
        <f aca="false">IF($E2452&lt;&gt;1,"",IF($G2452="","",IF(AND($D2452&gt;='Cohort Report'!$B$5,$D2452&lt;='Cohort Report'!$B$6),$G2452,"")))</f>
        <v/>
      </c>
    </row>
    <row r="2453" customFormat="false" ht="15" hidden="false" customHeight="false" outlineLevel="0" collapsed="false">
      <c r="A2453" s="9"/>
      <c r="B2453" s="22"/>
      <c r="C2453" s="23"/>
      <c r="D2453" s="19" t="str">
        <f aca="false">IF($A2453="","",_xlfn.MINIFS($B:$B,$A:$A,$A2453))</f>
        <v/>
      </c>
      <c r="E2453" s="20" t="str">
        <f aca="false">IF($A2453="","",IF(AND($B2453=$D2453,COUNTIFS($A$2:$A2453,$A2453,$B$2:$B2453,$B2453)=1),1,0))</f>
        <v/>
      </c>
      <c r="F2453" s="19" t="str">
        <f aca="false">IF($E2453&lt;&gt;1,"",IF(COUNTIFS($A:$A,$A2453,$B:$B,"&gt;"&amp;$D2453)=0,"",_xlfn.MINIFS($B:$B,$A:$A,$A2453,$B:$B,"&gt;"&amp;$D2453)))</f>
        <v/>
      </c>
      <c r="G2453" s="20" t="str">
        <f aca="false">IF($F2453="","",$F2453-$D2453)</f>
        <v/>
      </c>
      <c r="H2453" s="20" t="str">
        <f aca="false">IF($E2453&lt;&gt;1,"",IF($F2453="",0,IF($G2453&lt;='Cohort Report'!$B$7,1,0)))</f>
        <v/>
      </c>
      <c r="I2453" s="20" t="str">
        <f aca="false">IF($E2453&lt;&gt;1,"",IF($F2453="",0,IF($G2453&lt;='Cohort Report'!$B$8,1,0)))</f>
        <v/>
      </c>
      <c r="J2453" s="21" t="str">
        <f aca="false">IF($E2453&lt;&gt;1,"",DATE(YEAR($D2453),MONTH($D2453),1))</f>
        <v/>
      </c>
      <c r="K2453" s="20" t="str">
        <f aca="false">IF($E2453&lt;&gt;1,"",IF($G2453="","",IF(AND($D2453&gt;='Cohort Report'!$B$5,$D2453&lt;='Cohort Report'!$B$6),$G2453,"")))</f>
        <v/>
      </c>
    </row>
    <row r="2454" customFormat="false" ht="15" hidden="false" customHeight="false" outlineLevel="0" collapsed="false">
      <c r="A2454" s="9"/>
      <c r="B2454" s="22"/>
      <c r="C2454" s="23"/>
      <c r="D2454" s="19" t="str">
        <f aca="false">IF($A2454="","",_xlfn.MINIFS($B:$B,$A:$A,$A2454))</f>
        <v/>
      </c>
      <c r="E2454" s="20" t="str">
        <f aca="false">IF($A2454="","",IF(AND($B2454=$D2454,COUNTIFS($A$2:$A2454,$A2454,$B$2:$B2454,$B2454)=1),1,0))</f>
        <v/>
      </c>
      <c r="F2454" s="19" t="str">
        <f aca="false">IF($E2454&lt;&gt;1,"",IF(COUNTIFS($A:$A,$A2454,$B:$B,"&gt;"&amp;$D2454)=0,"",_xlfn.MINIFS($B:$B,$A:$A,$A2454,$B:$B,"&gt;"&amp;$D2454)))</f>
        <v/>
      </c>
      <c r="G2454" s="20" t="str">
        <f aca="false">IF($F2454="","",$F2454-$D2454)</f>
        <v/>
      </c>
      <c r="H2454" s="20" t="str">
        <f aca="false">IF($E2454&lt;&gt;1,"",IF($F2454="",0,IF($G2454&lt;='Cohort Report'!$B$7,1,0)))</f>
        <v/>
      </c>
      <c r="I2454" s="20" t="str">
        <f aca="false">IF($E2454&lt;&gt;1,"",IF($F2454="",0,IF($G2454&lt;='Cohort Report'!$B$8,1,0)))</f>
        <v/>
      </c>
      <c r="J2454" s="21" t="str">
        <f aca="false">IF($E2454&lt;&gt;1,"",DATE(YEAR($D2454),MONTH($D2454),1))</f>
        <v/>
      </c>
      <c r="K2454" s="20" t="str">
        <f aca="false">IF($E2454&lt;&gt;1,"",IF($G2454="","",IF(AND($D2454&gt;='Cohort Report'!$B$5,$D2454&lt;='Cohort Report'!$B$6),$G2454,"")))</f>
        <v/>
      </c>
    </row>
    <row r="2455" customFormat="false" ht="15" hidden="false" customHeight="false" outlineLevel="0" collapsed="false">
      <c r="A2455" s="9"/>
      <c r="B2455" s="22"/>
      <c r="C2455" s="23"/>
      <c r="D2455" s="19" t="str">
        <f aca="false">IF($A2455="","",_xlfn.MINIFS($B:$B,$A:$A,$A2455))</f>
        <v/>
      </c>
      <c r="E2455" s="20" t="str">
        <f aca="false">IF($A2455="","",IF(AND($B2455=$D2455,COUNTIFS($A$2:$A2455,$A2455,$B$2:$B2455,$B2455)=1),1,0))</f>
        <v/>
      </c>
      <c r="F2455" s="19" t="str">
        <f aca="false">IF($E2455&lt;&gt;1,"",IF(COUNTIFS($A:$A,$A2455,$B:$B,"&gt;"&amp;$D2455)=0,"",_xlfn.MINIFS($B:$B,$A:$A,$A2455,$B:$B,"&gt;"&amp;$D2455)))</f>
        <v/>
      </c>
      <c r="G2455" s="20" t="str">
        <f aca="false">IF($F2455="","",$F2455-$D2455)</f>
        <v/>
      </c>
      <c r="H2455" s="20" t="str">
        <f aca="false">IF($E2455&lt;&gt;1,"",IF($F2455="",0,IF($G2455&lt;='Cohort Report'!$B$7,1,0)))</f>
        <v/>
      </c>
      <c r="I2455" s="20" t="str">
        <f aca="false">IF($E2455&lt;&gt;1,"",IF($F2455="",0,IF($G2455&lt;='Cohort Report'!$B$8,1,0)))</f>
        <v/>
      </c>
      <c r="J2455" s="21" t="str">
        <f aca="false">IF($E2455&lt;&gt;1,"",DATE(YEAR($D2455),MONTH($D2455),1))</f>
        <v/>
      </c>
      <c r="K2455" s="20" t="str">
        <f aca="false">IF($E2455&lt;&gt;1,"",IF($G2455="","",IF(AND($D2455&gt;='Cohort Report'!$B$5,$D2455&lt;='Cohort Report'!$B$6),$G2455,"")))</f>
        <v/>
      </c>
    </row>
    <row r="2456" customFormat="false" ht="15" hidden="false" customHeight="false" outlineLevel="0" collapsed="false">
      <c r="A2456" s="9"/>
      <c r="B2456" s="22"/>
      <c r="C2456" s="23"/>
      <c r="D2456" s="19" t="str">
        <f aca="false">IF($A2456="","",_xlfn.MINIFS($B:$B,$A:$A,$A2456))</f>
        <v/>
      </c>
      <c r="E2456" s="20" t="str">
        <f aca="false">IF($A2456="","",IF(AND($B2456=$D2456,COUNTIFS($A$2:$A2456,$A2456,$B$2:$B2456,$B2456)=1),1,0))</f>
        <v/>
      </c>
      <c r="F2456" s="19" t="str">
        <f aca="false">IF($E2456&lt;&gt;1,"",IF(COUNTIFS($A:$A,$A2456,$B:$B,"&gt;"&amp;$D2456)=0,"",_xlfn.MINIFS($B:$B,$A:$A,$A2456,$B:$B,"&gt;"&amp;$D2456)))</f>
        <v/>
      </c>
      <c r="G2456" s="20" t="str">
        <f aca="false">IF($F2456="","",$F2456-$D2456)</f>
        <v/>
      </c>
      <c r="H2456" s="20" t="str">
        <f aca="false">IF($E2456&lt;&gt;1,"",IF($F2456="",0,IF($G2456&lt;='Cohort Report'!$B$7,1,0)))</f>
        <v/>
      </c>
      <c r="I2456" s="20" t="str">
        <f aca="false">IF($E2456&lt;&gt;1,"",IF($F2456="",0,IF($G2456&lt;='Cohort Report'!$B$8,1,0)))</f>
        <v/>
      </c>
      <c r="J2456" s="21" t="str">
        <f aca="false">IF($E2456&lt;&gt;1,"",DATE(YEAR($D2456),MONTH($D2456),1))</f>
        <v/>
      </c>
      <c r="K2456" s="20" t="str">
        <f aca="false">IF($E2456&lt;&gt;1,"",IF($G2456="","",IF(AND($D2456&gt;='Cohort Report'!$B$5,$D2456&lt;='Cohort Report'!$B$6),$G2456,"")))</f>
        <v/>
      </c>
    </row>
    <row r="2457" customFormat="false" ht="15" hidden="false" customHeight="false" outlineLevel="0" collapsed="false">
      <c r="A2457" s="9"/>
      <c r="B2457" s="22"/>
      <c r="C2457" s="23"/>
      <c r="D2457" s="19" t="str">
        <f aca="false">IF($A2457="","",_xlfn.MINIFS($B:$B,$A:$A,$A2457))</f>
        <v/>
      </c>
      <c r="E2457" s="20" t="str">
        <f aca="false">IF($A2457="","",IF(AND($B2457=$D2457,COUNTIFS($A$2:$A2457,$A2457,$B$2:$B2457,$B2457)=1),1,0))</f>
        <v/>
      </c>
      <c r="F2457" s="19" t="str">
        <f aca="false">IF($E2457&lt;&gt;1,"",IF(COUNTIFS($A:$A,$A2457,$B:$B,"&gt;"&amp;$D2457)=0,"",_xlfn.MINIFS($B:$B,$A:$A,$A2457,$B:$B,"&gt;"&amp;$D2457)))</f>
        <v/>
      </c>
      <c r="G2457" s="20" t="str">
        <f aca="false">IF($F2457="","",$F2457-$D2457)</f>
        <v/>
      </c>
      <c r="H2457" s="20" t="str">
        <f aca="false">IF($E2457&lt;&gt;1,"",IF($F2457="",0,IF($G2457&lt;='Cohort Report'!$B$7,1,0)))</f>
        <v/>
      </c>
      <c r="I2457" s="20" t="str">
        <f aca="false">IF($E2457&lt;&gt;1,"",IF($F2457="",0,IF($G2457&lt;='Cohort Report'!$B$8,1,0)))</f>
        <v/>
      </c>
      <c r="J2457" s="21" t="str">
        <f aca="false">IF($E2457&lt;&gt;1,"",DATE(YEAR($D2457),MONTH($D2457),1))</f>
        <v/>
      </c>
      <c r="K2457" s="20" t="str">
        <f aca="false">IF($E2457&lt;&gt;1,"",IF($G2457="","",IF(AND($D2457&gt;='Cohort Report'!$B$5,$D2457&lt;='Cohort Report'!$B$6),$G2457,"")))</f>
        <v/>
      </c>
    </row>
    <row r="2458" customFormat="false" ht="15" hidden="false" customHeight="false" outlineLevel="0" collapsed="false">
      <c r="A2458" s="9"/>
      <c r="B2458" s="22"/>
      <c r="C2458" s="23"/>
      <c r="D2458" s="19" t="str">
        <f aca="false">IF($A2458="","",_xlfn.MINIFS($B:$B,$A:$A,$A2458))</f>
        <v/>
      </c>
      <c r="E2458" s="20" t="str">
        <f aca="false">IF($A2458="","",IF(AND($B2458=$D2458,COUNTIFS($A$2:$A2458,$A2458,$B$2:$B2458,$B2458)=1),1,0))</f>
        <v/>
      </c>
      <c r="F2458" s="19" t="str">
        <f aca="false">IF($E2458&lt;&gt;1,"",IF(COUNTIFS($A:$A,$A2458,$B:$B,"&gt;"&amp;$D2458)=0,"",_xlfn.MINIFS($B:$B,$A:$A,$A2458,$B:$B,"&gt;"&amp;$D2458)))</f>
        <v/>
      </c>
      <c r="G2458" s="20" t="str">
        <f aca="false">IF($F2458="","",$F2458-$D2458)</f>
        <v/>
      </c>
      <c r="H2458" s="20" t="str">
        <f aca="false">IF($E2458&lt;&gt;1,"",IF($F2458="",0,IF($G2458&lt;='Cohort Report'!$B$7,1,0)))</f>
        <v/>
      </c>
      <c r="I2458" s="20" t="str">
        <f aca="false">IF($E2458&lt;&gt;1,"",IF($F2458="",0,IF($G2458&lt;='Cohort Report'!$B$8,1,0)))</f>
        <v/>
      </c>
      <c r="J2458" s="21" t="str">
        <f aca="false">IF($E2458&lt;&gt;1,"",DATE(YEAR($D2458),MONTH($D2458),1))</f>
        <v/>
      </c>
      <c r="K2458" s="20" t="str">
        <f aca="false">IF($E2458&lt;&gt;1,"",IF($G2458="","",IF(AND($D2458&gt;='Cohort Report'!$B$5,$D2458&lt;='Cohort Report'!$B$6),$G2458,"")))</f>
        <v/>
      </c>
    </row>
    <row r="2459" customFormat="false" ht="15" hidden="false" customHeight="false" outlineLevel="0" collapsed="false">
      <c r="A2459" s="9"/>
      <c r="B2459" s="22"/>
      <c r="C2459" s="23"/>
      <c r="D2459" s="19" t="str">
        <f aca="false">IF($A2459="","",_xlfn.MINIFS($B:$B,$A:$A,$A2459))</f>
        <v/>
      </c>
      <c r="E2459" s="20" t="str">
        <f aca="false">IF($A2459="","",IF(AND($B2459=$D2459,COUNTIFS($A$2:$A2459,$A2459,$B$2:$B2459,$B2459)=1),1,0))</f>
        <v/>
      </c>
      <c r="F2459" s="19" t="str">
        <f aca="false">IF($E2459&lt;&gt;1,"",IF(COUNTIFS($A:$A,$A2459,$B:$B,"&gt;"&amp;$D2459)=0,"",_xlfn.MINIFS($B:$B,$A:$A,$A2459,$B:$B,"&gt;"&amp;$D2459)))</f>
        <v/>
      </c>
      <c r="G2459" s="20" t="str">
        <f aca="false">IF($F2459="","",$F2459-$D2459)</f>
        <v/>
      </c>
      <c r="H2459" s="20" t="str">
        <f aca="false">IF($E2459&lt;&gt;1,"",IF($F2459="",0,IF($G2459&lt;='Cohort Report'!$B$7,1,0)))</f>
        <v/>
      </c>
      <c r="I2459" s="20" t="str">
        <f aca="false">IF($E2459&lt;&gt;1,"",IF($F2459="",0,IF($G2459&lt;='Cohort Report'!$B$8,1,0)))</f>
        <v/>
      </c>
      <c r="J2459" s="21" t="str">
        <f aca="false">IF($E2459&lt;&gt;1,"",DATE(YEAR($D2459),MONTH($D2459),1))</f>
        <v/>
      </c>
      <c r="K2459" s="20" t="str">
        <f aca="false">IF($E2459&lt;&gt;1,"",IF($G2459="","",IF(AND($D2459&gt;='Cohort Report'!$B$5,$D2459&lt;='Cohort Report'!$B$6),$G2459,"")))</f>
        <v/>
      </c>
    </row>
    <row r="2460" customFormat="false" ht="15" hidden="false" customHeight="false" outlineLevel="0" collapsed="false">
      <c r="A2460" s="9"/>
      <c r="B2460" s="22"/>
      <c r="C2460" s="23"/>
      <c r="D2460" s="19" t="str">
        <f aca="false">IF($A2460="","",_xlfn.MINIFS($B:$B,$A:$A,$A2460))</f>
        <v/>
      </c>
      <c r="E2460" s="20" t="str">
        <f aca="false">IF($A2460="","",IF(AND($B2460=$D2460,COUNTIFS($A$2:$A2460,$A2460,$B$2:$B2460,$B2460)=1),1,0))</f>
        <v/>
      </c>
      <c r="F2460" s="19" t="str">
        <f aca="false">IF($E2460&lt;&gt;1,"",IF(COUNTIFS($A:$A,$A2460,$B:$B,"&gt;"&amp;$D2460)=0,"",_xlfn.MINIFS($B:$B,$A:$A,$A2460,$B:$B,"&gt;"&amp;$D2460)))</f>
        <v/>
      </c>
      <c r="G2460" s="20" t="str">
        <f aca="false">IF($F2460="","",$F2460-$D2460)</f>
        <v/>
      </c>
      <c r="H2460" s="20" t="str">
        <f aca="false">IF($E2460&lt;&gt;1,"",IF($F2460="",0,IF($G2460&lt;='Cohort Report'!$B$7,1,0)))</f>
        <v/>
      </c>
      <c r="I2460" s="20" t="str">
        <f aca="false">IF($E2460&lt;&gt;1,"",IF($F2460="",0,IF($G2460&lt;='Cohort Report'!$B$8,1,0)))</f>
        <v/>
      </c>
      <c r="J2460" s="21" t="str">
        <f aca="false">IF($E2460&lt;&gt;1,"",DATE(YEAR($D2460),MONTH($D2460),1))</f>
        <v/>
      </c>
      <c r="K2460" s="20" t="str">
        <f aca="false">IF($E2460&lt;&gt;1,"",IF($G2460="","",IF(AND($D2460&gt;='Cohort Report'!$B$5,$D2460&lt;='Cohort Report'!$B$6),$G2460,"")))</f>
        <v/>
      </c>
    </row>
    <row r="2461" customFormat="false" ht="15" hidden="false" customHeight="false" outlineLevel="0" collapsed="false">
      <c r="A2461" s="9"/>
      <c r="B2461" s="22"/>
      <c r="C2461" s="23"/>
      <c r="D2461" s="19" t="str">
        <f aca="false">IF($A2461="","",_xlfn.MINIFS($B:$B,$A:$A,$A2461))</f>
        <v/>
      </c>
      <c r="E2461" s="20" t="str">
        <f aca="false">IF($A2461="","",IF(AND($B2461=$D2461,COUNTIFS($A$2:$A2461,$A2461,$B$2:$B2461,$B2461)=1),1,0))</f>
        <v/>
      </c>
      <c r="F2461" s="19" t="str">
        <f aca="false">IF($E2461&lt;&gt;1,"",IF(COUNTIFS($A:$A,$A2461,$B:$B,"&gt;"&amp;$D2461)=0,"",_xlfn.MINIFS($B:$B,$A:$A,$A2461,$B:$B,"&gt;"&amp;$D2461)))</f>
        <v/>
      </c>
      <c r="G2461" s="20" t="str">
        <f aca="false">IF($F2461="","",$F2461-$D2461)</f>
        <v/>
      </c>
      <c r="H2461" s="20" t="str">
        <f aca="false">IF($E2461&lt;&gt;1,"",IF($F2461="",0,IF($G2461&lt;='Cohort Report'!$B$7,1,0)))</f>
        <v/>
      </c>
      <c r="I2461" s="20" t="str">
        <f aca="false">IF($E2461&lt;&gt;1,"",IF($F2461="",0,IF($G2461&lt;='Cohort Report'!$B$8,1,0)))</f>
        <v/>
      </c>
      <c r="J2461" s="21" t="str">
        <f aca="false">IF($E2461&lt;&gt;1,"",DATE(YEAR($D2461),MONTH($D2461),1))</f>
        <v/>
      </c>
      <c r="K2461" s="20" t="str">
        <f aca="false">IF($E2461&lt;&gt;1,"",IF($G2461="","",IF(AND($D2461&gt;='Cohort Report'!$B$5,$D2461&lt;='Cohort Report'!$B$6),$G2461,"")))</f>
        <v/>
      </c>
    </row>
    <row r="2462" customFormat="false" ht="15" hidden="false" customHeight="false" outlineLevel="0" collapsed="false">
      <c r="A2462" s="9"/>
      <c r="B2462" s="22"/>
      <c r="C2462" s="23"/>
      <c r="D2462" s="19" t="str">
        <f aca="false">IF($A2462="","",_xlfn.MINIFS($B:$B,$A:$A,$A2462))</f>
        <v/>
      </c>
      <c r="E2462" s="20" t="str">
        <f aca="false">IF($A2462="","",IF(AND($B2462=$D2462,COUNTIFS($A$2:$A2462,$A2462,$B$2:$B2462,$B2462)=1),1,0))</f>
        <v/>
      </c>
      <c r="F2462" s="19" t="str">
        <f aca="false">IF($E2462&lt;&gt;1,"",IF(COUNTIFS($A:$A,$A2462,$B:$B,"&gt;"&amp;$D2462)=0,"",_xlfn.MINIFS($B:$B,$A:$A,$A2462,$B:$B,"&gt;"&amp;$D2462)))</f>
        <v/>
      </c>
      <c r="G2462" s="20" t="str">
        <f aca="false">IF($F2462="","",$F2462-$D2462)</f>
        <v/>
      </c>
      <c r="H2462" s="20" t="str">
        <f aca="false">IF($E2462&lt;&gt;1,"",IF($F2462="",0,IF($G2462&lt;='Cohort Report'!$B$7,1,0)))</f>
        <v/>
      </c>
      <c r="I2462" s="20" t="str">
        <f aca="false">IF($E2462&lt;&gt;1,"",IF($F2462="",0,IF($G2462&lt;='Cohort Report'!$B$8,1,0)))</f>
        <v/>
      </c>
      <c r="J2462" s="21" t="str">
        <f aca="false">IF($E2462&lt;&gt;1,"",DATE(YEAR($D2462),MONTH($D2462),1))</f>
        <v/>
      </c>
      <c r="K2462" s="20" t="str">
        <f aca="false">IF($E2462&lt;&gt;1,"",IF($G2462="","",IF(AND($D2462&gt;='Cohort Report'!$B$5,$D2462&lt;='Cohort Report'!$B$6),$G2462,"")))</f>
        <v/>
      </c>
    </row>
    <row r="2463" customFormat="false" ht="15" hidden="false" customHeight="false" outlineLevel="0" collapsed="false">
      <c r="A2463" s="9"/>
      <c r="B2463" s="22"/>
      <c r="C2463" s="23"/>
      <c r="D2463" s="19" t="str">
        <f aca="false">IF($A2463="","",_xlfn.MINIFS($B:$B,$A:$A,$A2463))</f>
        <v/>
      </c>
      <c r="E2463" s="20" t="str">
        <f aca="false">IF($A2463="","",IF(AND($B2463=$D2463,COUNTIFS($A$2:$A2463,$A2463,$B$2:$B2463,$B2463)=1),1,0))</f>
        <v/>
      </c>
      <c r="F2463" s="19" t="str">
        <f aca="false">IF($E2463&lt;&gt;1,"",IF(COUNTIFS($A:$A,$A2463,$B:$B,"&gt;"&amp;$D2463)=0,"",_xlfn.MINIFS($B:$B,$A:$A,$A2463,$B:$B,"&gt;"&amp;$D2463)))</f>
        <v/>
      </c>
      <c r="G2463" s="20" t="str">
        <f aca="false">IF($F2463="","",$F2463-$D2463)</f>
        <v/>
      </c>
      <c r="H2463" s="20" t="str">
        <f aca="false">IF($E2463&lt;&gt;1,"",IF($F2463="",0,IF($G2463&lt;='Cohort Report'!$B$7,1,0)))</f>
        <v/>
      </c>
      <c r="I2463" s="20" t="str">
        <f aca="false">IF($E2463&lt;&gt;1,"",IF($F2463="",0,IF($G2463&lt;='Cohort Report'!$B$8,1,0)))</f>
        <v/>
      </c>
      <c r="J2463" s="21" t="str">
        <f aca="false">IF($E2463&lt;&gt;1,"",DATE(YEAR($D2463),MONTH($D2463),1))</f>
        <v/>
      </c>
      <c r="K2463" s="20" t="str">
        <f aca="false">IF($E2463&lt;&gt;1,"",IF($G2463="","",IF(AND($D2463&gt;='Cohort Report'!$B$5,$D2463&lt;='Cohort Report'!$B$6),$G2463,"")))</f>
        <v/>
      </c>
    </row>
    <row r="2464" customFormat="false" ht="15" hidden="false" customHeight="false" outlineLevel="0" collapsed="false">
      <c r="A2464" s="9"/>
      <c r="B2464" s="22"/>
      <c r="C2464" s="23"/>
      <c r="D2464" s="19" t="str">
        <f aca="false">IF($A2464="","",_xlfn.MINIFS($B:$B,$A:$A,$A2464))</f>
        <v/>
      </c>
      <c r="E2464" s="20" t="str">
        <f aca="false">IF($A2464="","",IF(AND($B2464=$D2464,COUNTIFS($A$2:$A2464,$A2464,$B$2:$B2464,$B2464)=1),1,0))</f>
        <v/>
      </c>
      <c r="F2464" s="19" t="str">
        <f aca="false">IF($E2464&lt;&gt;1,"",IF(COUNTIFS($A:$A,$A2464,$B:$B,"&gt;"&amp;$D2464)=0,"",_xlfn.MINIFS($B:$B,$A:$A,$A2464,$B:$B,"&gt;"&amp;$D2464)))</f>
        <v/>
      </c>
      <c r="G2464" s="20" t="str">
        <f aca="false">IF($F2464="","",$F2464-$D2464)</f>
        <v/>
      </c>
      <c r="H2464" s="20" t="str">
        <f aca="false">IF($E2464&lt;&gt;1,"",IF($F2464="",0,IF($G2464&lt;='Cohort Report'!$B$7,1,0)))</f>
        <v/>
      </c>
      <c r="I2464" s="20" t="str">
        <f aca="false">IF($E2464&lt;&gt;1,"",IF($F2464="",0,IF($G2464&lt;='Cohort Report'!$B$8,1,0)))</f>
        <v/>
      </c>
      <c r="J2464" s="21" t="str">
        <f aca="false">IF($E2464&lt;&gt;1,"",DATE(YEAR($D2464),MONTH($D2464),1))</f>
        <v/>
      </c>
      <c r="K2464" s="20" t="str">
        <f aca="false">IF($E2464&lt;&gt;1,"",IF($G2464="","",IF(AND($D2464&gt;='Cohort Report'!$B$5,$D2464&lt;='Cohort Report'!$B$6),$G2464,"")))</f>
        <v/>
      </c>
    </row>
    <row r="2465" customFormat="false" ht="15" hidden="false" customHeight="false" outlineLevel="0" collapsed="false">
      <c r="A2465" s="9"/>
      <c r="B2465" s="22"/>
      <c r="C2465" s="23"/>
      <c r="D2465" s="19" t="str">
        <f aca="false">IF($A2465="","",_xlfn.MINIFS($B:$B,$A:$A,$A2465))</f>
        <v/>
      </c>
      <c r="E2465" s="20" t="str">
        <f aca="false">IF($A2465="","",IF(AND($B2465=$D2465,COUNTIFS($A$2:$A2465,$A2465,$B$2:$B2465,$B2465)=1),1,0))</f>
        <v/>
      </c>
      <c r="F2465" s="19" t="str">
        <f aca="false">IF($E2465&lt;&gt;1,"",IF(COUNTIFS($A:$A,$A2465,$B:$B,"&gt;"&amp;$D2465)=0,"",_xlfn.MINIFS($B:$B,$A:$A,$A2465,$B:$B,"&gt;"&amp;$D2465)))</f>
        <v/>
      </c>
      <c r="G2465" s="20" t="str">
        <f aca="false">IF($F2465="","",$F2465-$D2465)</f>
        <v/>
      </c>
      <c r="H2465" s="20" t="str">
        <f aca="false">IF($E2465&lt;&gt;1,"",IF($F2465="",0,IF($G2465&lt;='Cohort Report'!$B$7,1,0)))</f>
        <v/>
      </c>
      <c r="I2465" s="20" t="str">
        <f aca="false">IF($E2465&lt;&gt;1,"",IF($F2465="",0,IF($G2465&lt;='Cohort Report'!$B$8,1,0)))</f>
        <v/>
      </c>
      <c r="J2465" s="21" t="str">
        <f aca="false">IF($E2465&lt;&gt;1,"",DATE(YEAR($D2465),MONTH($D2465),1))</f>
        <v/>
      </c>
      <c r="K2465" s="20" t="str">
        <f aca="false">IF($E2465&lt;&gt;1,"",IF($G2465="","",IF(AND($D2465&gt;='Cohort Report'!$B$5,$D2465&lt;='Cohort Report'!$B$6),$G2465,"")))</f>
        <v/>
      </c>
    </row>
    <row r="2466" customFormat="false" ht="15" hidden="false" customHeight="false" outlineLevel="0" collapsed="false">
      <c r="A2466" s="9"/>
      <c r="B2466" s="22"/>
      <c r="C2466" s="23"/>
      <c r="D2466" s="19" t="str">
        <f aca="false">IF($A2466="","",_xlfn.MINIFS($B:$B,$A:$A,$A2466))</f>
        <v/>
      </c>
      <c r="E2466" s="20" t="str">
        <f aca="false">IF($A2466="","",IF(AND($B2466=$D2466,COUNTIFS($A$2:$A2466,$A2466,$B$2:$B2466,$B2466)=1),1,0))</f>
        <v/>
      </c>
      <c r="F2466" s="19" t="str">
        <f aca="false">IF($E2466&lt;&gt;1,"",IF(COUNTIFS($A:$A,$A2466,$B:$B,"&gt;"&amp;$D2466)=0,"",_xlfn.MINIFS($B:$B,$A:$A,$A2466,$B:$B,"&gt;"&amp;$D2466)))</f>
        <v/>
      </c>
      <c r="G2466" s="20" t="str">
        <f aca="false">IF($F2466="","",$F2466-$D2466)</f>
        <v/>
      </c>
      <c r="H2466" s="20" t="str">
        <f aca="false">IF($E2466&lt;&gt;1,"",IF($F2466="",0,IF($G2466&lt;='Cohort Report'!$B$7,1,0)))</f>
        <v/>
      </c>
      <c r="I2466" s="20" t="str">
        <f aca="false">IF($E2466&lt;&gt;1,"",IF($F2466="",0,IF($G2466&lt;='Cohort Report'!$B$8,1,0)))</f>
        <v/>
      </c>
      <c r="J2466" s="21" t="str">
        <f aca="false">IF($E2466&lt;&gt;1,"",DATE(YEAR($D2466),MONTH($D2466),1))</f>
        <v/>
      </c>
      <c r="K2466" s="20" t="str">
        <f aca="false">IF($E2466&lt;&gt;1,"",IF($G2466="","",IF(AND($D2466&gt;='Cohort Report'!$B$5,$D2466&lt;='Cohort Report'!$B$6),$G2466,"")))</f>
        <v/>
      </c>
    </row>
    <row r="2467" customFormat="false" ht="15" hidden="false" customHeight="false" outlineLevel="0" collapsed="false">
      <c r="A2467" s="9"/>
      <c r="B2467" s="22"/>
      <c r="C2467" s="23"/>
      <c r="D2467" s="19" t="str">
        <f aca="false">IF($A2467="","",_xlfn.MINIFS($B:$B,$A:$A,$A2467))</f>
        <v/>
      </c>
      <c r="E2467" s="20" t="str">
        <f aca="false">IF($A2467="","",IF(AND($B2467=$D2467,COUNTIFS($A$2:$A2467,$A2467,$B$2:$B2467,$B2467)=1),1,0))</f>
        <v/>
      </c>
      <c r="F2467" s="19" t="str">
        <f aca="false">IF($E2467&lt;&gt;1,"",IF(COUNTIFS($A:$A,$A2467,$B:$B,"&gt;"&amp;$D2467)=0,"",_xlfn.MINIFS($B:$B,$A:$A,$A2467,$B:$B,"&gt;"&amp;$D2467)))</f>
        <v/>
      </c>
      <c r="G2467" s="20" t="str">
        <f aca="false">IF($F2467="","",$F2467-$D2467)</f>
        <v/>
      </c>
      <c r="H2467" s="20" t="str">
        <f aca="false">IF($E2467&lt;&gt;1,"",IF($F2467="",0,IF($G2467&lt;='Cohort Report'!$B$7,1,0)))</f>
        <v/>
      </c>
      <c r="I2467" s="20" t="str">
        <f aca="false">IF($E2467&lt;&gt;1,"",IF($F2467="",0,IF($G2467&lt;='Cohort Report'!$B$8,1,0)))</f>
        <v/>
      </c>
      <c r="J2467" s="21" t="str">
        <f aca="false">IF($E2467&lt;&gt;1,"",DATE(YEAR($D2467),MONTH($D2467),1))</f>
        <v/>
      </c>
      <c r="K2467" s="20" t="str">
        <f aca="false">IF($E2467&lt;&gt;1,"",IF($G2467="","",IF(AND($D2467&gt;='Cohort Report'!$B$5,$D2467&lt;='Cohort Report'!$B$6),$G2467,"")))</f>
        <v/>
      </c>
    </row>
    <row r="2468" customFormat="false" ht="15" hidden="false" customHeight="false" outlineLevel="0" collapsed="false">
      <c r="A2468" s="9"/>
      <c r="B2468" s="22"/>
      <c r="C2468" s="23"/>
      <c r="D2468" s="19" t="str">
        <f aca="false">IF($A2468="","",_xlfn.MINIFS($B:$B,$A:$A,$A2468))</f>
        <v/>
      </c>
      <c r="E2468" s="20" t="str">
        <f aca="false">IF($A2468="","",IF(AND($B2468=$D2468,COUNTIFS($A$2:$A2468,$A2468,$B$2:$B2468,$B2468)=1),1,0))</f>
        <v/>
      </c>
      <c r="F2468" s="19" t="str">
        <f aca="false">IF($E2468&lt;&gt;1,"",IF(COUNTIFS($A:$A,$A2468,$B:$B,"&gt;"&amp;$D2468)=0,"",_xlfn.MINIFS($B:$B,$A:$A,$A2468,$B:$B,"&gt;"&amp;$D2468)))</f>
        <v/>
      </c>
      <c r="G2468" s="20" t="str">
        <f aca="false">IF($F2468="","",$F2468-$D2468)</f>
        <v/>
      </c>
      <c r="H2468" s="20" t="str">
        <f aca="false">IF($E2468&lt;&gt;1,"",IF($F2468="",0,IF($G2468&lt;='Cohort Report'!$B$7,1,0)))</f>
        <v/>
      </c>
      <c r="I2468" s="20" t="str">
        <f aca="false">IF($E2468&lt;&gt;1,"",IF($F2468="",0,IF($G2468&lt;='Cohort Report'!$B$8,1,0)))</f>
        <v/>
      </c>
      <c r="J2468" s="21" t="str">
        <f aca="false">IF($E2468&lt;&gt;1,"",DATE(YEAR($D2468),MONTH($D2468),1))</f>
        <v/>
      </c>
      <c r="K2468" s="20" t="str">
        <f aca="false">IF($E2468&lt;&gt;1,"",IF($G2468="","",IF(AND($D2468&gt;='Cohort Report'!$B$5,$D2468&lt;='Cohort Report'!$B$6),$G2468,"")))</f>
        <v/>
      </c>
    </row>
    <row r="2469" customFormat="false" ht="15" hidden="false" customHeight="false" outlineLevel="0" collapsed="false">
      <c r="A2469" s="9"/>
      <c r="B2469" s="22"/>
      <c r="C2469" s="23"/>
      <c r="D2469" s="19" t="str">
        <f aca="false">IF($A2469="","",_xlfn.MINIFS($B:$B,$A:$A,$A2469))</f>
        <v/>
      </c>
      <c r="E2469" s="20" t="str">
        <f aca="false">IF($A2469="","",IF(AND($B2469=$D2469,COUNTIFS($A$2:$A2469,$A2469,$B$2:$B2469,$B2469)=1),1,0))</f>
        <v/>
      </c>
      <c r="F2469" s="19" t="str">
        <f aca="false">IF($E2469&lt;&gt;1,"",IF(COUNTIFS($A:$A,$A2469,$B:$B,"&gt;"&amp;$D2469)=0,"",_xlfn.MINIFS($B:$B,$A:$A,$A2469,$B:$B,"&gt;"&amp;$D2469)))</f>
        <v/>
      </c>
      <c r="G2469" s="20" t="str">
        <f aca="false">IF($F2469="","",$F2469-$D2469)</f>
        <v/>
      </c>
      <c r="H2469" s="20" t="str">
        <f aca="false">IF($E2469&lt;&gt;1,"",IF($F2469="",0,IF($G2469&lt;='Cohort Report'!$B$7,1,0)))</f>
        <v/>
      </c>
      <c r="I2469" s="20" t="str">
        <f aca="false">IF($E2469&lt;&gt;1,"",IF($F2469="",0,IF($G2469&lt;='Cohort Report'!$B$8,1,0)))</f>
        <v/>
      </c>
      <c r="J2469" s="21" t="str">
        <f aca="false">IF($E2469&lt;&gt;1,"",DATE(YEAR($D2469),MONTH($D2469),1))</f>
        <v/>
      </c>
      <c r="K2469" s="20" t="str">
        <f aca="false">IF($E2469&lt;&gt;1,"",IF($G2469="","",IF(AND($D2469&gt;='Cohort Report'!$B$5,$D2469&lt;='Cohort Report'!$B$6),$G2469,"")))</f>
        <v/>
      </c>
    </row>
    <row r="2470" customFormat="false" ht="15" hidden="false" customHeight="false" outlineLevel="0" collapsed="false">
      <c r="A2470" s="9"/>
      <c r="B2470" s="22"/>
      <c r="C2470" s="23"/>
      <c r="D2470" s="19" t="str">
        <f aca="false">IF($A2470="","",_xlfn.MINIFS($B:$B,$A:$A,$A2470))</f>
        <v/>
      </c>
      <c r="E2470" s="20" t="str">
        <f aca="false">IF($A2470="","",IF(AND($B2470=$D2470,COUNTIFS($A$2:$A2470,$A2470,$B$2:$B2470,$B2470)=1),1,0))</f>
        <v/>
      </c>
      <c r="F2470" s="19" t="str">
        <f aca="false">IF($E2470&lt;&gt;1,"",IF(COUNTIFS($A:$A,$A2470,$B:$B,"&gt;"&amp;$D2470)=0,"",_xlfn.MINIFS($B:$B,$A:$A,$A2470,$B:$B,"&gt;"&amp;$D2470)))</f>
        <v/>
      </c>
      <c r="G2470" s="20" t="str">
        <f aca="false">IF($F2470="","",$F2470-$D2470)</f>
        <v/>
      </c>
      <c r="H2470" s="20" t="str">
        <f aca="false">IF($E2470&lt;&gt;1,"",IF($F2470="",0,IF($G2470&lt;='Cohort Report'!$B$7,1,0)))</f>
        <v/>
      </c>
      <c r="I2470" s="20" t="str">
        <f aca="false">IF($E2470&lt;&gt;1,"",IF($F2470="",0,IF($G2470&lt;='Cohort Report'!$B$8,1,0)))</f>
        <v/>
      </c>
      <c r="J2470" s="21" t="str">
        <f aca="false">IF($E2470&lt;&gt;1,"",DATE(YEAR($D2470),MONTH($D2470),1))</f>
        <v/>
      </c>
      <c r="K2470" s="20" t="str">
        <f aca="false">IF($E2470&lt;&gt;1,"",IF($G2470="","",IF(AND($D2470&gt;='Cohort Report'!$B$5,$D2470&lt;='Cohort Report'!$B$6),$G2470,"")))</f>
        <v/>
      </c>
    </row>
    <row r="2471" customFormat="false" ht="15" hidden="false" customHeight="false" outlineLevel="0" collapsed="false">
      <c r="A2471" s="9"/>
      <c r="B2471" s="22"/>
      <c r="C2471" s="23"/>
      <c r="D2471" s="19" t="str">
        <f aca="false">IF($A2471="","",_xlfn.MINIFS($B:$B,$A:$A,$A2471))</f>
        <v/>
      </c>
      <c r="E2471" s="20" t="str">
        <f aca="false">IF($A2471="","",IF(AND($B2471=$D2471,COUNTIFS($A$2:$A2471,$A2471,$B$2:$B2471,$B2471)=1),1,0))</f>
        <v/>
      </c>
      <c r="F2471" s="19" t="str">
        <f aca="false">IF($E2471&lt;&gt;1,"",IF(COUNTIFS($A:$A,$A2471,$B:$B,"&gt;"&amp;$D2471)=0,"",_xlfn.MINIFS($B:$B,$A:$A,$A2471,$B:$B,"&gt;"&amp;$D2471)))</f>
        <v/>
      </c>
      <c r="G2471" s="20" t="str">
        <f aca="false">IF($F2471="","",$F2471-$D2471)</f>
        <v/>
      </c>
      <c r="H2471" s="20" t="str">
        <f aca="false">IF($E2471&lt;&gt;1,"",IF($F2471="",0,IF($G2471&lt;='Cohort Report'!$B$7,1,0)))</f>
        <v/>
      </c>
      <c r="I2471" s="20" t="str">
        <f aca="false">IF($E2471&lt;&gt;1,"",IF($F2471="",0,IF($G2471&lt;='Cohort Report'!$B$8,1,0)))</f>
        <v/>
      </c>
      <c r="J2471" s="21" t="str">
        <f aca="false">IF($E2471&lt;&gt;1,"",DATE(YEAR($D2471),MONTH($D2471),1))</f>
        <v/>
      </c>
      <c r="K2471" s="20" t="str">
        <f aca="false">IF($E2471&lt;&gt;1,"",IF($G2471="","",IF(AND($D2471&gt;='Cohort Report'!$B$5,$D2471&lt;='Cohort Report'!$B$6),$G2471,"")))</f>
        <v/>
      </c>
    </row>
    <row r="2472" customFormat="false" ht="15" hidden="false" customHeight="false" outlineLevel="0" collapsed="false">
      <c r="A2472" s="9"/>
      <c r="B2472" s="22"/>
      <c r="C2472" s="23"/>
      <c r="D2472" s="19" t="str">
        <f aca="false">IF($A2472="","",_xlfn.MINIFS($B:$B,$A:$A,$A2472))</f>
        <v/>
      </c>
      <c r="E2472" s="20" t="str">
        <f aca="false">IF($A2472="","",IF(AND($B2472=$D2472,COUNTIFS($A$2:$A2472,$A2472,$B$2:$B2472,$B2472)=1),1,0))</f>
        <v/>
      </c>
      <c r="F2472" s="19" t="str">
        <f aca="false">IF($E2472&lt;&gt;1,"",IF(COUNTIFS($A:$A,$A2472,$B:$B,"&gt;"&amp;$D2472)=0,"",_xlfn.MINIFS($B:$B,$A:$A,$A2472,$B:$B,"&gt;"&amp;$D2472)))</f>
        <v/>
      </c>
      <c r="G2472" s="20" t="str">
        <f aca="false">IF($F2472="","",$F2472-$D2472)</f>
        <v/>
      </c>
      <c r="H2472" s="20" t="str">
        <f aca="false">IF($E2472&lt;&gt;1,"",IF($F2472="",0,IF($G2472&lt;='Cohort Report'!$B$7,1,0)))</f>
        <v/>
      </c>
      <c r="I2472" s="20" t="str">
        <f aca="false">IF($E2472&lt;&gt;1,"",IF($F2472="",0,IF($G2472&lt;='Cohort Report'!$B$8,1,0)))</f>
        <v/>
      </c>
      <c r="J2472" s="21" t="str">
        <f aca="false">IF($E2472&lt;&gt;1,"",DATE(YEAR($D2472),MONTH($D2472),1))</f>
        <v/>
      </c>
      <c r="K2472" s="20" t="str">
        <f aca="false">IF($E2472&lt;&gt;1,"",IF($G2472="","",IF(AND($D2472&gt;='Cohort Report'!$B$5,$D2472&lt;='Cohort Report'!$B$6),$G2472,"")))</f>
        <v/>
      </c>
    </row>
    <row r="2473" customFormat="false" ht="15" hidden="false" customHeight="false" outlineLevel="0" collapsed="false">
      <c r="A2473" s="9"/>
      <c r="B2473" s="22"/>
      <c r="C2473" s="23"/>
      <c r="D2473" s="19" t="str">
        <f aca="false">IF($A2473="","",_xlfn.MINIFS($B:$B,$A:$A,$A2473))</f>
        <v/>
      </c>
      <c r="E2473" s="20" t="str">
        <f aca="false">IF($A2473="","",IF(AND($B2473=$D2473,COUNTIFS($A$2:$A2473,$A2473,$B$2:$B2473,$B2473)=1),1,0))</f>
        <v/>
      </c>
      <c r="F2473" s="19" t="str">
        <f aca="false">IF($E2473&lt;&gt;1,"",IF(COUNTIFS($A:$A,$A2473,$B:$B,"&gt;"&amp;$D2473)=0,"",_xlfn.MINIFS($B:$B,$A:$A,$A2473,$B:$B,"&gt;"&amp;$D2473)))</f>
        <v/>
      </c>
      <c r="G2473" s="20" t="str">
        <f aca="false">IF($F2473="","",$F2473-$D2473)</f>
        <v/>
      </c>
      <c r="H2473" s="20" t="str">
        <f aca="false">IF($E2473&lt;&gt;1,"",IF($F2473="",0,IF($G2473&lt;='Cohort Report'!$B$7,1,0)))</f>
        <v/>
      </c>
      <c r="I2473" s="20" t="str">
        <f aca="false">IF($E2473&lt;&gt;1,"",IF($F2473="",0,IF($G2473&lt;='Cohort Report'!$B$8,1,0)))</f>
        <v/>
      </c>
      <c r="J2473" s="21" t="str">
        <f aca="false">IF($E2473&lt;&gt;1,"",DATE(YEAR($D2473),MONTH($D2473),1))</f>
        <v/>
      </c>
      <c r="K2473" s="20" t="str">
        <f aca="false">IF($E2473&lt;&gt;1,"",IF($G2473="","",IF(AND($D2473&gt;='Cohort Report'!$B$5,$D2473&lt;='Cohort Report'!$B$6),$G2473,"")))</f>
        <v/>
      </c>
    </row>
    <row r="2474" customFormat="false" ht="15" hidden="false" customHeight="false" outlineLevel="0" collapsed="false">
      <c r="A2474" s="9"/>
      <c r="B2474" s="22"/>
      <c r="C2474" s="23"/>
      <c r="D2474" s="19" t="str">
        <f aca="false">IF($A2474="","",_xlfn.MINIFS($B:$B,$A:$A,$A2474))</f>
        <v/>
      </c>
      <c r="E2474" s="20" t="str">
        <f aca="false">IF($A2474="","",IF(AND($B2474=$D2474,COUNTIFS($A$2:$A2474,$A2474,$B$2:$B2474,$B2474)=1),1,0))</f>
        <v/>
      </c>
      <c r="F2474" s="19" t="str">
        <f aca="false">IF($E2474&lt;&gt;1,"",IF(COUNTIFS($A:$A,$A2474,$B:$B,"&gt;"&amp;$D2474)=0,"",_xlfn.MINIFS($B:$B,$A:$A,$A2474,$B:$B,"&gt;"&amp;$D2474)))</f>
        <v/>
      </c>
      <c r="G2474" s="20" t="str">
        <f aca="false">IF($F2474="","",$F2474-$D2474)</f>
        <v/>
      </c>
      <c r="H2474" s="20" t="str">
        <f aca="false">IF($E2474&lt;&gt;1,"",IF($F2474="",0,IF($G2474&lt;='Cohort Report'!$B$7,1,0)))</f>
        <v/>
      </c>
      <c r="I2474" s="20" t="str">
        <f aca="false">IF($E2474&lt;&gt;1,"",IF($F2474="",0,IF($G2474&lt;='Cohort Report'!$B$8,1,0)))</f>
        <v/>
      </c>
      <c r="J2474" s="21" t="str">
        <f aca="false">IF($E2474&lt;&gt;1,"",DATE(YEAR($D2474),MONTH($D2474),1))</f>
        <v/>
      </c>
      <c r="K2474" s="20" t="str">
        <f aca="false">IF($E2474&lt;&gt;1,"",IF($G2474="","",IF(AND($D2474&gt;='Cohort Report'!$B$5,$D2474&lt;='Cohort Report'!$B$6),$G2474,"")))</f>
        <v/>
      </c>
    </row>
    <row r="2475" customFormat="false" ht="15" hidden="false" customHeight="false" outlineLevel="0" collapsed="false">
      <c r="A2475" s="9"/>
      <c r="B2475" s="22"/>
      <c r="C2475" s="23"/>
      <c r="D2475" s="19" t="str">
        <f aca="false">IF($A2475="","",_xlfn.MINIFS($B:$B,$A:$A,$A2475))</f>
        <v/>
      </c>
      <c r="E2475" s="20" t="str">
        <f aca="false">IF($A2475="","",IF(AND($B2475=$D2475,COUNTIFS($A$2:$A2475,$A2475,$B$2:$B2475,$B2475)=1),1,0))</f>
        <v/>
      </c>
      <c r="F2475" s="19" t="str">
        <f aca="false">IF($E2475&lt;&gt;1,"",IF(COUNTIFS($A:$A,$A2475,$B:$B,"&gt;"&amp;$D2475)=0,"",_xlfn.MINIFS($B:$B,$A:$A,$A2475,$B:$B,"&gt;"&amp;$D2475)))</f>
        <v/>
      </c>
      <c r="G2475" s="20" t="str">
        <f aca="false">IF($F2475="","",$F2475-$D2475)</f>
        <v/>
      </c>
      <c r="H2475" s="20" t="str">
        <f aca="false">IF($E2475&lt;&gt;1,"",IF($F2475="",0,IF($G2475&lt;='Cohort Report'!$B$7,1,0)))</f>
        <v/>
      </c>
      <c r="I2475" s="20" t="str">
        <f aca="false">IF($E2475&lt;&gt;1,"",IF($F2475="",0,IF($G2475&lt;='Cohort Report'!$B$8,1,0)))</f>
        <v/>
      </c>
      <c r="J2475" s="21" t="str">
        <f aca="false">IF($E2475&lt;&gt;1,"",DATE(YEAR($D2475),MONTH($D2475),1))</f>
        <v/>
      </c>
      <c r="K2475" s="20" t="str">
        <f aca="false">IF($E2475&lt;&gt;1,"",IF($G2475="","",IF(AND($D2475&gt;='Cohort Report'!$B$5,$D2475&lt;='Cohort Report'!$B$6),$G2475,"")))</f>
        <v/>
      </c>
    </row>
    <row r="2476" customFormat="false" ht="15" hidden="false" customHeight="false" outlineLevel="0" collapsed="false">
      <c r="A2476" s="9"/>
      <c r="B2476" s="22"/>
      <c r="C2476" s="23"/>
      <c r="D2476" s="19" t="str">
        <f aca="false">IF($A2476="","",_xlfn.MINIFS($B:$B,$A:$A,$A2476))</f>
        <v/>
      </c>
      <c r="E2476" s="20" t="str">
        <f aca="false">IF($A2476="","",IF(AND($B2476=$D2476,COUNTIFS($A$2:$A2476,$A2476,$B$2:$B2476,$B2476)=1),1,0))</f>
        <v/>
      </c>
      <c r="F2476" s="19" t="str">
        <f aca="false">IF($E2476&lt;&gt;1,"",IF(COUNTIFS($A:$A,$A2476,$B:$B,"&gt;"&amp;$D2476)=0,"",_xlfn.MINIFS($B:$B,$A:$A,$A2476,$B:$B,"&gt;"&amp;$D2476)))</f>
        <v/>
      </c>
      <c r="G2476" s="20" t="str">
        <f aca="false">IF($F2476="","",$F2476-$D2476)</f>
        <v/>
      </c>
      <c r="H2476" s="20" t="str">
        <f aca="false">IF($E2476&lt;&gt;1,"",IF($F2476="",0,IF($G2476&lt;='Cohort Report'!$B$7,1,0)))</f>
        <v/>
      </c>
      <c r="I2476" s="20" t="str">
        <f aca="false">IF($E2476&lt;&gt;1,"",IF($F2476="",0,IF($G2476&lt;='Cohort Report'!$B$8,1,0)))</f>
        <v/>
      </c>
      <c r="J2476" s="21" t="str">
        <f aca="false">IF($E2476&lt;&gt;1,"",DATE(YEAR($D2476),MONTH($D2476),1))</f>
        <v/>
      </c>
      <c r="K2476" s="20" t="str">
        <f aca="false">IF($E2476&lt;&gt;1,"",IF($G2476="","",IF(AND($D2476&gt;='Cohort Report'!$B$5,$D2476&lt;='Cohort Report'!$B$6),$G2476,"")))</f>
        <v/>
      </c>
    </row>
    <row r="2477" customFormat="false" ht="15" hidden="false" customHeight="false" outlineLevel="0" collapsed="false">
      <c r="A2477" s="9"/>
      <c r="B2477" s="22"/>
      <c r="C2477" s="23"/>
      <c r="D2477" s="19" t="str">
        <f aca="false">IF($A2477="","",_xlfn.MINIFS($B:$B,$A:$A,$A2477))</f>
        <v/>
      </c>
      <c r="E2477" s="20" t="str">
        <f aca="false">IF($A2477="","",IF(AND($B2477=$D2477,COUNTIFS($A$2:$A2477,$A2477,$B$2:$B2477,$B2477)=1),1,0))</f>
        <v/>
      </c>
      <c r="F2477" s="19" t="str">
        <f aca="false">IF($E2477&lt;&gt;1,"",IF(COUNTIFS($A:$A,$A2477,$B:$B,"&gt;"&amp;$D2477)=0,"",_xlfn.MINIFS($B:$B,$A:$A,$A2477,$B:$B,"&gt;"&amp;$D2477)))</f>
        <v/>
      </c>
      <c r="G2477" s="20" t="str">
        <f aca="false">IF($F2477="","",$F2477-$D2477)</f>
        <v/>
      </c>
      <c r="H2477" s="20" t="str">
        <f aca="false">IF($E2477&lt;&gt;1,"",IF($F2477="",0,IF($G2477&lt;='Cohort Report'!$B$7,1,0)))</f>
        <v/>
      </c>
      <c r="I2477" s="20" t="str">
        <f aca="false">IF($E2477&lt;&gt;1,"",IF($F2477="",0,IF($G2477&lt;='Cohort Report'!$B$8,1,0)))</f>
        <v/>
      </c>
      <c r="J2477" s="21" t="str">
        <f aca="false">IF($E2477&lt;&gt;1,"",DATE(YEAR($D2477),MONTH($D2477),1))</f>
        <v/>
      </c>
      <c r="K2477" s="20" t="str">
        <f aca="false">IF($E2477&lt;&gt;1,"",IF($G2477="","",IF(AND($D2477&gt;='Cohort Report'!$B$5,$D2477&lt;='Cohort Report'!$B$6),$G2477,"")))</f>
        <v/>
      </c>
    </row>
    <row r="2478" customFormat="false" ht="15" hidden="false" customHeight="false" outlineLevel="0" collapsed="false">
      <c r="A2478" s="9"/>
      <c r="B2478" s="22"/>
      <c r="C2478" s="23"/>
      <c r="D2478" s="19" t="str">
        <f aca="false">IF($A2478="","",_xlfn.MINIFS($B:$B,$A:$A,$A2478))</f>
        <v/>
      </c>
      <c r="E2478" s="20" t="str">
        <f aca="false">IF($A2478="","",IF(AND($B2478=$D2478,COUNTIFS($A$2:$A2478,$A2478,$B$2:$B2478,$B2478)=1),1,0))</f>
        <v/>
      </c>
      <c r="F2478" s="19" t="str">
        <f aca="false">IF($E2478&lt;&gt;1,"",IF(COUNTIFS($A:$A,$A2478,$B:$B,"&gt;"&amp;$D2478)=0,"",_xlfn.MINIFS($B:$B,$A:$A,$A2478,$B:$B,"&gt;"&amp;$D2478)))</f>
        <v/>
      </c>
      <c r="G2478" s="20" t="str">
        <f aca="false">IF($F2478="","",$F2478-$D2478)</f>
        <v/>
      </c>
      <c r="H2478" s="20" t="str">
        <f aca="false">IF($E2478&lt;&gt;1,"",IF($F2478="",0,IF($G2478&lt;='Cohort Report'!$B$7,1,0)))</f>
        <v/>
      </c>
      <c r="I2478" s="20" t="str">
        <f aca="false">IF($E2478&lt;&gt;1,"",IF($F2478="",0,IF($G2478&lt;='Cohort Report'!$B$8,1,0)))</f>
        <v/>
      </c>
      <c r="J2478" s="21" t="str">
        <f aca="false">IF($E2478&lt;&gt;1,"",DATE(YEAR($D2478),MONTH($D2478),1))</f>
        <v/>
      </c>
      <c r="K2478" s="20" t="str">
        <f aca="false">IF($E2478&lt;&gt;1,"",IF($G2478="","",IF(AND($D2478&gt;='Cohort Report'!$B$5,$D2478&lt;='Cohort Report'!$B$6),$G2478,"")))</f>
        <v/>
      </c>
    </row>
    <row r="2479" customFormat="false" ht="15" hidden="false" customHeight="false" outlineLevel="0" collapsed="false">
      <c r="A2479" s="9"/>
      <c r="B2479" s="22"/>
      <c r="C2479" s="23"/>
      <c r="D2479" s="19" t="str">
        <f aca="false">IF($A2479="","",_xlfn.MINIFS($B:$B,$A:$A,$A2479))</f>
        <v/>
      </c>
      <c r="E2479" s="20" t="str">
        <f aca="false">IF($A2479="","",IF(AND($B2479=$D2479,COUNTIFS($A$2:$A2479,$A2479,$B$2:$B2479,$B2479)=1),1,0))</f>
        <v/>
      </c>
      <c r="F2479" s="19" t="str">
        <f aca="false">IF($E2479&lt;&gt;1,"",IF(COUNTIFS($A:$A,$A2479,$B:$B,"&gt;"&amp;$D2479)=0,"",_xlfn.MINIFS($B:$B,$A:$A,$A2479,$B:$B,"&gt;"&amp;$D2479)))</f>
        <v/>
      </c>
      <c r="G2479" s="20" t="str">
        <f aca="false">IF($F2479="","",$F2479-$D2479)</f>
        <v/>
      </c>
      <c r="H2479" s="20" t="str">
        <f aca="false">IF($E2479&lt;&gt;1,"",IF($F2479="",0,IF($G2479&lt;='Cohort Report'!$B$7,1,0)))</f>
        <v/>
      </c>
      <c r="I2479" s="20" t="str">
        <f aca="false">IF($E2479&lt;&gt;1,"",IF($F2479="",0,IF($G2479&lt;='Cohort Report'!$B$8,1,0)))</f>
        <v/>
      </c>
      <c r="J2479" s="21" t="str">
        <f aca="false">IF($E2479&lt;&gt;1,"",DATE(YEAR($D2479),MONTH($D2479),1))</f>
        <v/>
      </c>
      <c r="K2479" s="20" t="str">
        <f aca="false">IF($E2479&lt;&gt;1,"",IF($G2479="","",IF(AND($D2479&gt;='Cohort Report'!$B$5,$D2479&lt;='Cohort Report'!$B$6),$G2479,"")))</f>
        <v/>
      </c>
    </row>
    <row r="2480" customFormat="false" ht="15" hidden="false" customHeight="false" outlineLevel="0" collapsed="false">
      <c r="A2480" s="9"/>
      <c r="B2480" s="22"/>
      <c r="C2480" s="23"/>
      <c r="D2480" s="19" t="str">
        <f aca="false">IF($A2480="","",_xlfn.MINIFS($B:$B,$A:$A,$A2480))</f>
        <v/>
      </c>
      <c r="E2480" s="20" t="str">
        <f aca="false">IF($A2480="","",IF(AND($B2480=$D2480,COUNTIFS($A$2:$A2480,$A2480,$B$2:$B2480,$B2480)=1),1,0))</f>
        <v/>
      </c>
      <c r="F2480" s="19" t="str">
        <f aca="false">IF($E2480&lt;&gt;1,"",IF(COUNTIFS($A:$A,$A2480,$B:$B,"&gt;"&amp;$D2480)=0,"",_xlfn.MINIFS($B:$B,$A:$A,$A2480,$B:$B,"&gt;"&amp;$D2480)))</f>
        <v/>
      </c>
      <c r="G2480" s="20" t="str">
        <f aca="false">IF($F2480="","",$F2480-$D2480)</f>
        <v/>
      </c>
      <c r="H2480" s="20" t="str">
        <f aca="false">IF($E2480&lt;&gt;1,"",IF($F2480="",0,IF($G2480&lt;='Cohort Report'!$B$7,1,0)))</f>
        <v/>
      </c>
      <c r="I2480" s="20" t="str">
        <f aca="false">IF($E2480&lt;&gt;1,"",IF($F2480="",0,IF($G2480&lt;='Cohort Report'!$B$8,1,0)))</f>
        <v/>
      </c>
      <c r="J2480" s="21" t="str">
        <f aca="false">IF($E2480&lt;&gt;1,"",DATE(YEAR($D2480),MONTH($D2480),1))</f>
        <v/>
      </c>
      <c r="K2480" s="20" t="str">
        <f aca="false">IF($E2480&lt;&gt;1,"",IF($G2480="","",IF(AND($D2480&gt;='Cohort Report'!$B$5,$D2480&lt;='Cohort Report'!$B$6),$G2480,"")))</f>
        <v/>
      </c>
    </row>
    <row r="2481" customFormat="false" ht="15" hidden="false" customHeight="false" outlineLevel="0" collapsed="false">
      <c r="A2481" s="9"/>
      <c r="B2481" s="22"/>
      <c r="C2481" s="23"/>
      <c r="D2481" s="19" t="str">
        <f aca="false">IF($A2481="","",_xlfn.MINIFS($B:$B,$A:$A,$A2481))</f>
        <v/>
      </c>
      <c r="E2481" s="20" t="str">
        <f aca="false">IF($A2481="","",IF(AND($B2481=$D2481,COUNTIFS($A$2:$A2481,$A2481,$B$2:$B2481,$B2481)=1),1,0))</f>
        <v/>
      </c>
      <c r="F2481" s="19" t="str">
        <f aca="false">IF($E2481&lt;&gt;1,"",IF(COUNTIFS($A:$A,$A2481,$B:$B,"&gt;"&amp;$D2481)=0,"",_xlfn.MINIFS($B:$B,$A:$A,$A2481,$B:$B,"&gt;"&amp;$D2481)))</f>
        <v/>
      </c>
      <c r="G2481" s="20" t="str">
        <f aca="false">IF($F2481="","",$F2481-$D2481)</f>
        <v/>
      </c>
      <c r="H2481" s="20" t="str">
        <f aca="false">IF($E2481&lt;&gt;1,"",IF($F2481="",0,IF($G2481&lt;='Cohort Report'!$B$7,1,0)))</f>
        <v/>
      </c>
      <c r="I2481" s="20" t="str">
        <f aca="false">IF($E2481&lt;&gt;1,"",IF($F2481="",0,IF($G2481&lt;='Cohort Report'!$B$8,1,0)))</f>
        <v/>
      </c>
      <c r="J2481" s="21" t="str">
        <f aca="false">IF($E2481&lt;&gt;1,"",DATE(YEAR($D2481),MONTH($D2481),1))</f>
        <v/>
      </c>
      <c r="K2481" s="20" t="str">
        <f aca="false">IF($E2481&lt;&gt;1,"",IF($G2481="","",IF(AND($D2481&gt;='Cohort Report'!$B$5,$D2481&lt;='Cohort Report'!$B$6),$G2481,"")))</f>
        <v/>
      </c>
    </row>
    <row r="2482" customFormat="false" ht="15" hidden="false" customHeight="false" outlineLevel="0" collapsed="false">
      <c r="A2482" s="9"/>
      <c r="B2482" s="22"/>
      <c r="C2482" s="23"/>
      <c r="D2482" s="19" t="str">
        <f aca="false">IF($A2482="","",_xlfn.MINIFS($B:$B,$A:$A,$A2482))</f>
        <v/>
      </c>
      <c r="E2482" s="20" t="str">
        <f aca="false">IF($A2482="","",IF(AND($B2482=$D2482,COUNTIFS($A$2:$A2482,$A2482,$B$2:$B2482,$B2482)=1),1,0))</f>
        <v/>
      </c>
      <c r="F2482" s="19" t="str">
        <f aca="false">IF($E2482&lt;&gt;1,"",IF(COUNTIFS($A:$A,$A2482,$B:$B,"&gt;"&amp;$D2482)=0,"",_xlfn.MINIFS($B:$B,$A:$A,$A2482,$B:$B,"&gt;"&amp;$D2482)))</f>
        <v/>
      </c>
      <c r="G2482" s="20" t="str">
        <f aca="false">IF($F2482="","",$F2482-$D2482)</f>
        <v/>
      </c>
      <c r="H2482" s="20" t="str">
        <f aca="false">IF($E2482&lt;&gt;1,"",IF($F2482="",0,IF($G2482&lt;='Cohort Report'!$B$7,1,0)))</f>
        <v/>
      </c>
      <c r="I2482" s="20" t="str">
        <f aca="false">IF($E2482&lt;&gt;1,"",IF($F2482="",0,IF($G2482&lt;='Cohort Report'!$B$8,1,0)))</f>
        <v/>
      </c>
      <c r="J2482" s="21" t="str">
        <f aca="false">IF($E2482&lt;&gt;1,"",DATE(YEAR($D2482),MONTH($D2482),1))</f>
        <v/>
      </c>
      <c r="K2482" s="20" t="str">
        <f aca="false">IF($E2482&lt;&gt;1,"",IF($G2482="","",IF(AND($D2482&gt;='Cohort Report'!$B$5,$D2482&lt;='Cohort Report'!$B$6),$G2482,"")))</f>
        <v/>
      </c>
    </row>
    <row r="2483" customFormat="false" ht="15" hidden="false" customHeight="false" outlineLevel="0" collapsed="false">
      <c r="A2483" s="9"/>
      <c r="B2483" s="22"/>
      <c r="C2483" s="23"/>
      <c r="D2483" s="19" t="str">
        <f aca="false">IF($A2483="","",_xlfn.MINIFS($B:$B,$A:$A,$A2483))</f>
        <v/>
      </c>
      <c r="E2483" s="20" t="str">
        <f aca="false">IF($A2483="","",IF(AND($B2483=$D2483,COUNTIFS($A$2:$A2483,$A2483,$B$2:$B2483,$B2483)=1),1,0))</f>
        <v/>
      </c>
      <c r="F2483" s="19" t="str">
        <f aca="false">IF($E2483&lt;&gt;1,"",IF(COUNTIFS($A:$A,$A2483,$B:$B,"&gt;"&amp;$D2483)=0,"",_xlfn.MINIFS($B:$B,$A:$A,$A2483,$B:$B,"&gt;"&amp;$D2483)))</f>
        <v/>
      </c>
      <c r="G2483" s="20" t="str">
        <f aca="false">IF($F2483="","",$F2483-$D2483)</f>
        <v/>
      </c>
      <c r="H2483" s="20" t="str">
        <f aca="false">IF($E2483&lt;&gt;1,"",IF($F2483="",0,IF($G2483&lt;='Cohort Report'!$B$7,1,0)))</f>
        <v/>
      </c>
      <c r="I2483" s="20" t="str">
        <f aca="false">IF($E2483&lt;&gt;1,"",IF($F2483="",0,IF($G2483&lt;='Cohort Report'!$B$8,1,0)))</f>
        <v/>
      </c>
      <c r="J2483" s="21" t="str">
        <f aca="false">IF($E2483&lt;&gt;1,"",DATE(YEAR($D2483),MONTH($D2483),1))</f>
        <v/>
      </c>
      <c r="K2483" s="20" t="str">
        <f aca="false">IF($E2483&lt;&gt;1,"",IF($G2483="","",IF(AND($D2483&gt;='Cohort Report'!$B$5,$D2483&lt;='Cohort Report'!$B$6),$G2483,"")))</f>
        <v/>
      </c>
    </row>
    <row r="2484" customFormat="false" ht="15" hidden="false" customHeight="false" outlineLevel="0" collapsed="false">
      <c r="A2484" s="9"/>
      <c r="B2484" s="22"/>
      <c r="C2484" s="23"/>
      <c r="D2484" s="19" t="str">
        <f aca="false">IF($A2484="","",_xlfn.MINIFS($B:$B,$A:$A,$A2484))</f>
        <v/>
      </c>
      <c r="E2484" s="20" t="str">
        <f aca="false">IF($A2484="","",IF(AND($B2484=$D2484,COUNTIFS($A$2:$A2484,$A2484,$B$2:$B2484,$B2484)=1),1,0))</f>
        <v/>
      </c>
      <c r="F2484" s="19" t="str">
        <f aca="false">IF($E2484&lt;&gt;1,"",IF(COUNTIFS($A:$A,$A2484,$B:$B,"&gt;"&amp;$D2484)=0,"",_xlfn.MINIFS($B:$B,$A:$A,$A2484,$B:$B,"&gt;"&amp;$D2484)))</f>
        <v/>
      </c>
      <c r="G2484" s="20" t="str">
        <f aca="false">IF($F2484="","",$F2484-$D2484)</f>
        <v/>
      </c>
      <c r="H2484" s="20" t="str">
        <f aca="false">IF($E2484&lt;&gt;1,"",IF($F2484="",0,IF($G2484&lt;='Cohort Report'!$B$7,1,0)))</f>
        <v/>
      </c>
      <c r="I2484" s="20" t="str">
        <f aca="false">IF($E2484&lt;&gt;1,"",IF($F2484="",0,IF($G2484&lt;='Cohort Report'!$B$8,1,0)))</f>
        <v/>
      </c>
      <c r="J2484" s="21" t="str">
        <f aca="false">IF($E2484&lt;&gt;1,"",DATE(YEAR($D2484),MONTH($D2484),1))</f>
        <v/>
      </c>
      <c r="K2484" s="20" t="str">
        <f aca="false">IF($E2484&lt;&gt;1,"",IF($G2484="","",IF(AND($D2484&gt;='Cohort Report'!$B$5,$D2484&lt;='Cohort Report'!$B$6),$G2484,"")))</f>
        <v/>
      </c>
    </row>
    <row r="2485" customFormat="false" ht="15" hidden="false" customHeight="false" outlineLevel="0" collapsed="false">
      <c r="A2485" s="9"/>
      <c r="B2485" s="22"/>
      <c r="C2485" s="23"/>
      <c r="D2485" s="19" t="str">
        <f aca="false">IF($A2485="","",_xlfn.MINIFS($B:$B,$A:$A,$A2485))</f>
        <v/>
      </c>
      <c r="E2485" s="20" t="str">
        <f aca="false">IF($A2485="","",IF(AND($B2485=$D2485,COUNTIFS($A$2:$A2485,$A2485,$B$2:$B2485,$B2485)=1),1,0))</f>
        <v/>
      </c>
      <c r="F2485" s="19" t="str">
        <f aca="false">IF($E2485&lt;&gt;1,"",IF(COUNTIFS($A:$A,$A2485,$B:$B,"&gt;"&amp;$D2485)=0,"",_xlfn.MINIFS($B:$B,$A:$A,$A2485,$B:$B,"&gt;"&amp;$D2485)))</f>
        <v/>
      </c>
      <c r="G2485" s="20" t="str">
        <f aca="false">IF($F2485="","",$F2485-$D2485)</f>
        <v/>
      </c>
      <c r="H2485" s="20" t="str">
        <f aca="false">IF($E2485&lt;&gt;1,"",IF($F2485="",0,IF($G2485&lt;='Cohort Report'!$B$7,1,0)))</f>
        <v/>
      </c>
      <c r="I2485" s="20" t="str">
        <f aca="false">IF($E2485&lt;&gt;1,"",IF($F2485="",0,IF($G2485&lt;='Cohort Report'!$B$8,1,0)))</f>
        <v/>
      </c>
      <c r="J2485" s="21" t="str">
        <f aca="false">IF($E2485&lt;&gt;1,"",DATE(YEAR($D2485),MONTH($D2485),1))</f>
        <v/>
      </c>
      <c r="K2485" s="20" t="str">
        <f aca="false">IF($E2485&lt;&gt;1,"",IF($G2485="","",IF(AND($D2485&gt;='Cohort Report'!$B$5,$D2485&lt;='Cohort Report'!$B$6),$G2485,"")))</f>
        <v/>
      </c>
    </row>
    <row r="2486" customFormat="false" ht="15" hidden="false" customHeight="false" outlineLevel="0" collapsed="false">
      <c r="A2486" s="9"/>
      <c r="B2486" s="22"/>
      <c r="C2486" s="23"/>
      <c r="D2486" s="19" t="str">
        <f aca="false">IF($A2486="","",_xlfn.MINIFS($B:$B,$A:$A,$A2486))</f>
        <v/>
      </c>
      <c r="E2486" s="20" t="str">
        <f aca="false">IF($A2486="","",IF(AND($B2486=$D2486,COUNTIFS($A$2:$A2486,$A2486,$B$2:$B2486,$B2486)=1),1,0))</f>
        <v/>
      </c>
      <c r="F2486" s="19" t="str">
        <f aca="false">IF($E2486&lt;&gt;1,"",IF(COUNTIFS($A:$A,$A2486,$B:$B,"&gt;"&amp;$D2486)=0,"",_xlfn.MINIFS($B:$B,$A:$A,$A2486,$B:$B,"&gt;"&amp;$D2486)))</f>
        <v/>
      </c>
      <c r="G2486" s="20" t="str">
        <f aca="false">IF($F2486="","",$F2486-$D2486)</f>
        <v/>
      </c>
      <c r="H2486" s="20" t="str">
        <f aca="false">IF($E2486&lt;&gt;1,"",IF($F2486="",0,IF($G2486&lt;='Cohort Report'!$B$7,1,0)))</f>
        <v/>
      </c>
      <c r="I2486" s="20" t="str">
        <f aca="false">IF($E2486&lt;&gt;1,"",IF($F2486="",0,IF($G2486&lt;='Cohort Report'!$B$8,1,0)))</f>
        <v/>
      </c>
      <c r="J2486" s="21" t="str">
        <f aca="false">IF($E2486&lt;&gt;1,"",DATE(YEAR($D2486),MONTH($D2486),1))</f>
        <v/>
      </c>
      <c r="K2486" s="20" t="str">
        <f aca="false">IF($E2486&lt;&gt;1,"",IF($G2486="","",IF(AND($D2486&gt;='Cohort Report'!$B$5,$D2486&lt;='Cohort Report'!$B$6),$G2486,"")))</f>
        <v/>
      </c>
    </row>
    <row r="2487" customFormat="false" ht="15" hidden="false" customHeight="false" outlineLevel="0" collapsed="false">
      <c r="A2487" s="9"/>
      <c r="B2487" s="22"/>
      <c r="C2487" s="23"/>
      <c r="D2487" s="19" t="str">
        <f aca="false">IF($A2487="","",_xlfn.MINIFS($B:$B,$A:$A,$A2487))</f>
        <v/>
      </c>
      <c r="E2487" s="20" t="str">
        <f aca="false">IF($A2487="","",IF(AND($B2487=$D2487,COUNTIFS($A$2:$A2487,$A2487,$B$2:$B2487,$B2487)=1),1,0))</f>
        <v/>
      </c>
      <c r="F2487" s="19" t="str">
        <f aca="false">IF($E2487&lt;&gt;1,"",IF(COUNTIFS($A:$A,$A2487,$B:$B,"&gt;"&amp;$D2487)=0,"",_xlfn.MINIFS($B:$B,$A:$A,$A2487,$B:$B,"&gt;"&amp;$D2487)))</f>
        <v/>
      </c>
      <c r="G2487" s="20" t="str">
        <f aca="false">IF($F2487="","",$F2487-$D2487)</f>
        <v/>
      </c>
      <c r="H2487" s="20" t="str">
        <f aca="false">IF($E2487&lt;&gt;1,"",IF($F2487="",0,IF($G2487&lt;='Cohort Report'!$B$7,1,0)))</f>
        <v/>
      </c>
      <c r="I2487" s="20" t="str">
        <f aca="false">IF($E2487&lt;&gt;1,"",IF($F2487="",0,IF($G2487&lt;='Cohort Report'!$B$8,1,0)))</f>
        <v/>
      </c>
      <c r="J2487" s="21" t="str">
        <f aca="false">IF($E2487&lt;&gt;1,"",DATE(YEAR($D2487),MONTH($D2487),1))</f>
        <v/>
      </c>
      <c r="K2487" s="20" t="str">
        <f aca="false">IF($E2487&lt;&gt;1,"",IF($G2487="","",IF(AND($D2487&gt;='Cohort Report'!$B$5,$D2487&lt;='Cohort Report'!$B$6),$G2487,"")))</f>
        <v/>
      </c>
    </row>
    <row r="2488" customFormat="false" ht="15" hidden="false" customHeight="false" outlineLevel="0" collapsed="false">
      <c r="A2488" s="9"/>
      <c r="B2488" s="22"/>
      <c r="C2488" s="23"/>
      <c r="D2488" s="19" t="str">
        <f aca="false">IF($A2488="","",_xlfn.MINIFS($B:$B,$A:$A,$A2488))</f>
        <v/>
      </c>
      <c r="E2488" s="20" t="str">
        <f aca="false">IF($A2488="","",IF(AND($B2488=$D2488,COUNTIFS($A$2:$A2488,$A2488,$B$2:$B2488,$B2488)=1),1,0))</f>
        <v/>
      </c>
      <c r="F2488" s="19" t="str">
        <f aca="false">IF($E2488&lt;&gt;1,"",IF(COUNTIFS($A:$A,$A2488,$B:$B,"&gt;"&amp;$D2488)=0,"",_xlfn.MINIFS($B:$B,$A:$A,$A2488,$B:$B,"&gt;"&amp;$D2488)))</f>
        <v/>
      </c>
      <c r="G2488" s="20" t="str">
        <f aca="false">IF($F2488="","",$F2488-$D2488)</f>
        <v/>
      </c>
      <c r="H2488" s="20" t="str">
        <f aca="false">IF($E2488&lt;&gt;1,"",IF($F2488="",0,IF($G2488&lt;='Cohort Report'!$B$7,1,0)))</f>
        <v/>
      </c>
      <c r="I2488" s="20" t="str">
        <f aca="false">IF($E2488&lt;&gt;1,"",IF($F2488="",0,IF($G2488&lt;='Cohort Report'!$B$8,1,0)))</f>
        <v/>
      </c>
      <c r="J2488" s="21" t="str">
        <f aca="false">IF($E2488&lt;&gt;1,"",DATE(YEAR($D2488),MONTH($D2488),1))</f>
        <v/>
      </c>
      <c r="K2488" s="20" t="str">
        <f aca="false">IF($E2488&lt;&gt;1,"",IF($G2488="","",IF(AND($D2488&gt;='Cohort Report'!$B$5,$D2488&lt;='Cohort Report'!$B$6),$G2488,"")))</f>
        <v/>
      </c>
    </row>
    <row r="2489" customFormat="false" ht="15" hidden="false" customHeight="false" outlineLevel="0" collapsed="false">
      <c r="A2489" s="9"/>
      <c r="B2489" s="22"/>
      <c r="C2489" s="23"/>
      <c r="D2489" s="19" t="str">
        <f aca="false">IF($A2489="","",_xlfn.MINIFS($B:$B,$A:$A,$A2489))</f>
        <v/>
      </c>
      <c r="E2489" s="20" t="str">
        <f aca="false">IF($A2489="","",IF(AND($B2489=$D2489,COUNTIFS($A$2:$A2489,$A2489,$B$2:$B2489,$B2489)=1),1,0))</f>
        <v/>
      </c>
      <c r="F2489" s="19" t="str">
        <f aca="false">IF($E2489&lt;&gt;1,"",IF(COUNTIFS($A:$A,$A2489,$B:$B,"&gt;"&amp;$D2489)=0,"",_xlfn.MINIFS($B:$B,$A:$A,$A2489,$B:$B,"&gt;"&amp;$D2489)))</f>
        <v/>
      </c>
      <c r="G2489" s="20" t="str">
        <f aca="false">IF($F2489="","",$F2489-$D2489)</f>
        <v/>
      </c>
      <c r="H2489" s="20" t="str">
        <f aca="false">IF($E2489&lt;&gt;1,"",IF($F2489="",0,IF($G2489&lt;='Cohort Report'!$B$7,1,0)))</f>
        <v/>
      </c>
      <c r="I2489" s="20" t="str">
        <f aca="false">IF($E2489&lt;&gt;1,"",IF($F2489="",0,IF($G2489&lt;='Cohort Report'!$B$8,1,0)))</f>
        <v/>
      </c>
      <c r="J2489" s="21" t="str">
        <f aca="false">IF($E2489&lt;&gt;1,"",DATE(YEAR($D2489),MONTH($D2489),1))</f>
        <v/>
      </c>
      <c r="K2489" s="20" t="str">
        <f aca="false">IF($E2489&lt;&gt;1,"",IF($G2489="","",IF(AND($D2489&gt;='Cohort Report'!$B$5,$D2489&lt;='Cohort Report'!$B$6),$G2489,"")))</f>
        <v/>
      </c>
    </row>
    <row r="2490" customFormat="false" ht="15" hidden="false" customHeight="false" outlineLevel="0" collapsed="false">
      <c r="A2490" s="9"/>
      <c r="B2490" s="22"/>
      <c r="C2490" s="23"/>
      <c r="D2490" s="19" t="str">
        <f aca="false">IF($A2490="","",_xlfn.MINIFS($B:$B,$A:$A,$A2490))</f>
        <v/>
      </c>
      <c r="E2490" s="20" t="str">
        <f aca="false">IF($A2490="","",IF(AND($B2490=$D2490,COUNTIFS($A$2:$A2490,$A2490,$B$2:$B2490,$B2490)=1),1,0))</f>
        <v/>
      </c>
      <c r="F2490" s="19" t="str">
        <f aca="false">IF($E2490&lt;&gt;1,"",IF(COUNTIFS($A:$A,$A2490,$B:$B,"&gt;"&amp;$D2490)=0,"",_xlfn.MINIFS($B:$B,$A:$A,$A2490,$B:$B,"&gt;"&amp;$D2490)))</f>
        <v/>
      </c>
      <c r="G2490" s="20" t="str">
        <f aca="false">IF($F2490="","",$F2490-$D2490)</f>
        <v/>
      </c>
      <c r="H2490" s="20" t="str">
        <f aca="false">IF($E2490&lt;&gt;1,"",IF($F2490="",0,IF($G2490&lt;='Cohort Report'!$B$7,1,0)))</f>
        <v/>
      </c>
      <c r="I2490" s="20" t="str">
        <f aca="false">IF($E2490&lt;&gt;1,"",IF($F2490="",0,IF($G2490&lt;='Cohort Report'!$B$8,1,0)))</f>
        <v/>
      </c>
      <c r="J2490" s="21" t="str">
        <f aca="false">IF($E2490&lt;&gt;1,"",DATE(YEAR($D2490),MONTH($D2490),1))</f>
        <v/>
      </c>
      <c r="K2490" s="20" t="str">
        <f aca="false">IF($E2490&lt;&gt;1,"",IF($G2490="","",IF(AND($D2490&gt;='Cohort Report'!$B$5,$D2490&lt;='Cohort Report'!$B$6),$G2490,"")))</f>
        <v/>
      </c>
    </row>
    <row r="2491" customFormat="false" ht="15" hidden="false" customHeight="false" outlineLevel="0" collapsed="false">
      <c r="A2491" s="9"/>
      <c r="B2491" s="22"/>
      <c r="C2491" s="23"/>
      <c r="D2491" s="19" t="str">
        <f aca="false">IF($A2491="","",_xlfn.MINIFS($B:$B,$A:$A,$A2491))</f>
        <v/>
      </c>
      <c r="E2491" s="20" t="str">
        <f aca="false">IF($A2491="","",IF(AND($B2491=$D2491,COUNTIFS($A$2:$A2491,$A2491,$B$2:$B2491,$B2491)=1),1,0))</f>
        <v/>
      </c>
      <c r="F2491" s="19" t="str">
        <f aca="false">IF($E2491&lt;&gt;1,"",IF(COUNTIFS($A:$A,$A2491,$B:$B,"&gt;"&amp;$D2491)=0,"",_xlfn.MINIFS($B:$B,$A:$A,$A2491,$B:$B,"&gt;"&amp;$D2491)))</f>
        <v/>
      </c>
      <c r="G2491" s="20" t="str">
        <f aca="false">IF($F2491="","",$F2491-$D2491)</f>
        <v/>
      </c>
      <c r="H2491" s="20" t="str">
        <f aca="false">IF($E2491&lt;&gt;1,"",IF($F2491="",0,IF($G2491&lt;='Cohort Report'!$B$7,1,0)))</f>
        <v/>
      </c>
      <c r="I2491" s="20" t="str">
        <f aca="false">IF($E2491&lt;&gt;1,"",IF($F2491="",0,IF($G2491&lt;='Cohort Report'!$B$8,1,0)))</f>
        <v/>
      </c>
      <c r="J2491" s="21" t="str">
        <f aca="false">IF($E2491&lt;&gt;1,"",DATE(YEAR($D2491),MONTH($D2491),1))</f>
        <v/>
      </c>
      <c r="K2491" s="20" t="str">
        <f aca="false">IF($E2491&lt;&gt;1,"",IF($G2491="","",IF(AND($D2491&gt;='Cohort Report'!$B$5,$D2491&lt;='Cohort Report'!$B$6),$G2491,"")))</f>
        <v/>
      </c>
    </row>
    <row r="2492" customFormat="false" ht="15" hidden="false" customHeight="false" outlineLevel="0" collapsed="false">
      <c r="A2492" s="9"/>
      <c r="B2492" s="22"/>
      <c r="C2492" s="23"/>
      <c r="D2492" s="19" t="str">
        <f aca="false">IF($A2492="","",_xlfn.MINIFS($B:$B,$A:$A,$A2492))</f>
        <v/>
      </c>
      <c r="E2492" s="20" t="str">
        <f aca="false">IF($A2492="","",IF(AND($B2492=$D2492,COUNTIFS($A$2:$A2492,$A2492,$B$2:$B2492,$B2492)=1),1,0))</f>
        <v/>
      </c>
      <c r="F2492" s="19" t="str">
        <f aca="false">IF($E2492&lt;&gt;1,"",IF(COUNTIFS($A:$A,$A2492,$B:$B,"&gt;"&amp;$D2492)=0,"",_xlfn.MINIFS($B:$B,$A:$A,$A2492,$B:$B,"&gt;"&amp;$D2492)))</f>
        <v/>
      </c>
      <c r="G2492" s="20" t="str">
        <f aca="false">IF($F2492="","",$F2492-$D2492)</f>
        <v/>
      </c>
      <c r="H2492" s="20" t="str">
        <f aca="false">IF($E2492&lt;&gt;1,"",IF($F2492="",0,IF($G2492&lt;='Cohort Report'!$B$7,1,0)))</f>
        <v/>
      </c>
      <c r="I2492" s="20" t="str">
        <f aca="false">IF($E2492&lt;&gt;1,"",IF($F2492="",0,IF($G2492&lt;='Cohort Report'!$B$8,1,0)))</f>
        <v/>
      </c>
      <c r="J2492" s="21" t="str">
        <f aca="false">IF($E2492&lt;&gt;1,"",DATE(YEAR($D2492),MONTH($D2492),1))</f>
        <v/>
      </c>
      <c r="K2492" s="20" t="str">
        <f aca="false">IF($E2492&lt;&gt;1,"",IF($G2492="","",IF(AND($D2492&gt;='Cohort Report'!$B$5,$D2492&lt;='Cohort Report'!$B$6),$G2492,"")))</f>
        <v/>
      </c>
    </row>
    <row r="2493" customFormat="false" ht="15" hidden="false" customHeight="false" outlineLevel="0" collapsed="false">
      <c r="A2493" s="9"/>
      <c r="B2493" s="22"/>
      <c r="C2493" s="23"/>
      <c r="D2493" s="19" t="str">
        <f aca="false">IF($A2493="","",_xlfn.MINIFS($B:$B,$A:$A,$A2493))</f>
        <v/>
      </c>
      <c r="E2493" s="20" t="str">
        <f aca="false">IF($A2493="","",IF(AND($B2493=$D2493,COUNTIFS($A$2:$A2493,$A2493,$B$2:$B2493,$B2493)=1),1,0))</f>
        <v/>
      </c>
      <c r="F2493" s="19" t="str">
        <f aca="false">IF($E2493&lt;&gt;1,"",IF(COUNTIFS($A:$A,$A2493,$B:$B,"&gt;"&amp;$D2493)=0,"",_xlfn.MINIFS($B:$B,$A:$A,$A2493,$B:$B,"&gt;"&amp;$D2493)))</f>
        <v/>
      </c>
      <c r="G2493" s="20" t="str">
        <f aca="false">IF($F2493="","",$F2493-$D2493)</f>
        <v/>
      </c>
      <c r="H2493" s="20" t="str">
        <f aca="false">IF($E2493&lt;&gt;1,"",IF($F2493="",0,IF($G2493&lt;='Cohort Report'!$B$7,1,0)))</f>
        <v/>
      </c>
      <c r="I2493" s="20" t="str">
        <f aca="false">IF($E2493&lt;&gt;1,"",IF($F2493="",0,IF($G2493&lt;='Cohort Report'!$B$8,1,0)))</f>
        <v/>
      </c>
      <c r="J2493" s="21" t="str">
        <f aca="false">IF($E2493&lt;&gt;1,"",DATE(YEAR($D2493),MONTH($D2493),1))</f>
        <v/>
      </c>
      <c r="K2493" s="20" t="str">
        <f aca="false">IF($E2493&lt;&gt;1,"",IF($G2493="","",IF(AND($D2493&gt;='Cohort Report'!$B$5,$D2493&lt;='Cohort Report'!$B$6),$G2493,"")))</f>
        <v/>
      </c>
    </row>
    <row r="2494" customFormat="false" ht="15" hidden="false" customHeight="false" outlineLevel="0" collapsed="false">
      <c r="A2494" s="9"/>
      <c r="B2494" s="22"/>
      <c r="C2494" s="23"/>
      <c r="D2494" s="19" t="str">
        <f aca="false">IF($A2494="","",_xlfn.MINIFS($B:$B,$A:$A,$A2494))</f>
        <v/>
      </c>
      <c r="E2494" s="20" t="str">
        <f aca="false">IF($A2494="","",IF(AND($B2494=$D2494,COUNTIFS($A$2:$A2494,$A2494,$B$2:$B2494,$B2494)=1),1,0))</f>
        <v/>
      </c>
      <c r="F2494" s="19" t="str">
        <f aca="false">IF($E2494&lt;&gt;1,"",IF(COUNTIFS($A:$A,$A2494,$B:$B,"&gt;"&amp;$D2494)=0,"",_xlfn.MINIFS($B:$B,$A:$A,$A2494,$B:$B,"&gt;"&amp;$D2494)))</f>
        <v/>
      </c>
      <c r="G2494" s="20" t="str">
        <f aca="false">IF($F2494="","",$F2494-$D2494)</f>
        <v/>
      </c>
      <c r="H2494" s="20" t="str">
        <f aca="false">IF($E2494&lt;&gt;1,"",IF($F2494="",0,IF($G2494&lt;='Cohort Report'!$B$7,1,0)))</f>
        <v/>
      </c>
      <c r="I2494" s="20" t="str">
        <f aca="false">IF($E2494&lt;&gt;1,"",IF($F2494="",0,IF($G2494&lt;='Cohort Report'!$B$8,1,0)))</f>
        <v/>
      </c>
      <c r="J2494" s="21" t="str">
        <f aca="false">IF($E2494&lt;&gt;1,"",DATE(YEAR($D2494),MONTH($D2494),1))</f>
        <v/>
      </c>
      <c r="K2494" s="20" t="str">
        <f aca="false">IF($E2494&lt;&gt;1,"",IF($G2494="","",IF(AND($D2494&gt;='Cohort Report'!$B$5,$D2494&lt;='Cohort Report'!$B$6),$G2494,"")))</f>
        <v/>
      </c>
    </row>
    <row r="2495" customFormat="false" ht="15" hidden="false" customHeight="false" outlineLevel="0" collapsed="false">
      <c r="A2495" s="9"/>
      <c r="B2495" s="22"/>
      <c r="C2495" s="23"/>
      <c r="D2495" s="19" t="str">
        <f aca="false">IF($A2495="","",_xlfn.MINIFS($B:$B,$A:$A,$A2495))</f>
        <v/>
      </c>
      <c r="E2495" s="20" t="str">
        <f aca="false">IF($A2495="","",IF(AND($B2495=$D2495,COUNTIFS($A$2:$A2495,$A2495,$B$2:$B2495,$B2495)=1),1,0))</f>
        <v/>
      </c>
      <c r="F2495" s="19" t="str">
        <f aca="false">IF($E2495&lt;&gt;1,"",IF(COUNTIFS($A:$A,$A2495,$B:$B,"&gt;"&amp;$D2495)=0,"",_xlfn.MINIFS($B:$B,$A:$A,$A2495,$B:$B,"&gt;"&amp;$D2495)))</f>
        <v/>
      </c>
      <c r="G2495" s="20" t="str">
        <f aca="false">IF($F2495="","",$F2495-$D2495)</f>
        <v/>
      </c>
      <c r="H2495" s="20" t="str">
        <f aca="false">IF($E2495&lt;&gt;1,"",IF($F2495="",0,IF($G2495&lt;='Cohort Report'!$B$7,1,0)))</f>
        <v/>
      </c>
      <c r="I2495" s="20" t="str">
        <f aca="false">IF($E2495&lt;&gt;1,"",IF($F2495="",0,IF($G2495&lt;='Cohort Report'!$B$8,1,0)))</f>
        <v/>
      </c>
      <c r="J2495" s="21" t="str">
        <f aca="false">IF($E2495&lt;&gt;1,"",DATE(YEAR($D2495),MONTH($D2495),1))</f>
        <v/>
      </c>
      <c r="K2495" s="20" t="str">
        <f aca="false">IF($E2495&lt;&gt;1,"",IF($G2495="","",IF(AND($D2495&gt;='Cohort Report'!$B$5,$D2495&lt;='Cohort Report'!$B$6),$G2495,"")))</f>
        <v/>
      </c>
    </row>
    <row r="2496" customFormat="false" ht="15" hidden="false" customHeight="false" outlineLevel="0" collapsed="false">
      <c r="A2496" s="9"/>
      <c r="B2496" s="22"/>
      <c r="C2496" s="23"/>
      <c r="D2496" s="19" t="str">
        <f aca="false">IF($A2496="","",_xlfn.MINIFS($B:$B,$A:$A,$A2496))</f>
        <v/>
      </c>
      <c r="E2496" s="20" t="str">
        <f aca="false">IF($A2496="","",IF(AND($B2496=$D2496,COUNTIFS($A$2:$A2496,$A2496,$B$2:$B2496,$B2496)=1),1,0))</f>
        <v/>
      </c>
      <c r="F2496" s="19" t="str">
        <f aca="false">IF($E2496&lt;&gt;1,"",IF(COUNTIFS($A:$A,$A2496,$B:$B,"&gt;"&amp;$D2496)=0,"",_xlfn.MINIFS($B:$B,$A:$A,$A2496,$B:$B,"&gt;"&amp;$D2496)))</f>
        <v/>
      </c>
      <c r="G2496" s="20" t="str">
        <f aca="false">IF($F2496="","",$F2496-$D2496)</f>
        <v/>
      </c>
      <c r="H2496" s="20" t="str">
        <f aca="false">IF($E2496&lt;&gt;1,"",IF($F2496="",0,IF($G2496&lt;='Cohort Report'!$B$7,1,0)))</f>
        <v/>
      </c>
      <c r="I2496" s="20" t="str">
        <f aca="false">IF($E2496&lt;&gt;1,"",IF($F2496="",0,IF($G2496&lt;='Cohort Report'!$B$8,1,0)))</f>
        <v/>
      </c>
      <c r="J2496" s="21" t="str">
        <f aca="false">IF($E2496&lt;&gt;1,"",DATE(YEAR($D2496),MONTH($D2496),1))</f>
        <v/>
      </c>
      <c r="K2496" s="20" t="str">
        <f aca="false">IF($E2496&lt;&gt;1,"",IF($G2496="","",IF(AND($D2496&gt;='Cohort Report'!$B$5,$D2496&lt;='Cohort Report'!$B$6),$G2496,"")))</f>
        <v/>
      </c>
    </row>
    <row r="2497" customFormat="false" ht="15" hidden="false" customHeight="false" outlineLevel="0" collapsed="false">
      <c r="A2497" s="9"/>
      <c r="B2497" s="22"/>
      <c r="C2497" s="23"/>
      <c r="D2497" s="19" t="str">
        <f aca="false">IF($A2497="","",_xlfn.MINIFS($B:$B,$A:$A,$A2497))</f>
        <v/>
      </c>
      <c r="E2497" s="20" t="str">
        <f aca="false">IF($A2497="","",IF(AND($B2497=$D2497,COUNTIFS($A$2:$A2497,$A2497,$B$2:$B2497,$B2497)=1),1,0))</f>
        <v/>
      </c>
      <c r="F2497" s="19" t="str">
        <f aca="false">IF($E2497&lt;&gt;1,"",IF(COUNTIFS($A:$A,$A2497,$B:$B,"&gt;"&amp;$D2497)=0,"",_xlfn.MINIFS($B:$B,$A:$A,$A2497,$B:$B,"&gt;"&amp;$D2497)))</f>
        <v/>
      </c>
      <c r="G2497" s="20" t="str">
        <f aca="false">IF($F2497="","",$F2497-$D2497)</f>
        <v/>
      </c>
      <c r="H2497" s="20" t="str">
        <f aca="false">IF($E2497&lt;&gt;1,"",IF($F2497="",0,IF($G2497&lt;='Cohort Report'!$B$7,1,0)))</f>
        <v/>
      </c>
      <c r="I2497" s="20" t="str">
        <f aca="false">IF($E2497&lt;&gt;1,"",IF($F2497="",0,IF($G2497&lt;='Cohort Report'!$B$8,1,0)))</f>
        <v/>
      </c>
      <c r="J2497" s="21" t="str">
        <f aca="false">IF($E2497&lt;&gt;1,"",DATE(YEAR($D2497),MONTH($D2497),1))</f>
        <v/>
      </c>
      <c r="K2497" s="20" t="str">
        <f aca="false">IF($E2497&lt;&gt;1,"",IF($G2497="","",IF(AND($D2497&gt;='Cohort Report'!$B$5,$D2497&lt;='Cohort Report'!$B$6),$G2497,"")))</f>
        <v/>
      </c>
    </row>
    <row r="2498" customFormat="false" ht="15" hidden="false" customHeight="false" outlineLevel="0" collapsed="false">
      <c r="A2498" s="9"/>
      <c r="B2498" s="22"/>
      <c r="C2498" s="23"/>
      <c r="D2498" s="19" t="str">
        <f aca="false">IF($A2498="","",_xlfn.MINIFS($B:$B,$A:$A,$A2498))</f>
        <v/>
      </c>
      <c r="E2498" s="20" t="str">
        <f aca="false">IF($A2498="","",IF(AND($B2498=$D2498,COUNTIFS($A$2:$A2498,$A2498,$B$2:$B2498,$B2498)=1),1,0))</f>
        <v/>
      </c>
      <c r="F2498" s="19" t="str">
        <f aca="false">IF($E2498&lt;&gt;1,"",IF(COUNTIFS($A:$A,$A2498,$B:$B,"&gt;"&amp;$D2498)=0,"",_xlfn.MINIFS($B:$B,$A:$A,$A2498,$B:$B,"&gt;"&amp;$D2498)))</f>
        <v/>
      </c>
      <c r="G2498" s="20" t="str">
        <f aca="false">IF($F2498="","",$F2498-$D2498)</f>
        <v/>
      </c>
      <c r="H2498" s="20" t="str">
        <f aca="false">IF($E2498&lt;&gt;1,"",IF($F2498="",0,IF($G2498&lt;='Cohort Report'!$B$7,1,0)))</f>
        <v/>
      </c>
      <c r="I2498" s="20" t="str">
        <f aca="false">IF($E2498&lt;&gt;1,"",IF($F2498="",0,IF($G2498&lt;='Cohort Report'!$B$8,1,0)))</f>
        <v/>
      </c>
      <c r="J2498" s="21" t="str">
        <f aca="false">IF($E2498&lt;&gt;1,"",DATE(YEAR($D2498),MONTH($D2498),1))</f>
        <v/>
      </c>
      <c r="K2498" s="20" t="str">
        <f aca="false">IF($E2498&lt;&gt;1,"",IF($G2498="","",IF(AND($D2498&gt;='Cohort Report'!$B$5,$D2498&lt;='Cohort Report'!$B$6),$G2498,"")))</f>
        <v/>
      </c>
    </row>
    <row r="2499" customFormat="false" ht="15" hidden="false" customHeight="false" outlineLevel="0" collapsed="false">
      <c r="A2499" s="9"/>
      <c r="B2499" s="22"/>
      <c r="C2499" s="23"/>
      <c r="D2499" s="19" t="str">
        <f aca="false">IF($A2499="","",_xlfn.MINIFS($B:$B,$A:$A,$A2499))</f>
        <v/>
      </c>
      <c r="E2499" s="20" t="str">
        <f aca="false">IF($A2499="","",IF(AND($B2499=$D2499,COUNTIFS($A$2:$A2499,$A2499,$B$2:$B2499,$B2499)=1),1,0))</f>
        <v/>
      </c>
      <c r="F2499" s="19" t="str">
        <f aca="false">IF($E2499&lt;&gt;1,"",IF(COUNTIFS($A:$A,$A2499,$B:$B,"&gt;"&amp;$D2499)=0,"",_xlfn.MINIFS($B:$B,$A:$A,$A2499,$B:$B,"&gt;"&amp;$D2499)))</f>
        <v/>
      </c>
      <c r="G2499" s="20" t="str">
        <f aca="false">IF($F2499="","",$F2499-$D2499)</f>
        <v/>
      </c>
      <c r="H2499" s="20" t="str">
        <f aca="false">IF($E2499&lt;&gt;1,"",IF($F2499="",0,IF($G2499&lt;='Cohort Report'!$B$7,1,0)))</f>
        <v/>
      </c>
      <c r="I2499" s="20" t="str">
        <f aca="false">IF($E2499&lt;&gt;1,"",IF($F2499="",0,IF($G2499&lt;='Cohort Report'!$B$8,1,0)))</f>
        <v/>
      </c>
      <c r="J2499" s="21" t="str">
        <f aca="false">IF($E2499&lt;&gt;1,"",DATE(YEAR($D2499),MONTH($D2499),1))</f>
        <v/>
      </c>
      <c r="K2499" s="20" t="str">
        <f aca="false">IF($E2499&lt;&gt;1,"",IF($G2499="","",IF(AND($D2499&gt;='Cohort Report'!$B$5,$D2499&lt;='Cohort Report'!$B$6),$G2499,"")))</f>
        <v/>
      </c>
    </row>
    <row r="2500" customFormat="false" ht="15" hidden="false" customHeight="false" outlineLevel="0" collapsed="false">
      <c r="A2500" s="9"/>
      <c r="B2500" s="22"/>
      <c r="C2500" s="23"/>
      <c r="D2500" s="19" t="str">
        <f aca="false">IF($A2500="","",_xlfn.MINIFS($B:$B,$A:$A,$A2500))</f>
        <v/>
      </c>
      <c r="E2500" s="20" t="str">
        <f aca="false">IF($A2500="","",IF(AND($B2500=$D2500,COUNTIFS($A$2:$A2500,$A2500,$B$2:$B2500,$B2500)=1),1,0))</f>
        <v/>
      </c>
      <c r="F2500" s="19" t="str">
        <f aca="false">IF($E2500&lt;&gt;1,"",IF(COUNTIFS($A:$A,$A2500,$B:$B,"&gt;"&amp;$D2500)=0,"",_xlfn.MINIFS($B:$B,$A:$A,$A2500,$B:$B,"&gt;"&amp;$D2500)))</f>
        <v/>
      </c>
      <c r="G2500" s="20" t="str">
        <f aca="false">IF($F2500="","",$F2500-$D2500)</f>
        <v/>
      </c>
      <c r="H2500" s="20" t="str">
        <f aca="false">IF($E2500&lt;&gt;1,"",IF($F2500="",0,IF($G2500&lt;='Cohort Report'!$B$7,1,0)))</f>
        <v/>
      </c>
      <c r="I2500" s="20" t="str">
        <f aca="false">IF($E2500&lt;&gt;1,"",IF($F2500="",0,IF($G2500&lt;='Cohort Report'!$B$8,1,0)))</f>
        <v/>
      </c>
      <c r="J2500" s="21" t="str">
        <f aca="false">IF($E2500&lt;&gt;1,"",DATE(YEAR($D2500),MONTH($D2500),1))</f>
        <v/>
      </c>
      <c r="K2500" s="20" t="str">
        <f aca="false">IF($E2500&lt;&gt;1,"",IF($G2500="","",IF(AND($D2500&gt;='Cohort Report'!$B$5,$D2500&lt;='Cohort Report'!$B$6),$G2500,"")))</f>
        <v/>
      </c>
    </row>
    <row r="2501" customFormat="false" ht="15" hidden="false" customHeight="false" outlineLevel="0" collapsed="false">
      <c r="A2501" s="9"/>
      <c r="B2501" s="22"/>
      <c r="C2501" s="23"/>
      <c r="D2501" s="19" t="str">
        <f aca="false">IF($A2501="","",_xlfn.MINIFS($B:$B,$A:$A,$A2501))</f>
        <v/>
      </c>
      <c r="E2501" s="20" t="str">
        <f aca="false">IF($A2501="","",IF(AND($B2501=$D2501,COUNTIFS($A$2:$A2501,$A2501,$B$2:$B2501,$B2501)=1),1,0))</f>
        <v/>
      </c>
      <c r="F2501" s="19" t="str">
        <f aca="false">IF($E2501&lt;&gt;1,"",IF(COUNTIFS($A:$A,$A2501,$B:$B,"&gt;"&amp;$D2501)=0,"",_xlfn.MINIFS($B:$B,$A:$A,$A2501,$B:$B,"&gt;"&amp;$D2501)))</f>
        <v/>
      </c>
      <c r="G2501" s="20" t="str">
        <f aca="false">IF($F2501="","",$F2501-$D2501)</f>
        <v/>
      </c>
      <c r="H2501" s="20" t="str">
        <f aca="false">IF($E2501&lt;&gt;1,"",IF($F2501="",0,IF($G2501&lt;='Cohort Report'!$B$7,1,0)))</f>
        <v/>
      </c>
      <c r="I2501" s="20" t="str">
        <f aca="false">IF($E2501&lt;&gt;1,"",IF($F2501="",0,IF($G2501&lt;='Cohort Report'!$B$8,1,0)))</f>
        <v/>
      </c>
      <c r="J2501" s="21" t="str">
        <f aca="false">IF($E2501&lt;&gt;1,"",DATE(YEAR($D2501),MONTH($D2501),1))</f>
        <v/>
      </c>
      <c r="K2501" s="20" t="str">
        <f aca="false">IF($E2501&lt;&gt;1,"",IF($G2501="","",IF(AND($D2501&gt;='Cohort Report'!$B$5,$D2501&lt;='Cohort Report'!$B$6),$G2501,"")))</f>
        <v/>
      </c>
    </row>
    <row r="2502" customFormat="false" ht="15" hidden="false" customHeight="false" outlineLevel="0" collapsed="false">
      <c r="A2502" s="9"/>
      <c r="B2502" s="22"/>
      <c r="C2502" s="23"/>
      <c r="D2502" s="19" t="str">
        <f aca="false">IF($A2502="","",_xlfn.MINIFS($B:$B,$A:$A,$A2502))</f>
        <v/>
      </c>
      <c r="E2502" s="20" t="str">
        <f aca="false">IF($A2502="","",IF(AND($B2502=$D2502,COUNTIFS($A$2:$A2502,$A2502,$B$2:$B2502,$B2502)=1),1,0))</f>
        <v/>
      </c>
      <c r="F2502" s="19" t="str">
        <f aca="false">IF($E2502&lt;&gt;1,"",IF(COUNTIFS($A:$A,$A2502,$B:$B,"&gt;"&amp;$D2502)=0,"",_xlfn.MINIFS($B:$B,$A:$A,$A2502,$B:$B,"&gt;"&amp;$D2502)))</f>
        <v/>
      </c>
      <c r="G2502" s="20" t="str">
        <f aca="false">IF($F2502="","",$F2502-$D2502)</f>
        <v/>
      </c>
      <c r="H2502" s="20" t="str">
        <f aca="false">IF($E2502&lt;&gt;1,"",IF($F2502="",0,IF($G2502&lt;='Cohort Report'!$B$7,1,0)))</f>
        <v/>
      </c>
      <c r="I2502" s="20" t="str">
        <f aca="false">IF($E2502&lt;&gt;1,"",IF($F2502="",0,IF($G2502&lt;='Cohort Report'!$B$8,1,0)))</f>
        <v/>
      </c>
      <c r="J2502" s="21" t="str">
        <f aca="false">IF($E2502&lt;&gt;1,"",DATE(YEAR($D2502),MONTH($D2502),1))</f>
        <v/>
      </c>
      <c r="K2502" s="20" t="str">
        <f aca="false">IF($E2502&lt;&gt;1,"",IF($G2502="","",IF(AND($D2502&gt;='Cohort Report'!$B$5,$D2502&lt;='Cohort Report'!$B$6),$G2502,"")))</f>
        <v/>
      </c>
    </row>
    <row r="2503" customFormat="false" ht="15" hidden="false" customHeight="false" outlineLevel="0" collapsed="false">
      <c r="A2503" s="9"/>
      <c r="B2503" s="22"/>
      <c r="C2503" s="23"/>
      <c r="D2503" s="19" t="str">
        <f aca="false">IF($A2503="","",_xlfn.MINIFS($B:$B,$A:$A,$A2503))</f>
        <v/>
      </c>
      <c r="E2503" s="20" t="str">
        <f aca="false">IF($A2503="","",IF(AND($B2503=$D2503,COUNTIFS($A$2:$A2503,$A2503,$B$2:$B2503,$B2503)=1),1,0))</f>
        <v/>
      </c>
      <c r="F2503" s="19" t="str">
        <f aca="false">IF($E2503&lt;&gt;1,"",IF(COUNTIFS($A:$A,$A2503,$B:$B,"&gt;"&amp;$D2503)=0,"",_xlfn.MINIFS($B:$B,$A:$A,$A2503,$B:$B,"&gt;"&amp;$D2503)))</f>
        <v/>
      </c>
      <c r="G2503" s="20" t="str">
        <f aca="false">IF($F2503="","",$F2503-$D2503)</f>
        <v/>
      </c>
      <c r="H2503" s="20" t="str">
        <f aca="false">IF($E2503&lt;&gt;1,"",IF($F2503="",0,IF($G2503&lt;='Cohort Report'!$B$7,1,0)))</f>
        <v/>
      </c>
      <c r="I2503" s="20" t="str">
        <f aca="false">IF($E2503&lt;&gt;1,"",IF($F2503="",0,IF($G2503&lt;='Cohort Report'!$B$8,1,0)))</f>
        <v/>
      </c>
      <c r="J2503" s="21" t="str">
        <f aca="false">IF($E2503&lt;&gt;1,"",DATE(YEAR($D2503),MONTH($D2503),1))</f>
        <v/>
      </c>
      <c r="K2503" s="20" t="str">
        <f aca="false">IF($E2503&lt;&gt;1,"",IF($G2503="","",IF(AND($D2503&gt;='Cohort Report'!$B$5,$D2503&lt;='Cohort Report'!$B$6),$G2503,"")))</f>
        <v/>
      </c>
    </row>
    <row r="2504" customFormat="false" ht="15" hidden="false" customHeight="false" outlineLevel="0" collapsed="false">
      <c r="A2504" s="9"/>
      <c r="B2504" s="22"/>
      <c r="C2504" s="23"/>
      <c r="D2504" s="19" t="str">
        <f aca="false">IF($A2504="","",_xlfn.MINIFS($B:$B,$A:$A,$A2504))</f>
        <v/>
      </c>
      <c r="E2504" s="20" t="str">
        <f aca="false">IF($A2504="","",IF(AND($B2504=$D2504,COUNTIFS($A$2:$A2504,$A2504,$B$2:$B2504,$B2504)=1),1,0))</f>
        <v/>
      </c>
      <c r="F2504" s="19" t="str">
        <f aca="false">IF($E2504&lt;&gt;1,"",IF(COUNTIFS($A:$A,$A2504,$B:$B,"&gt;"&amp;$D2504)=0,"",_xlfn.MINIFS($B:$B,$A:$A,$A2504,$B:$B,"&gt;"&amp;$D2504)))</f>
        <v/>
      </c>
      <c r="G2504" s="20" t="str">
        <f aca="false">IF($F2504="","",$F2504-$D2504)</f>
        <v/>
      </c>
      <c r="H2504" s="20" t="str">
        <f aca="false">IF($E2504&lt;&gt;1,"",IF($F2504="",0,IF($G2504&lt;='Cohort Report'!$B$7,1,0)))</f>
        <v/>
      </c>
      <c r="I2504" s="20" t="str">
        <f aca="false">IF($E2504&lt;&gt;1,"",IF($F2504="",0,IF($G2504&lt;='Cohort Report'!$B$8,1,0)))</f>
        <v/>
      </c>
      <c r="J2504" s="21" t="str">
        <f aca="false">IF($E2504&lt;&gt;1,"",DATE(YEAR($D2504),MONTH($D2504),1))</f>
        <v/>
      </c>
      <c r="K2504" s="20" t="str">
        <f aca="false">IF($E2504&lt;&gt;1,"",IF($G2504="","",IF(AND($D2504&gt;='Cohort Report'!$B$5,$D2504&lt;='Cohort Report'!$B$6),$G2504,"")))</f>
        <v/>
      </c>
    </row>
    <row r="2505" customFormat="false" ht="15" hidden="false" customHeight="false" outlineLevel="0" collapsed="false">
      <c r="A2505" s="9"/>
      <c r="B2505" s="22"/>
      <c r="C2505" s="23"/>
      <c r="D2505" s="19" t="str">
        <f aca="false">IF($A2505="","",_xlfn.MINIFS($B:$B,$A:$A,$A2505))</f>
        <v/>
      </c>
      <c r="E2505" s="20" t="str">
        <f aca="false">IF($A2505="","",IF(AND($B2505=$D2505,COUNTIFS($A$2:$A2505,$A2505,$B$2:$B2505,$B2505)=1),1,0))</f>
        <v/>
      </c>
      <c r="F2505" s="19" t="str">
        <f aca="false">IF($E2505&lt;&gt;1,"",IF(COUNTIFS($A:$A,$A2505,$B:$B,"&gt;"&amp;$D2505)=0,"",_xlfn.MINIFS($B:$B,$A:$A,$A2505,$B:$B,"&gt;"&amp;$D2505)))</f>
        <v/>
      </c>
      <c r="G2505" s="20" t="str">
        <f aca="false">IF($F2505="","",$F2505-$D2505)</f>
        <v/>
      </c>
      <c r="H2505" s="20" t="str">
        <f aca="false">IF($E2505&lt;&gt;1,"",IF($F2505="",0,IF($G2505&lt;='Cohort Report'!$B$7,1,0)))</f>
        <v/>
      </c>
      <c r="I2505" s="20" t="str">
        <f aca="false">IF($E2505&lt;&gt;1,"",IF($F2505="",0,IF($G2505&lt;='Cohort Report'!$B$8,1,0)))</f>
        <v/>
      </c>
      <c r="J2505" s="21" t="str">
        <f aca="false">IF($E2505&lt;&gt;1,"",DATE(YEAR($D2505),MONTH($D2505),1))</f>
        <v/>
      </c>
      <c r="K2505" s="20" t="str">
        <f aca="false">IF($E2505&lt;&gt;1,"",IF($G2505="","",IF(AND($D2505&gt;='Cohort Report'!$B$5,$D2505&lt;='Cohort Report'!$B$6),$G2505,"")))</f>
        <v/>
      </c>
    </row>
    <row r="2506" customFormat="false" ht="15" hidden="false" customHeight="false" outlineLevel="0" collapsed="false">
      <c r="A2506" s="9"/>
      <c r="B2506" s="22"/>
      <c r="C2506" s="23"/>
      <c r="D2506" s="19" t="str">
        <f aca="false">IF($A2506="","",_xlfn.MINIFS($B:$B,$A:$A,$A2506))</f>
        <v/>
      </c>
      <c r="E2506" s="20" t="str">
        <f aca="false">IF($A2506="","",IF(AND($B2506=$D2506,COUNTIFS($A$2:$A2506,$A2506,$B$2:$B2506,$B2506)=1),1,0))</f>
        <v/>
      </c>
      <c r="F2506" s="19" t="str">
        <f aca="false">IF($E2506&lt;&gt;1,"",IF(COUNTIFS($A:$A,$A2506,$B:$B,"&gt;"&amp;$D2506)=0,"",_xlfn.MINIFS($B:$B,$A:$A,$A2506,$B:$B,"&gt;"&amp;$D2506)))</f>
        <v/>
      </c>
      <c r="G2506" s="20" t="str">
        <f aca="false">IF($F2506="","",$F2506-$D2506)</f>
        <v/>
      </c>
      <c r="H2506" s="20" t="str">
        <f aca="false">IF($E2506&lt;&gt;1,"",IF($F2506="",0,IF($G2506&lt;='Cohort Report'!$B$7,1,0)))</f>
        <v/>
      </c>
      <c r="I2506" s="20" t="str">
        <f aca="false">IF($E2506&lt;&gt;1,"",IF($F2506="",0,IF($G2506&lt;='Cohort Report'!$B$8,1,0)))</f>
        <v/>
      </c>
      <c r="J2506" s="21" t="str">
        <f aca="false">IF($E2506&lt;&gt;1,"",DATE(YEAR($D2506),MONTH($D2506),1))</f>
        <v/>
      </c>
      <c r="K2506" s="20" t="str">
        <f aca="false">IF($E2506&lt;&gt;1,"",IF($G2506="","",IF(AND($D2506&gt;='Cohort Report'!$B$5,$D2506&lt;='Cohort Report'!$B$6),$G2506,"")))</f>
        <v/>
      </c>
    </row>
    <row r="2507" customFormat="false" ht="15" hidden="false" customHeight="false" outlineLevel="0" collapsed="false">
      <c r="A2507" s="9"/>
      <c r="B2507" s="22"/>
      <c r="C2507" s="23"/>
      <c r="D2507" s="19" t="str">
        <f aca="false">IF($A2507="","",_xlfn.MINIFS($B:$B,$A:$A,$A2507))</f>
        <v/>
      </c>
      <c r="E2507" s="20" t="str">
        <f aca="false">IF($A2507="","",IF(AND($B2507=$D2507,COUNTIFS($A$2:$A2507,$A2507,$B$2:$B2507,$B2507)=1),1,0))</f>
        <v/>
      </c>
      <c r="F2507" s="19" t="str">
        <f aca="false">IF($E2507&lt;&gt;1,"",IF(COUNTIFS($A:$A,$A2507,$B:$B,"&gt;"&amp;$D2507)=0,"",_xlfn.MINIFS($B:$B,$A:$A,$A2507,$B:$B,"&gt;"&amp;$D2507)))</f>
        <v/>
      </c>
      <c r="G2507" s="20" t="str">
        <f aca="false">IF($F2507="","",$F2507-$D2507)</f>
        <v/>
      </c>
      <c r="H2507" s="20" t="str">
        <f aca="false">IF($E2507&lt;&gt;1,"",IF($F2507="",0,IF($G2507&lt;='Cohort Report'!$B$7,1,0)))</f>
        <v/>
      </c>
      <c r="I2507" s="20" t="str">
        <f aca="false">IF($E2507&lt;&gt;1,"",IF($F2507="",0,IF($G2507&lt;='Cohort Report'!$B$8,1,0)))</f>
        <v/>
      </c>
      <c r="J2507" s="21" t="str">
        <f aca="false">IF($E2507&lt;&gt;1,"",DATE(YEAR($D2507),MONTH($D2507),1))</f>
        <v/>
      </c>
      <c r="K2507" s="20" t="str">
        <f aca="false">IF($E2507&lt;&gt;1,"",IF($G2507="","",IF(AND($D2507&gt;='Cohort Report'!$B$5,$D2507&lt;='Cohort Report'!$B$6),$G2507,"")))</f>
        <v/>
      </c>
    </row>
    <row r="2508" customFormat="false" ht="15" hidden="false" customHeight="false" outlineLevel="0" collapsed="false">
      <c r="A2508" s="9"/>
      <c r="B2508" s="22"/>
      <c r="C2508" s="23"/>
      <c r="D2508" s="19" t="str">
        <f aca="false">IF($A2508="","",_xlfn.MINIFS($B:$B,$A:$A,$A2508))</f>
        <v/>
      </c>
      <c r="E2508" s="20" t="str">
        <f aca="false">IF($A2508="","",IF(AND($B2508=$D2508,COUNTIFS($A$2:$A2508,$A2508,$B$2:$B2508,$B2508)=1),1,0))</f>
        <v/>
      </c>
      <c r="F2508" s="19" t="str">
        <f aca="false">IF($E2508&lt;&gt;1,"",IF(COUNTIFS($A:$A,$A2508,$B:$B,"&gt;"&amp;$D2508)=0,"",_xlfn.MINIFS($B:$B,$A:$A,$A2508,$B:$B,"&gt;"&amp;$D2508)))</f>
        <v/>
      </c>
      <c r="G2508" s="20" t="str">
        <f aca="false">IF($F2508="","",$F2508-$D2508)</f>
        <v/>
      </c>
      <c r="H2508" s="20" t="str">
        <f aca="false">IF($E2508&lt;&gt;1,"",IF($F2508="",0,IF($G2508&lt;='Cohort Report'!$B$7,1,0)))</f>
        <v/>
      </c>
      <c r="I2508" s="20" t="str">
        <f aca="false">IF($E2508&lt;&gt;1,"",IF($F2508="",0,IF($G2508&lt;='Cohort Report'!$B$8,1,0)))</f>
        <v/>
      </c>
      <c r="J2508" s="21" t="str">
        <f aca="false">IF($E2508&lt;&gt;1,"",DATE(YEAR($D2508),MONTH($D2508),1))</f>
        <v/>
      </c>
      <c r="K2508" s="20" t="str">
        <f aca="false">IF($E2508&lt;&gt;1,"",IF($G2508="","",IF(AND($D2508&gt;='Cohort Report'!$B$5,$D2508&lt;='Cohort Report'!$B$6),$G2508,"")))</f>
        <v/>
      </c>
    </row>
    <row r="2509" customFormat="false" ht="15" hidden="false" customHeight="false" outlineLevel="0" collapsed="false">
      <c r="A2509" s="9"/>
      <c r="B2509" s="22"/>
      <c r="C2509" s="23"/>
      <c r="D2509" s="19" t="str">
        <f aca="false">IF($A2509="","",_xlfn.MINIFS($B:$B,$A:$A,$A2509))</f>
        <v/>
      </c>
      <c r="E2509" s="20" t="str">
        <f aca="false">IF($A2509="","",IF(AND($B2509=$D2509,COUNTIFS($A$2:$A2509,$A2509,$B$2:$B2509,$B2509)=1),1,0))</f>
        <v/>
      </c>
      <c r="F2509" s="19" t="str">
        <f aca="false">IF($E2509&lt;&gt;1,"",IF(COUNTIFS($A:$A,$A2509,$B:$B,"&gt;"&amp;$D2509)=0,"",_xlfn.MINIFS($B:$B,$A:$A,$A2509,$B:$B,"&gt;"&amp;$D2509)))</f>
        <v/>
      </c>
      <c r="G2509" s="20" t="str">
        <f aca="false">IF($F2509="","",$F2509-$D2509)</f>
        <v/>
      </c>
      <c r="H2509" s="20" t="str">
        <f aca="false">IF($E2509&lt;&gt;1,"",IF($F2509="",0,IF($G2509&lt;='Cohort Report'!$B$7,1,0)))</f>
        <v/>
      </c>
      <c r="I2509" s="20" t="str">
        <f aca="false">IF($E2509&lt;&gt;1,"",IF($F2509="",0,IF($G2509&lt;='Cohort Report'!$B$8,1,0)))</f>
        <v/>
      </c>
      <c r="J2509" s="21" t="str">
        <f aca="false">IF($E2509&lt;&gt;1,"",DATE(YEAR($D2509),MONTH($D2509),1))</f>
        <v/>
      </c>
      <c r="K2509" s="20" t="str">
        <f aca="false">IF($E2509&lt;&gt;1,"",IF($G2509="","",IF(AND($D2509&gt;='Cohort Report'!$B$5,$D2509&lt;='Cohort Report'!$B$6),$G2509,"")))</f>
        <v/>
      </c>
    </row>
    <row r="2510" customFormat="false" ht="15" hidden="false" customHeight="false" outlineLevel="0" collapsed="false">
      <c r="A2510" s="9"/>
      <c r="B2510" s="22"/>
      <c r="C2510" s="23"/>
      <c r="D2510" s="19" t="str">
        <f aca="false">IF($A2510="","",_xlfn.MINIFS($B:$B,$A:$A,$A2510))</f>
        <v/>
      </c>
      <c r="E2510" s="20" t="str">
        <f aca="false">IF($A2510="","",IF(AND($B2510=$D2510,COUNTIFS($A$2:$A2510,$A2510,$B$2:$B2510,$B2510)=1),1,0))</f>
        <v/>
      </c>
      <c r="F2510" s="19" t="str">
        <f aca="false">IF($E2510&lt;&gt;1,"",IF(COUNTIFS($A:$A,$A2510,$B:$B,"&gt;"&amp;$D2510)=0,"",_xlfn.MINIFS($B:$B,$A:$A,$A2510,$B:$B,"&gt;"&amp;$D2510)))</f>
        <v/>
      </c>
      <c r="G2510" s="20" t="str">
        <f aca="false">IF($F2510="","",$F2510-$D2510)</f>
        <v/>
      </c>
      <c r="H2510" s="20" t="str">
        <f aca="false">IF($E2510&lt;&gt;1,"",IF($F2510="",0,IF($G2510&lt;='Cohort Report'!$B$7,1,0)))</f>
        <v/>
      </c>
      <c r="I2510" s="20" t="str">
        <f aca="false">IF($E2510&lt;&gt;1,"",IF($F2510="",0,IF($G2510&lt;='Cohort Report'!$B$8,1,0)))</f>
        <v/>
      </c>
      <c r="J2510" s="21" t="str">
        <f aca="false">IF($E2510&lt;&gt;1,"",DATE(YEAR($D2510),MONTH($D2510),1))</f>
        <v/>
      </c>
      <c r="K2510" s="20" t="str">
        <f aca="false">IF($E2510&lt;&gt;1,"",IF($G2510="","",IF(AND($D2510&gt;='Cohort Report'!$B$5,$D2510&lt;='Cohort Report'!$B$6),$G2510,"")))</f>
        <v/>
      </c>
    </row>
    <row r="2511" customFormat="false" ht="15" hidden="false" customHeight="false" outlineLevel="0" collapsed="false">
      <c r="A2511" s="9"/>
      <c r="B2511" s="22"/>
      <c r="C2511" s="23"/>
      <c r="D2511" s="19" t="str">
        <f aca="false">IF($A2511="","",_xlfn.MINIFS($B:$B,$A:$A,$A2511))</f>
        <v/>
      </c>
      <c r="E2511" s="20" t="str">
        <f aca="false">IF($A2511="","",IF(AND($B2511=$D2511,COUNTIFS($A$2:$A2511,$A2511,$B$2:$B2511,$B2511)=1),1,0))</f>
        <v/>
      </c>
      <c r="F2511" s="19" t="str">
        <f aca="false">IF($E2511&lt;&gt;1,"",IF(COUNTIFS($A:$A,$A2511,$B:$B,"&gt;"&amp;$D2511)=0,"",_xlfn.MINIFS($B:$B,$A:$A,$A2511,$B:$B,"&gt;"&amp;$D2511)))</f>
        <v/>
      </c>
      <c r="G2511" s="20" t="str">
        <f aca="false">IF($F2511="","",$F2511-$D2511)</f>
        <v/>
      </c>
      <c r="H2511" s="20" t="str">
        <f aca="false">IF($E2511&lt;&gt;1,"",IF($F2511="",0,IF($G2511&lt;='Cohort Report'!$B$7,1,0)))</f>
        <v/>
      </c>
      <c r="I2511" s="20" t="str">
        <f aca="false">IF($E2511&lt;&gt;1,"",IF($F2511="",0,IF($G2511&lt;='Cohort Report'!$B$8,1,0)))</f>
        <v/>
      </c>
      <c r="J2511" s="21" t="str">
        <f aca="false">IF($E2511&lt;&gt;1,"",DATE(YEAR($D2511),MONTH($D2511),1))</f>
        <v/>
      </c>
      <c r="K2511" s="20" t="str">
        <f aca="false">IF($E2511&lt;&gt;1,"",IF($G2511="","",IF(AND($D2511&gt;='Cohort Report'!$B$5,$D2511&lt;='Cohort Report'!$B$6),$G2511,"")))</f>
        <v/>
      </c>
    </row>
    <row r="2512" customFormat="false" ht="15" hidden="false" customHeight="false" outlineLevel="0" collapsed="false">
      <c r="A2512" s="9"/>
      <c r="B2512" s="22"/>
      <c r="C2512" s="23"/>
      <c r="D2512" s="19" t="str">
        <f aca="false">IF($A2512="","",_xlfn.MINIFS($B:$B,$A:$A,$A2512))</f>
        <v/>
      </c>
      <c r="E2512" s="20" t="str">
        <f aca="false">IF($A2512="","",IF(AND($B2512=$D2512,COUNTIFS($A$2:$A2512,$A2512,$B$2:$B2512,$B2512)=1),1,0))</f>
        <v/>
      </c>
      <c r="F2512" s="19" t="str">
        <f aca="false">IF($E2512&lt;&gt;1,"",IF(COUNTIFS($A:$A,$A2512,$B:$B,"&gt;"&amp;$D2512)=0,"",_xlfn.MINIFS($B:$B,$A:$A,$A2512,$B:$B,"&gt;"&amp;$D2512)))</f>
        <v/>
      </c>
      <c r="G2512" s="20" t="str">
        <f aca="false">IF($F2512="","",$F2512-$D2512)</f>
        <v/>
      </c>
      <c r="H2512" s="20" t="str">
        <f aca="false">IF($E2512&lt;&gt;1,"",IF($F2512="",0,IF($G2512&lt;='Cohort Report'!$B$7,1,0)))</f>
        <v/>
      </c>
      <c r="I2512" s="20" t="str">
        <f aca="false">IF($E2512&lt;&gt;1,"",IF($F2512="",0,IF($G2512&lt;='Cohort Report'!$B$8,1,0)))</f>
        <v/>
      </c>
      <c r="J2512" s="21" t="str">
        <f aca="false">IF($E2512&lt;&gt;1,"",DATE(YEAR($D2512),MONTH($D2512),1))</f>
        <v/>
      </c>
      <c r="K2512" s="20" t="str">
        <f aca="false">IF($E2512&lt;&gt;1,"",IF($G2512="","",IF(AND($D2512&gt;='Cohort Report'!$B$5,$D2512&lt;='Cohort Report'!$B$6),$G2512,"")))</f>
        <v/>
      </c>
    </row>
    <row r="2513" customFormat="false" ht="15" hidden="false" customHeight="false" outlineLevel="0" collapsed="false">
      <c r="A2513" s="9"/>
      <c r="B2513" s="22"/>
      <c r="C2513" s="23"/>
      <c r="D2513" s="19" t="str">
        <f aca="false">IF($A2513="","",_xlfn.MINIFS($B:$B,$A:$A,$A2513))</f>
        <v/>
      </c>
      <c r="E2513" s="20" t="str">
        <f aca="false">IF($A2513="","",IF(AND($B2513=$D2513,COUNTIFS($A$2:$A2513,$A2513,$B$2:$B2513,$B2513)=1),1,0))</f>
        <v/>
      </c>
      <c r="F2513" s="19" t="str">
        <f aca="false">IF($E2513&lt;&gt;1,"",IF(COUNTIFS($A:$A,$A2513,$B:$B,"&gt;"&amp;$D2513)=0,"",_xlfn.MINIFS($B:$B,$A:$A,$A2513,$B:$B,"&gt;"&amp;$D2513)))</f>
        <v/>
      </c>
      <c r="G2513" s="20" t="str">
        <f aca="false">IF($F2513="","",$F2513-$D2513)</f>
        <v/>
      </c>
      <c r="H2513" s="20" t="str">
        <f aca="false">IF($E2513&lt;&gt;1,"",IF($F2513="",0,IF($G2513&lt;='Cohort Report'!$B$7,1,0)))</f>
        <v/>
      </c>
      <c r="I2513" s="20" t="str">
        <f aca="false">IF($E2513&lt;&gt;1,"",IF($F2513="",0,IF($G2513&lt;='Cohort Report'!$B$8,1,0)))</f>
        <v/>
      </c>
      <c r="J2513" s="21" t="str">
        <f aca="false">IF($E2513&lt;&gt;1,"",DATE(YEAR($D2513),MONTH($D2513),1))</f>
        <v/>
      </c>
      <c r="K2513" s="20" t="str">
        <f aca="false">IF($E2513&lt;&gt;1,"",IF($G2513="","",IF(AND($D2513&gt;='Cohort Report'!$B$5,$D2513&lt;='Cohort Report'!$B$6),$G2513,"")))</f>
        <v/>
      </c>
    </row>
    <row r="2514" customFormat="false" ht="15" hidden="false" customHeight="false" outlineLevel="0" collapsed="false">
      <c r="A2514" s="9"/>
      <c r="B2514" s="22"/>
      <c r="C2514" s="23"/>
      <c r="D2514" s="19" t="str">
        <f aca="false">IF($A2514="","",_xlfn.MINIFS($B:$B,$A:$A,$A2514))</f>
        <v/>
      </c>
      <c r="E2514" s="20" t="str">
        <f aca="false">IF($A2514="","",IF(AND($B2514=$D2514,COUNTIFS($A$2:$A2514,$A2514,$B$2:$B2514,$B2514)=1),1,0))</f>
        <v/>
      </c>
      <c r="F2514" s="19" t="str">
        <f aca="false">IF($E2514&lt;&gt;1,"",IF(COUNTIFS($A:$A,$A2514,$B:$B,"&gt;"&amp;$D2514)=0,"",_xlfn.MINIFS($B:$B,$A:$A,$A2514,$B:$B,"&gt;"&amp;$D2514)))</f>
        <v/>
      </c>
      <c r="G2514" s="20" t="str">
        <f aca="false">IF($F2514="","",$F2514-$D2514)</f>
        <v/>
      </c>
      <c r="H2514" s="20" t="str">
        <f aca="false">IF($E2514&lt;&gt;1,"",IF($F2514="",0,IF($G2514&lt;='Cohort Report'!$B$7,1,0)))</f>
        <v/>
      </c>
      <c r="I2514" s="20" t="str">
        <f aca="false">IF($E2514&lt;&gt;1,"",IF($F2514="",0,IF($G2514&lt;='Cohort Report'!$B$8,1,0)))</f>
        <v/>
      </c>
      <c r="J2514" s="21" t="str">
        <f aca="false">IF($E2514&lt;&gt;1,"",DATE(YEAR($D2514),MONTH($D2514),1))</f>
        <v/>
      </c>
      <c r="K2514" s="20" t="str">
        <f aca="false">IF($E2514&lt;&gt;1,"",IF($G2514="","",IF(AND($D2514&gt;='Cohort Report'!$B$5,$D2514&lt;='Cohort Report'!$B$6),$G2514,"")))</f>
        <v/>
      </c>
    </row>
    <row r="2515" customFormat="false" ht="15" hidden="false" customHeight="false" outlineLevel="0" collapsed="false">
      <c r="A2515" s="9"/>
      <c r="B2515" s="22"/>
      <c r="C2515" s="23"/>
      <c r="D2515" s="19" t="str">
        <f aca="false">IF($A2515="","",_xlfn.MINIFS($B:$B,$A:$A,$A2515))</f>
        <v/>
      </c>
      <c r="E2515" s="20" t="str">
        <f aca="false">IF($A2515="","",IF(AND($B2515=$D2515,COUNTIFS($A$2:$A2515,$A2515,$B$2:$B2515,$B2515)=1),1,0))</f>
        <v/>
      </c>
      <c r="F2515" s="19" t="str">
        <f aca="false">IF($E2515&lt;&gt;1,"",IF(COUNTIFS($A:$A,$A2515,$B:$B,"&gt;"&amp;$D2515)=0,"",_xlfn.MINIFS($B:$B,$A:$A,$A2515,$B:$B,"&gt;"&amp;$D2515)))</f>
        <v/>
      </c>
      <c r="G2515" s="20" t="str">
        <f aca="false">IF($F2515="","",$F2515-$D2515)</f>
        <v/>
      </c>
      <c r="H2515" s="20" t="str">
        <f aca="false">IF($E2515&lt;&gt;1,"",IF($F2515="",0,IF($G2515&lt;='Cohort Report'!$B$7,1,0)))</f>
        <v/>
      </c>
      <c r="I2515" s="20" t="str">
        <f aca="false">IF($E2515&lt;&gt;1,"",IF($F2515="",0,IF($G2515&lt;='Cohort Report'!$B$8,1,0)))</f>
        <v/>
      </c>
      <c r="J2515" s="21" t="str">
        <f aca="false">IF($E2515&lt;&gt;1,"",DATE(YEAR($D2515),MONTH($D2515),1))</f>
        <v/>
      </c>
      <c r="K2515" s="20" t="str">
        <f aca="false">IF($E2515&lt;&gt;1,"",IF($G2515="","",IF(AND($D2515&gt;='Cohort Report'!$B$5,$D2515&lt;='Cohort Report'!$B$6),$G2515,"")))</f>
        <v/>
      </c>
    </row>
    <row r="2516" customFormat="false" ht="15" hidden="false" customHeight="false" outlineLevel="0" collapsed="false">
      <c r="A2516" s="9"/>
      <c r="B2516" s="22"/>
      <c r="C2516" s="23"/>
      <c r="D2516" s="19" t="str">
        <f aca="false">IF($A2516="","",_xlfn.MINIFS($B:$B,$A:$A,$A2516))</f>
        <v/>
      </c>
      <c r="E2516" s="20" t="str">
        <f aca="false">IF($A2516="","",IF(AND($B2516=$D2516,COUNTIFS($A$2:$A2516,$A2516,$B$2:$B2516,$B2516)=1),1,0))</f>
        <v/>
      </c>
      <c r="F2516" s="19" t="str">
        <f aca="false">IF($E2516&lt;&gt;1,"",IF(COUNTIFS($A:$A,$A2516,$B:$B,"&gt;"&amp;$D2516)=0,"",_xlfn.MINIFS($B:$B,$A:$A,$A2516,$B:$B,"&gt;"&amp;$D2516)))</f>
        <v/>
      </c>
      <c r="G2516" s="20" t="str">
        <f aca="false">IF($F2516="","",$F2516-$D2516)</f>
        <v/>
      </c>
      <c r="H2516" s="20" t="str">
        <f aca="false">IF($E2516&lt;&gt;1,"",IF($F2516="",0,IF($G2516&lt;='Cohort Report'!$B$7,1,0)))</f>
        <v/>
      </c>
      <c r="I2516" s="20" t="str">
        <f aca="false">IF($E2516&lt;&gt;1,"",IF($F2516="",0,IF($G2516&lt;='Cohort Report'!$B$8,1,0)))</f>
        <v/>
      </c>
      <c r="J2516" s="21" t="str">
        <f aca="false">IF($E2516&lt;&gt;1,"",DATE(YEAR($D2516),MONTH($D2516),1))</f>
        <v/>
      </c>
      <c r="K2516" s="20" t="str">
        <f aca="false">IF($E2516&lt;&gt;1,"",IF($G2516="","",IF(AND($D2516&gt;='Cohort Report'!$B$5,$D2516&lt;='Cohort Report'!$B$6),$G2516,"")))</f>
        <v/>
      </c>
    </row>
    <row r="2517" customFormat="false" ht="15" hidden="false" customHeight="false" outlineLevel="0" collapsed="false">
      <c r="A2517" s="9"/>
      <c r="B2517" s="22"/>
      <c r="C2517" s="23"/>
      <c r="D2517" s="19" t="str">
        <f aca="false">IF($A2517="","",_xlfn.MINIFS($B:$B,$A:$A,$A2517))</f>
        <v/>
      </c>
      <c r="E2517" s="20" t="str">
        <f aca="false">IF($A2517="","",IF(AND($B2517=$D2517,COUNTIFS($A$2:$A2517,$A2517,$B$2:$B2517,$B2517)=1),1,0))</f>
        <v/>
      </c>
      <c r="F2517" s="19" t="str">
        <f aca="false">IF($E2517&lt;&gt;1,"",IF(COUNTIFS($A:$A,$A2517,$B:$B,"&gt;"&amp;$D2517)=0,"",_xlfn.MINIFS($B:$B,$A:$A,$A2517,$B:$B,"&gt;"&amp;$D2517)))</f>
        <v/>
      </c>
      <c r="G2517" s="20" t="str">
        <f aca="false">IF($F2517="","",$F2517-$D2517)</f>
        <v/>
      </c>
      <c r="H2517" s="20" t="str">
        <f aca="false">IF($E2517&lt;&gt;1,"",IF($F2517="",0,IF($G2517&lt;='Cohort Report'!$B$7,1,0)))</f>
        <v/>
      </c>
      <c r="I2517" s="20" t="str">
        <f aca="false">IF($E2517&lt;&gt;1,"",IF($F2517="",0,IF($G2517&lt;='Cohort Report'!$B$8,1,0)))</f>
        <v/>
      </c>
      <c r="J2517" s="21" t="str">
        <f aca="false">IF($E2517&lt;&gt;1,"",DATE(YEAR($D2517),MONTH($D2517),1))</f>
        <v/>
      </c>
      <c r="K2517" s="20" t="str">
        <f aca="false">IF($E2517&lt;&gt;1,"",IF($G2517="","",IF(AND($D2517&gt;='Cohort Report'!$B$5,$D2517&lt;='Cohort Report'!$B$6),$G2517,"")))</f>
        <v/>
      </c>
    </row>
    <row r="2518" customFormat="false" ht="15" hidden="false" customHeight="false" outlineLevel="0" collapsed="false">
      <c r="A2518" s="9"/>
      <c r="B2518" s="22"/>
      <c r="C2518" s="23"/>
      <c r="D2518" s="19" t="str">
        <f aca="false">IF($A2518="","",_xlfn.MINIFS($B:$B,$A:$A,$A2518))</f>
        <v/>
      </c>
      <c r="E2518" s="20" t="str">
        <f aca="false">IF($A2518="","",IF(AND($B2518=$D2518,COUNTIFS($A$2:$A2518,$A2518,$B$2:$B2518,$B2518)=1),1,0))</f>
        <v/>
      </c>
      <c r="F2518" s="19" t="str">
        <f aca="false">IF($E2518&lt;&gt;1,"",IF(COUNTIFS($A:$A,$A2518,$B:$B,"&gt;"&amp;$D2518)=0,"",_xlfn.MINIFS($B:$B,$A:$A,$A2518,$B:$B,"&gt;"&amp;$D2518)))</f>
        <v/>
      </c>
      <c r="G2518" s="20" t="str">
        <f aca="false">IF($F2518="","",$F2518-$D2518)</f>
        <v/>
      </c>
      <c r="H2518" s="20" t="str">
        <f aca="false">IF($E2518&lt;&gt;1,"",IF($F2518="",0,IF($G2518&lt;='Cohort Report'!$B$7,1,0)))</f>
        <v/>
      </c>
      <c r="I2518" s="20" t="str">
        <f aca="false">IF($E2518&lt;&gt;1,"",IF($F2518="",0,IF($G2518&lt;='Cohort Report'!$B$8,1,0)))</f>
        <v/>
      </c>
      <c r="J2518" s="21" t="str">
        <f aca="false">IF($E2518&lt;&gt;1,"",DATE(YEAR($D2518),MONTH($D2518),1))</f>
        <v/>
      </c>
      <c r="K2518" s="20" t="str">
        <f aca="false">IF($E2518&lt;&gt;1,"",IF($G2518="","",IF(AND($D2518&gt;='Cohort Report'!$B$5,$D2518&lt;='Cohort Report'!$B$6),$G2518,"")))</f>
        <v/>
      </c>
    </row>
    <row r="2519" customFormat="false" ht="15" hidden="false" customHeight="false" outlineLevel="0" collapsed="false">
      <c r="A2519" s="9"/>
      <c r="B2519" s="22"/>
      <c r="C2519" s="23"/>
      <c r="D2519" s="19" t="str">
        <f aca="false">IF($A2519="","",_xlfn.MINIFS($B:$B,$A:$A,$A2519))</f>
        <v/>
      </c>
      <c r="E2519" s="20" t="str">
        <f aca="false">IF($A2519="","",IF(AND($B2519=$D2519,COUNTIFS($A$2:$A2519,$A2519,$B$2:$B2519,$B2519)=1),1,0))</f>
        <v/>
      </c>
      <c r="F2519" s="19" t="str">
        <f aca="false">IF($E2519&lt;&gt;1,"",IF(COUNTIFS($A:$A,$A2519,$B:$B,"&gt;"&amp;$D2519)=0,"",_xlfn.MINIFS($B:$B,$A:$A,$A2519,$B:$B,"&gt;"&amp;$D2519)))</f>
        <v/>
      </c>
      <c r="G2519" s="20" t="str">
        <f aca="false">IF($F2519="","",$F2519-$D2519)</f>
        <v/>
      </c>
      <c r="H2519" s="20" t="str">
        <f aca="false">IF($E2519&lt;&gt;1,"",IF($F2519="",0,IF($G2519&lt;='Cohort Report'!$B$7,1,0)))</f>
        <v/>
      </c>
      <c r="I2519" s="20" t="str">
        <f aca="false">IF($E2519&lt;&gt;1,"",IF($F2519="",0,IF($G2519&lt;='Cohort Report'!$B$8,1,0)))</f>
        <v/>
      </c>
      <c r="J2519" s="21" t="str">
        <f aca="false">IF($E2519&lt;&gt;1,"",DATE(YEAR($D2519),MONTH($D2519),1))</f>
        <v/>
      </c>
      <c r="K2519" s="20" t="str">
        <f aca="false">IF($E2519&lt;&gt;1,"",IF($G2519="","",IF(AND($D2519&gt;='Cohort Report'!$B$5,$D2519&lt;='Cohort Report'!$B$6),$G2519,"")))</f>
        <v/>
      </c>
    </row>
    <row r="2520" customFormat="false" ht="15" hidden="false" customHeight="false" outlineLevel="0" collapsed="false">
      <c r="A2520" s="9"/>
      <c r="B2520" s="22"/>
      <c r="C2520" s="23"/>
      <c r="D2520" s="19" t="str">
        <f aca="false">IF($A2520="","",_xlfn.MINIFS($B:$B,$A:$A,$A2520))</f>
        <v/>
      </c>
      <c r="E2520" s="20" t="str">
        <f aca="false">IF($A2520="","",IF(AND($B2520=$D2520,COUNTIFS($A$2:$A2520,$A2520,$B$2:$B2520,$B2520)=1),1,0))</f>
        <v/>
      </c>
      <c r="F2520" s="19" t="str">
        <f aca="false">IF($E2520&lt;&gt;1,"",IF(COUNTIFS($A:$A,$A2520,$B:$B,"&gt;"&amp;$D2520)=0,"",_xlfn.MINIFS($B:$B,$A:$A,$A2520,$B:$B,"&gt;"&amp;$D2520)))</f>
        <v/>
      </c>
      <c r="G2520" s="20" t="str">
        <f aca="false">IF($F2520="","",$F2520-$D2520)</f>
        <v/>
      </c>
      <c r="H2520" s="20" t="str">
        <f aca="false">IF($E2520&lt;&gt;1,"",IF($F2520="",0,IF($G2520&lt;='Cohort Report'!$B$7,1,0)))</f>
        <v/>
      </c>
      <c r="I2520" s="20" t="str">
        <f aca="false">IF($E2520&lt;&gt;1,"",IF($F2520="",0,IF($G2520&lt;='Cohort Report'!$B$8,1,0)))</f>
        <v/>
      </c>
      <c r="J2520" s="21" t="str">
        <f aca="false">IF($E2520&lt;&gt;1,"",DATE(YEAR($D2520),MONTH($D2520),1))</f>
        <v/>
      </c>
      <c r="K2520" s="20" t="str">
        <f aca="false">IF($E2520&lt;&gt;1,"",IF($G2520="","",IF(AND($D2520&gt;='Cohort Report'!$B$5,$D2520&lt;='Cohort Report'!$B$6),$G2520,"")))</f>
        <v/>
      </c>
    </row>
    <row r="2521" customFormat="false" ht="15" hidden="false" customHeight="false" outlineLevel="0" collapsed="false">
      <c r="A2521" s="9"/>
      <c r="B2521" s="22"/>
      <c r="C2521" s="23"/>
      <c r="D2521" s="19" t="str">
        <f aca="false">IF($A2521="","",_xlfn.MINIFS($B:$B,$A:$A,$A2521))</f>
        <v/>
      </c>
      <c r="E2521" s="20" t="str">
        <f aca="false">IF($A2521="","",IF(AND($B2521=$D2521,COUNTIFS($A$2:$A2521,$A2521,$B$2:$B2521,$B2521)=1),1,0))</f>
        <v/>
      </c>
      <c r="F2521" s="19" t="str">
        <f aca="false">IF($E2521&lt;&gt;1,"",IF(COUNTIFS($A:$A,$A2521,$B:$B,"&gt;"&amp;$D2521)=0,"",_xlfn.MINIFS($B:$B,$A:$A,$A2521,$B:$B,"&gt;"&amp;$D2521)))</f>
        <v/>
      </c>
      <c r="G2521" s="20" t="str">
        <f aca="false">IF($F2521="","",$F2521-$D2521)</f>
        <v/>
      </c>
      <c r="H2521" s="20" t="str">
        <f aca="false">IF($E2521&lt;&gt;1,"",IF($F2521="",0,IF($G2521&lt;='Cohort Report'!$B$7,1,0)))</f>
        <v/>
      </c>
      <c r="I2521" s="20" t="str">
        <f aca="false">IF($E2521&lt;&gt;1,"",IF($F2521="",0,IF($G2521&lt;='Cohort Report'!$B$8,1,0)))</f>
        <v/>
      </c>
      <c r="J2521" s="21" t="str">
        <f aca="false">IF($E2521&lt;&gt;1,"",DATE(YEAR($D2521),MONTH($D2521),1))</f>
        <v/>
      </c>
      <c r="K2521" s="20" t="str">
        <f aca="false">IF($E2521&lt;&gt;1,"",IF($G2521="","",IF(AND($D2521&gt;='Cohort Report'!$B$5,$D2521&lt;='Cohort Report'!$B$6),$G2521,"")))</f>
        <v/>
      </c>
    </row>
    <row r="2522" customFormat="false" ht="15" hidden="false" customHeight="false" outlineLevel="0" collapsed="false">
      <c r="A2522" s="9"/>
      <c r="B2522" s="22"/>
      <c r="C2522" s="23"/>
      <c r="D2522" s="19" t="str">
        <f aca="false">IF($A2522="","",_xlfn.MINIFS($B:$B,$A:$A,$A2522))</f>
        <v/>
      </c>
      <c r="E2522" s="20" t="str">
        <f aca="false">IF($A2522="","",IF(AND($B2522=$D2522,COUNTIFS($A$2:$A2522,$A2522,$B$2:$B2522,$B2522)=1),1,0))</f>
        <v/>
      </c>
      <c r="F2522" s="19" t="str">
        <f aca="false">IF($E2522&lt;&gt;1,"",IF(COUNTIFS($A:$A,$A2522,$B:$B,"&gt;"&amp;$D2522)=0,"",_xlfn.MINIFS($B:$B,$A:$A,$A2522,$B:$B,"&gt;"&amp;$D2522)))</f>
        <v/>
      </c>
      <c r="G2522" s="20" t="str">
        <f aca="false">IF($F2522="","",$F2522-$D2522)</f>
        <v/>
      </c>
      <c r="H2522" s="20" t="str">
        <f aca="false">IF($E2522&lt;&gt;1,"",IF($F2522="",0,IF($G2522&lt;='Cohort Report'!$B$7,1,0)))</f>
        <v/>
      </c>
      <c r="I2522" s="20" t="str">
        <f aca="false">IF($E2522&lt;&gt;1,"",IF($F2522="",0,IF($G2522&lt;='Cohort Report'!$B$8,1,0)))</f>
        <v/>
      </c>
      <c r="J2522" s="21" t="str">
        <f aca="false">IF($E2522&lt;&gt;1,"",DATE(YEAR($D2522),MONTH($D2522),1))</f>
        <v/>
      </c>
      <c r="K2522" s="20" t="str">
        <f aca="false">IF($E2522&lt;&gt;1,"",IF($G2522="","",IF(AND($D2522&gt;='Cohort Report'!$B$5,$D2522&lt;='Cohort Report'!$B$6),$G2522,"")))</f>
        <v/>
      </c>
    </row>
    <row r="2523" customFormat="false" ht="15" hidden="false" customHeight="false" outlineLevel="0" collapsed="false">
      <c r="A2523" s="9"/>
      <c r="B2523" s="22"/>
      <c r="C2523" s="23"/>
      <c r="D2523" s="19" t="str">
        <f aca="false">IF($A2523="","",_xlfn.MINIFS($B:$B,$A:$A,$A2523))</f>
        <v/>
      </c>
      <c r="E2523" s="20" t="str">
        <f aca="false">IF($A2523="","",IF(AND($B2523=$D2523,COUNTIFS($A$2:$A2523,$A2523,$B$2:$B2523,$B2523)=1),1,0))</f>
        <v/>
      </c>
      <c r="F2523" s="19" t="str">
        <f aca="false">IF($E2523&lt;&gt;1,"",IF(COUNTIFS($A:$A,$A2523,$B:$B,"&gt;"&amp;$D2523)=0,"",_xlfn.MINIFS($B:$B,$A:$A,$A2523,$B:$B,"&gt;"&amp;$D2523)))</f>
        <v/>
      </c>
      <c r="G2523" s="20" t="str">
        <f aca="false">IF($F2523="","",$F2523-$D2523)</f>
        <v/>
      </c>
      <c r="H2523" s="20" t="str">
        <f aca="false">IF($E2523&lt;&gt;1,"",IF($F2523="",0,IF($G2523&lt;='Cohort Report'!$B$7,1,0)))</f>
        <v/>
      </c>
      <c r="I2523" s="20" t="str">
        <f aca="false">IF($E2523&lt;&gt;1,"",IF($F2523="",0,IF($G2523&lt;='Cohort Report'!$B$8,1,0)))</f>
        <v/>
      </c>
      <c r="J2523" s="21" t="str">
        <f aca="false">IF($E2523&lt;&gt;1,"",DATE(YEAR($D2523),MONTH($D2523),1))</f>
        <v/>
      </c>
      <c r="K2523" s="20" t="str">
        <f aca="false">IF($E2523&lt;&gt;1,"",IF($G2523="","",IF(AND($D2523&gt;='Cohort Report'!$B$5,$D2523&lt;='Cohort Report'!$B$6),$G2523,"")))</f>
        <v/>
      </c>
    </row>
    <row r="2524" customFormat="false" ht="15" hidden="false" customHeight="false" outlineLevel="0" collapsed="false">
      <c r="A2524" s="9"/>
      <c r="B2524" s="22"/>
      <c r="C2524" s="23"/>
      <c r="D2524" s="19" t="str">
        <f aca="false">IF($A2524="","",_xlfn.MINIFS($B:$B,$A:$A,$A2524))</f>
        <v/>
      </c>
      <c r="E2524" s="20" t="str">
        <f aca="false">IF($A2524="","",IF(AND($B2524=$D2524,COUNTIFS($A$2:$A2524,$A2524,$B$2:$B2524,$B2524)=1),1,0))</f>
        <v/>
      </c>
      <c r="F2524" s="19" t="str">
        <f aca="false">IF($E2524&lt;&gt;1,"",IF(COUNTIFS($A:$A,$A2524,$B:$B,"&gt;"&amp;$D2524)=0,"",_xlfn.MINIFS($B:$B,$A:$A,$A2524,$B:$B,"&gt;"&amp;$D2524)))</f>
        <v/>
      </c>
      <c r="G2524" s="20" t="str">
        <f aca="false">IF($F2524="","",$F2524-$D2524)</f>
        <v/>
      </c>
      <c r="H2524" s="20" t="str">
        <f aca="false">IF($E2524&lt;&gt;1,"",IF($F2524="",0,IF($G2524&lt;='Cohort Report'!$B$7,1,0)))</f>
        <v/>
      </c>
      <c r="I2524" s="20" t="str">
        <f aca="false">IF($E2524&lt;&gt;1,"",IF($F2524="",0,IF($G2524&lt;='Cohort Report'!$B$8,1,0)))</f>
        <v/>
      </c>
      <c r="J2524" s="21" t="str">
        <f aca="false">IF($E2524&lt;&gt;1,"",DATE(YEAR($D2524),MONTH($D2524),1))</f>
        <v/>
      </c>
      <c r="K2524" s="20" t="str">
        <f aca="false">IF($E2524&lt;&gt;1,"",IF($G2524="","",IF(AND($D2524&gt;='Cohort Report'!$B$5,$D2524&lt;='Cohort Report'!$B$6),$G2524,"")))</f>
        <v/>
      </c>
    </row>
    <row r="2525" customFormat="false" ht="15" hidden="false" customHeight="false" outlineLevel="0" collapsed="false">
      <c r="A2525" s="9"/>
      <c r="B2525" s="22"/>
      <c r="C2525" s="23"/>
      <c r="D2525" s="19" t="str">
        <f aca="false">IF($A2525="","",_xlfn.MINIFS($B:$B,$A:$A,$A2525))</f>
        <v/>
      </c>
      <c r="E2525" s="20" t="str">
        <f aca="false">IF($A2525="","",IF(AND($B2525=$D2525,COUNTIFS($A$2:$A2525,$A2525,$B$2:$B2525,$B2525)=1),1,0))</f>
        <v/>
      </c>
      <c r="F2525" s="19" t="str">
        <f aca="false">IF($E2525&lt;&gt;1,"",IF(COUNTIFS($A:$A,$A2525,$B:$B,"&gt;"&amp;$D2525)=0,"",_xlfn.MINIFS($B:$B,$A:$A,$A2525,$B:$B,"&gt;"&amp;$D2525)))</f>
        <v/>
      </c>
      <c r="G2525" s="20" t="str">
        <f aca="false">IF($F2525="","",$F2525-$D2525)</f>
        <v/>
      </c>
      <c r="H2525" s="20" t="str">
        <f aca="false">IF($E2525&lt;&gt;1,"",IF($F2525="",0,IF($G2525&lt;='Cohort Report'!$B$7,1,0)))</f>
        <v/>
      </c>
      <c r="I2525" s="20" t="str">
        <f aca="false">IF($E2525&lt;&gt;1,"",IF($F2525="",0,IF($G2525&lt;='Cohort Report'!$B$8,1,0)))</f>
        <v/>
      </c>
      <c r="J2525" s="21" t="str">
        <f aca="false">IF($E2525&lt;&gt;1,"",DATE(YEAR($D2525),MONTH($D2525),1))</f>
        <v/>
      </c>
      <c r="K2525" s="20" t="str">
        <f aca="false">IF($E2525&lt;&gt;1,"",IF($G2525="","",IF(AND($D2525&gt;='Cohort Report'!$B$5,$D2525&lt;='Cohort Report'!$B$6),$G2525,"")))</f>
        <v/>
      </c>
    </row>
    <row r="2526" customFormat="false" ht="15" hidden="false" customHeight="false" outlineLevel="0" collapsed="false">
      <c r="A2526" s="9"/>
      <c r="B2526" s="22"/>
      <c r="C2526" s="23"/>
      <c r="D2526" s="19" t="str">
        <f aca="false">IF($A2526="","",_xlfn.MINIFS($B:$B,$A:$A,$A2526))</f>
        <v/>
      </c>
      <c r="E2526" s="20" t="str">
        <f aca="false">IF($A2526="","",IF(AND($B2526=$D2526,COUNTIFS($A$2:$A2526,$A2526,$B$2:$B2526,$B2526)=1),1,0))</f>
        <v/>
      </c>
      <c r="F2526" s="19" t="str">
        <f aca="false">IF($E2526&lt;&gt;1,"",IF(COUNTIFS($A:$A,$A2526,$B:$B,"&gt;"&amp;$D2526)=0,"",_xlfn.MINIFS($B:$B,$A:$A,$A2526,$B:$B,"&gt;"&amp;$D2526)))</f>
        <v/>
      </c>
      <c r="G2526" s="20" t="str">
        <f aca="false">IF($F2526="","",$F2526-$D2526)</f>
        <v/>
      </c>
      <c r="H2526" s="20" t="str">
        <f aca="false">IF($E2526&lt;&gt;1,"",IF($F2526="",0,IF($G2526&lt;='Cohort Report'!$B$7,1,0)))</f>
        <v/>
      </c>
      <c r="I2526" s="20" t="str">
        <f aca="false">IF($E2526&lt;&gt;1,"",IF($F2526="",0,IF($G2526&lt;='Cohort Report'!$B$8,1,0)))</f>
        <v/>
      </c>
      <c r="J2526" s="21" t="str">
        <f aca="false">IF($E2526&lt;&gt;1,"",DATE(YEAR($D2526),MONTH($D2526),1))</f>
        <v/>
      </c>
      <c r="K2526" s="20" t="str">
        <f aca="false">IF($E2526&lt;&gt;1,"",IF($G2526="","",IF(AND($D2526&gt;='Cohort Report'!$B$5,$D2526&lt;='Cohort Report'!$B$6),$G2526,"")))</f>
        <v/>
      </c>
    </row>
    <row r="2527" customFormat="false" ht="15" hidden="false" customHeight="false" outlineLevel="0" collapsed="false">
      <c r="A2527" s="9"/>
      <c r="B2527" s="22"/>
      <c r="C2527" s="23"/>
      <c r="D2527" s="19" t="str">
        <f aca="false">IF($A2527="","",_xlfn.MINIFS($B:$B,$A:$A,$A2527))</f>
        <v/>
      </c>
      <c r="E2527" s="20" t="str">
        <f aca="false">IF($A2527="","",IF(AND($B2527=$D2527,COUNTIFS($A$2:$A2527,$A2527,$B$2:$B2527,$B2527)=1),1,0))</f>
        <v/>
      </c>
      <c r="F2527" s="19" t="str">
        <f aca="false">IF($E2527&lt;&gt;1,"",IF(COUNTIFS($A:$A,$A2527,$B:$B,"&gt;"&amp;$D2527)=0,"",_xlfn.MINIFS($B:$B,$A:$A,$A2527,$B:$B,"&gt;"&amp;$D2527)))</f>
        <v/>
      </c>
      <c r="G2527" s="20" t="str">
        <f aca="false">IF($F2527="","",$F2527-$D2527)</f>
        <v/>
      </c>
      <c r="H2527" s="20" t="str">
        <f aca="false">IF($E2527&lt;&gt;1,"",IF($F2527="",0,IF($G2527&lt;='Cohort Report'!$B$7,1,0)))</f>
        <v/>
      </c>
      <c r="I2527" s="20" t="str">
        <f aca="false">IF($E2527&lt;&gt;1,"",IF($F2527="",0,IF($G2527&lt;='Cohort Report'!$B$8,1,0)))</f>
        <v/>
      </c>
      <c r="J2527" s="21" t="str">
        <f aca="false">IF($E2527&lt;&gt;1,"",DATE(YEAR($D2527),MONTH($D2527),1))</f>
        <v/>
      </c>
      <c r="K2527" s="20" t="str">
        <f aca="false">IF($E2527&lt;&gt;1,"",IF($G2527="","",IF(AND($D2527&gt;='Cohort Report'!$B$5,$D2527&lt;='Cohort Report'!$B$6),$G2527,"")))</f>
        <v/>
      </c>
    </row>
    <row r="2528" customFormat="false" ht="15" hidden="false" customHeight="false" outlineLevel="0" collapsed="false">
      <c r="A2528" s="9"/>
      <c r="B2528" s="22"/>
      <c r="C2528" s="23"/>
      <c r="D2528" s="19" t="str">
        <f aca="false">IF($A2528="","",_xlfn.MINIFS($B:$B,$A:$A,$A2528))</f>
        <v/>
      </c>
      <c r="E2528" s="20" t="str">
        <f aca="false">IF($A2528="","",IF(AND($B2528=$D2528,COUNTIFS($A$2:$A2528,$A2528,$B$2:$B2528,$B2528)=1),1,0))</f>
        <v/>
      </c>
      <c r="F2528" s="19" t="str">
        <f aca="false">IF($E2528&lt;&gt;1,"",IF(COUNTIFS($A:$A,$A2528,$B:$B,"&gt;"&amp;$D2528)=0,"",_xlfn.MINIFS($B:$B,$A:$A,$A2528,$B:$B,"&gt;"&amp;$D2528)))</f>
        <v/>
      </c>
      <c r="G2528" s="20" t="str">
        <f aca="false">IF($F2528="","",$F2528-$D2528)</f>
        <v/>
      </c>
      <c r="H2528" s="20" t="str">
        <f aca="false">IF($E2528&lt;&gt;1,"",IF($F2528="",0,IF($G2528&lt;='Cohort Report'!$B$7,1,0)))</f>
        <v/>
      </c>
      <c r="I2528" s="20" t="str">
        <f aca="false">IF($E2528&lt;&gt;1,"",IF($F2528="",0,IF($G2528&lt;='Cohort Report'!$B$8,1,0)))</f>
        <v/>
      </c>
      <c r="J2528" s="21" t="str">
        <f aca="false">IF($E2528&lt;&gt;1,"",DATE(YEAR($D2528),MONTH($D2528),1))</f>
        <v/>
      </c>
      <c r="K2528" s="20" t="str">
        <f aca="false">IF($E2528&lt;&gt;1,"",IF($G2528="","",IF(AND($D2528&gt;='Cohort Report'!$B$5,$D2528&lt;='Cohort Report'!$B$6),$G2528,"")))</f>
        <v/>
      </c>
    </row>
    <row r="2529" customFormat="false" ht="15" hidden="false" customHeight="false" outlineLevel="0" collapsed="false">
      <c r="A2529" s="9"/>
      <c r="B2529" s="22"/>
      <c r="C2529" s="23"/>
      <c r="D2529" s="19" t="str">
        <f aca="false">IF($A2529="","",_xlfn.MINIFS($B:$B,$A:$A,$A2529))</f>
        <v/>
      </c>
      <c r="E2529" s="20" t="str">
        <f aca="false">IF($A2529="","",IF(AND($B2529=$D2529,COUNTIFS($A$2:$A2529,$A2529,$B$2:$B2529,$B2529)=1),1,0))</f>
        <v/>
      </c>
      <c r="F2529" s="19" t="str">
        <f aca="false">IF($E2529&lt;&gt;1,"",IF(COUNTIFS($A:$A,$A2529,$B:$B,"&gt;"&amp;$D2529)=0,"",_xlfn.MINIFS($B:$B,$A:$A,$A2529,$B:$B,"&gt;"&amp;$D2529)))</f>
        <v/>
      </c>
      <c r="G2529" s="20" t="str">
        <f aca="false">IF($F2529="","",$F2529-$D2529)</f>
        <v/>
      </c>
      <c r="H2529" s="20" t="str">
        <f aca="false">IF($E2529&lt;&gt;1,"",IF($F2529="",0,IF($G2529&lt;='Cohort Report'!$B$7,1,0)))</f>
        <v/>
      </c>
      <c r="I2529" s="20" t="str">
        <f aca="false">IF($E2529&lt;&gt;1,"",IF($F2529="",0,IF($G2529&lt;='Cohort Report'!$B$8,1,0)))</f>
        <v/>
      </c>
      <c r="J2529" s="21" t="str">
        <f aca="false">IF($E2529&lt;&gt;1,"",DATE(YEAR($D2529),MONTH($D2529),1))</f>
        <v/>
      </c>
      <c r="K2529" s="20" t="str">
        <f aca="false">IF($E2529&lt;&gt;1,"",IF($G2529="","",IF(AND($D2529&gt;='Cohort Report'!$B$5,$D2529&lt;='Cohort Report'!$B$6),$G2529,"")))</f>
        <v/>
      </c>
    </row>
    <row r="2530" customFormat="false" ht="15" hidden="false" customHeight="false" outlineLevel="0" collapsed="false">
      <c r="A2530" s="9"/>
      <c r="B2530" s="22"/>
      <c r="C2530" s="23"/>
      <c r="D2530" s="19" t="str">
        <f aca="false">IF($A2530="","",_xlfn.MINIFS($B:$B,$A:$A,$A2530))</f>
        <v/>
      </c>
      <c r="E2530" s="20" t="str">
        <f aca="false">IF($A2530="","",IF(AND($B2530=$D2530,COUNTIFS($A$2:$A2530,$A2530,$B$2:$B2530,$B2530)=1),1,0))</f>
        <v/>
      </c>
      <c r="F2530" s="19" t="str">
        <f aca="false">IF($E2530&lt;&gt;1,"",IF(COUNTIFS($A:$A,$A2530,$B:$B,"&gt;"&amp;$D2530)=0,"",_xlfn.MINIFS($B:$B,$A:$A,$A2530,$B:$B,"&gt;"&amp;$D2530)))</f>
        <v/>
      </c>
      <c r="G2530" s="20" t="str">
        <f aca="false">IF($F2530="","",$F2530-$D2530)</f>
        <v/>
      </c>
      <c r="H2530" s="20" t="str">
        <f aca="false">IF($E2530&lt;&gt;1,"",IF($F2530="",0,IF($G2530&lt;='Cohort Report'!$B$7,1,0)))</f>
        <v/>
      </c>
      <c r="I2530" s="20" t="str">
        <f aca="false">IF($E2530&lt;&gt;1,"",IF($F2530="",0,IF($G2530&lt;='Cohort Report'!$B$8,1,0)))</f>
        <v/>
      </c>
      <c r="J2530" s="21" t="str">
        <f aca="false">IF($E2530&lt;&gt;1,"",DATE(YEAR($D2530),MONTH($D2530),1))</f>
        <v/>
      </c>
      <c r="K2530" s="20" t="str">
        <f aca="false">IF($E2530&lt;&gt;1,"",IF($G2530="","",IF(AND($D2530&gt;='Cohort Report'!$B$5,$D2530&lt;='Cohort Report'!$B$6),$G2530,"")))</f>
        <v/>
      </c>
    </row>
    <row r="2531" customFormat="false" ht="15" hidden="false" customHeight="false" outlineLevel="0" collapsed="false">
      <c r="A2531" s="9"/>
      <c r="B2531" s="22"/>
      <c r="C2531" s="23"/>
      <c r="D2531" s="19" t="str">
        <f aca="false">IF($A2531="","",_xlfn.MINIFS($B:$B,$A:$A,$A2531))</f>
        <v/>
      </c>
      <c r="E2531" s="20" t="str">
        <f aca="false">IF($A2531="","",IF(AND($B2531=$D2531,COUNTIFS($A$2:$A2531,$A2531,$B$2:$B2531,$B2531)=1),1,0))</f>
        <v/>
      </c>
      <c r="F2531" s="19" t="str">
        <f aca="false">IF($E2531&lt;&gt;1,"",IF(COUNTIFS($A:$A,$A2531,$B:$B,"&gt;"&amp;$D2531)=0,"",_xlfn.MINIFS($B:$B,$A:$A,$A2531,$B:$B,"&gt;"&amp;$D2531)))</f>
        <v/>
      </c>
      <c r="G2531" s="20" t="str">
        <f aca="false">IF($F2531="","",$F2531-$D2531)</f>
        <v/>
      </c>
      <c r="H2531" s="20" t="str">
        <f aca="false">IF($E2531&lt;&gt;1,"",IF($F2531="",0,IF($G2531&lt;='Cohort Report'!$B$7,1,0)))</f>
        <v/>
      </c>
      <c r="I2531" s="20" t="str">
        <f aca="false">IF($E2531&lt;&gt;1,"",IF($F2531="",0,IF($G2531&lt;='Cohort Report'!$B$8,1,0)))</f>
        <v/>
      </c>
      <c r="J2531" s="21" t="str">
        <f aca="false">IF($E2531&lt;&gt;1,"",DATE(YEAR($D2531),MONTH($D2531),1))</f>
        <v/>
      </c>
      <c r="K2531" s="20" t="str">
        <f aca="false">IF($E2531&lt;&gt;1,"",IF($G2531="","",IF(AND($D2531&gt;='Cohort Report'!$B$5,$D2531&lt;='Cohort Report'!$B$6),$G2531,"")))</f>
        <v/>
      </c>
    </row>
    <row r="2532" customFormat="false" ht="15" hidden="false" customHeight="false" outlineLevel="0" collapsed="false">
      <c r="A2532" s="9"/>
      <c r="B2532" s="22"/>
      <c r="C2532" s="23"/>
      <c r="D2532" s="19" t="str">
        <f aca="false">IF($A2532="","",_xlfn.MINIFS($B:$B,$A:$A,$A2532))</f>
        <v/>
      </c>
      <c r="E2532" s="20" t="str">
        <f aca="false">IF($A2532="","",IF(AND($B2532=$D2532,COUNTIFS($A$2:$A2532,$A2532,$B$2:$B2532,$B2532)=1),1,0))</f>
        <v/>
      </c>
      <c r="F2532" s="19" t="str">
        <f aca="false">IF($E2532&lt;&gt;1,"",IF(COUNTIFS($A:$A,$A2532,$B:$B,"&gt;"&amp;$D2532)=0,"",_xlfn.MINIFS($B:$B,$A:$A,$A2532,$B:$B,"&gt;"&amp;$D2532)))</f>
        <v/>
      </c>
      <c r="G2532" s="20" t="str">
        <f aca="false">IF($F2532="","",$F2532-$D2532)</f>
        <v/>
      </c>
      <c r="H2532" s="20" t="str">
        <f aca="false">IF($E2532&lt;&gt;1,"",IF($F2532="",0,IF($G2532&lt;='Cohort Report'!$B$7,1,0)))</f>
        <v/>
      </c>
      <c r="I2532" s="20" t="str">
        <f aca="false">IF($E2532&lt;&gt;1,"",IF($F2532="",0,IF($G2532&lt;='Cohort Report'!$B$8,1,0)))</f>
        <v/>
      </c>
      <c r="J2532" s="21" t="str">
        <f aca="false">IF($E2532&lt;&gt;1,"",DATE(YEAR($D2532),MONTH($D2532),1))</f>
        <v/>
      </c>
      <c r="K2532" s="20" t="str">
        <f aca="false">IF($E2532&lt;&gt;1,"",IF($G2532="","",IF(AND($D2532&gt;='Cohort Report'!$B$5,$D2532&lt;='Cohort Report'!$B$6),$G2532,"")))</f>
        <v/>
      </c>
    </row>
    <row r="2533" customFormat="false" ht="15" hidden="false" customHeight="false" outlineLevel="0" collapsed="false">
      <c r="A2533" s="9"/>
      <c r="B2533" s="22"/>
      <c r="C2533" s="23"/>
      <c r="D2533" s="19" t="str">
        <f aca="false">IF($A2533="","",_xlfn.MINIFS($B:$B,$A:$A,$A2533))</f>
        <v/>
      </c>
      <c r="E2533" s="20" t="str">
        <f aca="false">IF($A2533="","",IF(AND($B2533=$D2533,COUNTIFS($A$2:$A2533,$A2533,$B$2:$B2533,$B2533)=1),1,0))</f>
        <v/>
      </c>
      <c r="F2533" s="19" t="str">
        <f aca="false">IF($E2533&lt;&gt;1,"",IF(COUNTIFS($A:$A,$A2533,$B:$B,"&gt;"&amp;$D2533)=0,"",_xlfn.MINIFS($B:$B,$A:$A,$A2533,$B:$B,"&gt;"&amp;$D2533)))</f>
        <v/>
      </c>
      <c r="G2533" s="20" t="str">
        <f aca="false">IF($F2533="","",$F2533-$D2533)</f>
        <v/>
      </c>
      <c r="H2533" s="20" t="str">
        <f aca="false">IF($E2533&lt;&gt;1,"",IF($F2533="",0,IF($G2533&lt;='Cohort Report'!$B$7,1,0)))</f>
        <v/>
      </c>
      <c r="I2533" s="20" t="str">
        <f aca="false">IF($E2533&lt;&gt;1,"",IF($F2533="",0,IF($G2533&lt;='Cohort Report'!$B$8,1,0)))</f>
        <v/>
      </c>
      <c r="J2533" s="21" t="str">
        <f aca="false">IF($E2533&lt;&gt;1,"",DATE(YEAR($D2533),MONTH($D2533),1))</f>
        <v/>
      </c>
      <c r="K2533" s="20" t="str">
        <f aca="false">IF($E2533&lt;&gt;1,"",IF($G2533="","",IF(AND($D2533&gt;='Cohort Report'!$B$5,$D2533&lt;='Cohort Report'!$B$6),$G2533,"")))</f>
        <v/>
      </c>
    </row>
    <row r="2534" customFormat="false" ht="15" hidden="false" customHeight="false" outlineLevel="0" collapsed="false">
      <c r="A2534" s="9"/>
      <c r="B2534" s="22"/>
      <c r="C2534" s="23"/>
      <c r="D2534" s="19" t="str">
        <f aca="false">IF($A2534="","",_xlfn.MINIFS($B:$B,$A:$A,$A2534))</f>
        <v/>
      </c>
      <c r="E2534" s="20" t="str">
        <f aca="false">IF($A2534="","",IF(AND($B2534=$D2534,COUNTIFS($A$2:$A2534,$A2534,$B$2:$B2534,$B2534)=1),1,0))</f>
        <v/>
      </c>
      <c r="F2534" s="19" t="str">
        <f aca="false">IF($E2534&lt;&gt;1,"",IF(COUNTIFS($A:$A,$A2534,$B:$B,"&gt;"&amp;$D2534)=0,"",_xlfn.MINIFS($B:$B,$A:$A,$A2534,$B:$B,"&gt;"&amp;$D2534)))</f>
        <v/>
      </c>
      <c r="G2534" s="20" t="str">
        <f aca="false">IF($F2534="","",$F2534-$D2534)</f>
        <v/>
      </c>
      <c r="H2534" s="20" t="str">
        <f aca="false">IF($E2534&lt;&gt;1,"",IF($F2534="",0,IF($G2534&lt;='Cohort Report'!$B$7,1,0)))</f>
        <v/>
      </c>
      <c r="I2534" s="20" t="str">
        <f aca="false">IF($E2534&lt;&gt;1,"",IF($F2534="",0,IF($G2534&lt;='Cohort Report'!$B$8,1,0)))</f>
        <v/>
      </c>
      <c r="J2534" s="21" t="str">
        <f aca="false">IF($E2534&lt;&gt;1,"",DATE(YEAR($D2534),MONTH($D2534),1))</f>
        <v/>
      </c>
      <c r="K2534" s="20" t="str">
        <f aca="false">IF($E2534&lt;&gt;1,"",IF($G2534="","",IF(AND($D2534&gt;='Cohort Report'!$B$5,$D2534&lt;='Cohort Report'!$B$6),$G2534,"")))</f>
        <v/>
      </c>
    </row>
    <row r="2535" customFormat="false" ht="15" hidden="false" customHeight="false" outlineLevel="0" collapsed="false">
      <c r="A2535" s="9"/>
      <c r="B2535" s="22"/>
      <c r="C2535" s="23"/>
      <c r="D2535" s="19" t="str">
        <f aca="false">IF($A2535="","",_xlfn.MINIFS($B:$B,$A:$A,$A2535))</f>
        <v/>
      </c>
      <c r="E2535" s="20" t="str">
        <f aca="false">IF($A2535="","",IF(AND($B2535=$D2535,COUNTIFS($A$2:$A2535,$A2535,$B$2:$B2535,$B2535)=1),1,0))</f>
        <v/>
      </c>
      <c r="F2535" s="19" t="str">
        <f aca="false">IF($E2535&lt;&gt;1,"",IF(COUNTIFS($A:$A,$A2535,$B:$B,"&gt;"&amp;$D2535)=0,"",_xlfn.MINIFS($B:$B,$A:$A,$A2535,$B:$B,"&gt;"&amp;$D2535)))</f>
        <v/>
      </c>
      <c r="G2535" s="20" t="str">
        <f aca="false">IF($F2535="","",$F2535-$D2535)</f>
        <v/>
      </c>
      <c r="H2535" s="20" t="str">
        <f aca="false">IF($E2535&lt;&gt;1,"",IF($F2535="",0,IF($G2535&lt;='Cohort Report'!$B$7,1,0)))</f>
        <v/>
      </c>
      <c r="I2535" s="20" t="str">
        <f aca="false">IF($E2535&lt;&gt;1,"",IF($F2535="",0,IF($G2535&lt;='Cohort Report'!$B$8,1,0)))</f>
        <v/>
      </c>
      <c r="J2535" s="21" t="str">
        <f aca="false">IF($E2535&lt;&gt;1,"",DATE(YEAR($D2535),MONTH($D2535),1))</f>
        <v/>
      </c>
      <c r="K2535" s="20" t="str">
        <f aca="false">IF($E2535&lt;&gt;1,"",IF($G2535="","",IF(AND($D2535&gt;='Cohort Report'!$B$5,$D2535&lt;='Cohort Report'!$B$6),$G2535,"")))</f>
        <v/>
      </c>
    </row>
    <row r="2536" customFormat="false" ht="15" hidden="false" customHeight="false" outlineLevel="0" collapsed="false">
      <c r="A2536" s="9"/>
      <c r="B2536" s="22"/>
      <c r="C2536" s="23"/>
      <c r="D2536" s="19" t="str">
        <f aca="false">IF($A2536="","",_xlfn.MINIFS($B:$B,$A:$A,$A2536))</f>
        <v/>
      </c>
      <c r="E2536" s="20" t="str">
        <f aca="false">IF($A2536="","",IF(AND($B2536=$D2536,COUNTIFS($A$2:$A2536,$A2536,$B$2:$B2536,$B2536)=1),1,0))</f>
        <v/>
      </c>
      <c r="F2536" s="19" t="str">
        <f aca="false">IF($E2536&lt;&gt;1,"",IF(COUNTIFS($A:$A,$A2536,$B:$B,"&gt;"&amp;$D2536)=0,"",_xlfn.MINIFS($B:$B,$A:$A,$A2536,$B:$B,"&gt;"&amp;$D2536)))</f>
        <v/>
      </c>
      <c r="G2536" s="20" t="str">
        <f aca="false">IF($F2536="","",$F2536-$D2536)</f>
        <v/>
      </c>
      <c r="H2536" s="20" t="str">
        <f aca="false">IF($E2536&lt;&gt;1,"",IF($F2536="",0,IF($G2536&lt;='Cohort Report'!$B$7,1,0)))</f>
        <v/>
      </c>
      <c r="I2536" s="20" t="str">
        <f aca="false">IF($E2536&lt;&gt;1,"",IF($F2536="",0,IF($G2536&lt;='Cohort Report'!$B$8,1,0)))</f>
        <v/>
      </c>
      <c r="J2536" s="21" t="str">
        <f aca="false">IF($E2536&lt;&gt;1,"",DATE(YEAR($D2536),MONTH($D2536),1))</f>
        <v/>
      </c>
      <c r="K2536" s="20" t="str">
        <f aca="false">IF($E2536&lt;&gt;1,"",IF($G2536="","",IF(AND($D2536&gt;='Cohort Report'!$B$5,$D2536&lt;='Cohort Report'!$B$6),$G2536,"")))</f>
        <v/>
      </c>
    </row>
    <row r="2537" customFormat="false" ht="15" hidden="false" customHeight="false" outlineLevel="0" collapsed="false">
      <c r="A2537" s="9"/>
      <c r="B2537" s="22"/>
      <c r="C2537" s="23"/>
      <c r="D2537" s="19" t="str">
        <f aca="false">IF($A2537="","",_xlfn.MINIFS($B:$B,$A:$A,$A2537))</f>
        <v/>
      </c>
      <c r="E2537" s="20" t="str">
        <f aca="false">IF($A2537="","",IF(AND($B2537=$D2537,COUNTIFS($A$2:$A2537,$A2537,$B$2:$B2537,$B2537)=1),1,0))</f>
        <v/>
      </c>
      <c r="F2537" s="19" t="str">
        <f aca="false">IF($E2537&lt;&gt;1,"",IF(COUNTIFS($A:$A,$A2537,$B:$B,"&gt;"&amp;$D2537)=0,"",_xlfn.MINIFS($B:$B,$A:$A,$A2537,$B:$B,"&gt;"&amp;$D2537)))</f>
        <v/>
      </c>
      <c r="G2537" s="20" t="str">
        <f aca="false">IF($F2537="","",$F2537-$D2537)</f>
        <v/>
      </c>
      <c r="H2537" s="20" t="str">
        <f aca="false">IF($E2537&lt;&gt;1,"",IF($F2537="",0,IF($G2537&lt;='Cohort Report'!$B$7,1,0)))</f>
        <v/>
      </c>
      <c r="I2537" s="20" t="str">
        <f aca="false">IF($E2537&lt;&gt;1,"",IF($F2537="",0,IF($G2537&lt;='Cohort Report'!$B$8,1,0)))</f>
        <v/>
      </c>
      <c r="J2537" s="21" t="str">
        <f aca="false">IF($E2537&lt;&gt;1,"",DATE(YEAR($D2537),MONTH($D2537),1))</f>
        <v/>
      </c>
      <c r="K2537" s="20" t="str">
        <f aca="false">IF($E2537&lt;&gt;1,"",IF($G2537="","",IF(AND($D2537&gt;='Cohort Report'!$B$5,$D2537&lt;='Cohort Report'!$B$6),$G2537,"")))</f>
        <v/>
      </c>
    </row>
    <row r="2538" customFormat="false" ht="15" hidden="false" customHeight="false" outlineLevel="0" collapsed="false">
      <c r="A2538" s="9"/>
      <c r="B2538" s="22"/>
      <c r="C2538" s="23"/>
      <c r="D2538" s="19" t="str">
        <f aca="false">IF($A2538="","",_xlfn.MINIFS($B:$B,$A:$A,$A2538))</f>
        <v/>
      </c>
      <c r="E2538" s="20" t="str">
        <f aca="false">IF($A2538="","",IF(AND($B2538=$D2538,COUNTIFS($A$2:$A2538,$A2538,$B$2:$B2538,$B2538)=1),1,0))</f>
        <v/>
      </c>
      <c r="F2538" s="19" t="str">
        <f aca="false">IF($E2538&lt;&gt;1,"",IF(COUNTIFS($A:$A,$A2538,$B:$B,"&gt;"&amp;$D2538)=0,"",_xlfn.MINIFS($B:$B,$A:$A,$A2538,$B:$B,"&gt;"&amp;$D2538)))</f>
        <v/>
      </c>
      <c r="G2538" s="20" t="str">
        <f aca="false">IF($F2538="","",$F2538-$D2538)</f>
        <v/>
      </c>
      <c r="H2538" s="20" t="str">
        <f aca="false">IF($E2538&lt;&gt;1,"",IF($F2538="",0,IF($G2538&lt;='Cohort Report'!$B$7,1,0)))</f>
        <v/>
      </c>
      <c r="I2538" s="20" t="str">
        <f aca="false">IF($E2538&lt;&gt;1,"",IF($F2538="",0,IF($G2538&lt;='Cohort Report'!$B$8,1,0)))</f>
        <v/>
      </c>
      <c r="J2538" s="21" t="str">
        <f aca="false">IF($E2538&lt;&gt;1,"",DATE(YEAR($D2538),MONTH($D2538),1))</f>
        <v/>
      </c>
      <c r="K2538" s="20" t="str">
        <f aca="false">IF($E2538&lt;&gt;1,"",IF($G2538="","",IF(AND($D2538&gt;='Cohort Report'!$B$5,$D2538&lt;='Cohort Report'!$B$6),$G2538,"")))</f>
        <v/>
      </c>
    </row>
    <row r="2539" customFormat="false" ht="15" hidden="false" customHeight="false" outlineLevel="0" collapsed="false">
      <c r="A2539" s="9"/>
      <c r="B2539" s="22"/>
      <c r="C2539" s="23"/>
      <c r="D2539" s="19" t="str">
        <f aca="false">IF($A2539="","",_xlfn.MINIFS($B:$B,$A:$A,$A2539))</f>
        <v/>
      </c>
      <c r="E2539" s="20" t="str">
        <f aca="false">IF($A2539="","",IF(AND($B2539=$D2539,COUNTIFS($A$2:$A2539,$A2539,$B$2:$B2539,$B2539)=1),1,0))</f>
        <v/>
      </c>
      <c r="F2539" s="19" t="str">
        <f aca="false">IF($E2539&lt;&gt;1,"",IF(COUNTIFS($A:$A,$A2539,$B:$B,"&gt;"&amp;$D2539)=0,"",_xlfn.MINIFS($B:$B,$A:$A,$A2539,$B:$B,"&gt;"&amp;$D2539)))</f>
        <v/>
      </c>
      <c r="G2539" s="20" t="str">
        <f aca="false">IF($F2539="","",$F2539-$D2539)</f>
        <v/>
      </c>
      <c r="H2539" s="20" t="str">
        <f aca="false">IF($E2539&lt;&gt;1,"",IF($F2539="",0,IF($G2539&lt;='Cohort Report'!$B$7,1,0)))</f>
        <v/>
      </c>
      <c r="I2539" s="20" t="str">
        <f aca="false">IF($E2539&lt;&gt;1,"",IF($F2539="",0,IF($G2539&lt;='Cohort Report'!$B$8,1,0)))</f>
        <v/>
      </c>
      <c r="J2539" s="21" t="str">
        <f aca="false">IF($E2539&lt;&gt;1,"",DATE(YEAR($D2539),MONTH($D2539),1))</f>
        <v/>
      </c>
      <c r="K2539" s="20" t="str">
        <f aca="false">IF($E2539&lt;&gt;1,"",IF($G2539="","",IF(AND($D2539&gt;='Cohort Report'!$B$5,$D2539&lt;='Cohort Report'!$B$6),$G2539,"")))</f>
        <v/>
      </c>
    </row>
    <row r="2540" customFormat="false" ht="15" hidden="false" customHeight="false" outlineLevel="0" collapsed="false">
      <c r="A2540" s="9"/>
      <c r="B2540" s="22"/>
      <c r="C2540" s="23"/>
      <c r="D2540" s="19" t="str">
        <f aca="false">IF($A2540="","",_xlfn.MINIFS($B:$B,$A:$A,$A2540))</f>
        <v/>
      </c>
      <c r="E2540" s="20" t="str">
        <f aca="false">IF($A2540="","",IF(AND($B2540=$D2540,COUNTIFS($A$2:$A2540,$A2540,$B$2:$B2540,$B2540)=1),1,0))</f>
        <v/>
      </c>
      <c r="F2540" s="19" t="str">
        <f aca="false">IF($E2540&lt;&gt;1,"",IF(COUNTIFS($A:$A,$A2540,$B:$B,"&gt;"&amp;$D2540)=0,"",_xlfn.MINIFS($B:$B,$A:$A,$A2540,$B:$B,"&gt;"&amp;$D2540)))</f>
        <v/>
      </c>
      <c r="G2540" s="20" t="str">
        <f aca="false">IF($F2540="","",$F2540-$D2540)</f>
        <v/>
      </c>
      <c r="H2540" s="20" t="str">
        <f aca="false">IF($E2540&lt;&gt;1,"",IF($F2540="",0,IF($G2540&lt;='Cohort Report'!$B$7,1,0)))</f>
        <v/>
      </c>
      <c r="I2540" s="20" t="str">
        <f aca="false">IF($E2540&lt;&gt;1,"",IF($F2540="",0,IF($G2540&lt;='Cohort Report'!$B$8,1,0)))</f>
        <v/>
      </c>
      <c r="J2540" s="21" t="str">
        <f aca="false">IF($E2540&lt;&gt;1,"",DATE(YEAR($D2540),MONTH($D2540),1))</f>
        <v/>
      </c>
      <c r="K2540" s="20" t="str">
        <f aca="false">IF($E2540&lt;&gt;1,"",IF($G2540="","",IF(AND($D2540&gt;='Cohort Report'!$B$5,$D2540&lt;='Cohort Report'!$B$6),$G2540,"")))</f>
        <v/>
      </c>
    </row>
    <row r="2541" customFormat="false" ht="15" hidden="false" customHeight="false" outlineLevel="0" collapsed="false">
      <c r="A2541" s="9"/>
      <c r="B2541" s="22"/>
      <c r="C2541" s="23"/>
      <c r="D2541" s="19" t="str">
        <f aca="false">IF($A2541="","",_xlfn.MINIFS($B:$B,$A:$A,$A2541))</f>
        <v/>
      </c>
      <c r="E2541" s="20" t="str">
        <f aca="false">IF($A2541="","",IF(AND($B2541=$D2541,COUNTIFS($A$2:$A2541,$A2541,$B$2:$B2541,$B2541)=1),1,0))</f>
        <v/>
      </c>
      <c r="F2541" s="19" t="str">
        <f aca="false">IF($E2541&lt;&gt;1,"",IF(COUNTIFS($A:$A,$A2541,$B:$B,"&gt;"&amp;$D2541)=0,"",_xlfn.MINIFS($B:$B,$A:$A,$A2541,$B:$B,"&gt;"&amp;$D2541)))</f>
        <v/>
      </c>
      <c r="G2541" s="20" t="str">
        <f aca="false">IF($F2541="","",$F2541-$D2541)</f>
        <v/>
      </c>
      <c r="H2541" s="20" t="str">
        <f aca="false">IF($E2541&lt;&gt;1,"",IF($F2541="",0,IF($G2541&lt;='Cohort Report'!$B$7,1,0)))</f>
        <v/>
      </c>
      <c r="I2541" s="20" t="str">
        <f aca="false">IF($E2541&lt;&gt;1,"",IF($F2541="",0,IF($G2541&lt;='Cohort Report'!$B$8,1,0)))</f>
        <v/>
      </c>
      <c r="J2541" s="21" t="str">
        <f aca="false">IF($E2541&lt;&gt;1,"",DATE(YEAR($D2541),MONTH($D2541),1))</f>
        <v/>
      </c>
      <c r="K2541" s="20" t="str">
        <f aca="false">IF($E2541&lt;&gt;1,"",IF($G2541="","",IF(AND($D2541&gt;='Cohort Report'!$B$5,$D2541&lt;='Cohort Report'!$B$6),$G2541,"")))</f>
        <v/>
      </c>
    </row>
    <row r="2542" customFormat="false" ht="15" hidden="false" customHeight="false" outlineLevel="0" collapsed="false">
      <c r="A2542" s="9"/>
      <c r="B2542" s="22"/>
      <c r="C2542" s="23"/>
      <c r="D2542" s="19" t="str">
        <f aca="false">IF($A2542="","",_xlfn.MINIFS($B:$B,$A:$A,$A2542))</f>
        <v/>
      </c>
      <c r="E2542" s="20" t="str">
        <f aca="false">IF($A2542="","",IF(AND($B2542=$D2542,COUNTIFS($A$2:$A2542,$A2542,$B$2:$B2542,$B2542)=1),1,0))</f>
        <v/>
      </c>
      <c r="F2542" s="19" t="str">
        <f aca="false">IF($E2542&lt;&gt;1,"",IF(COUNTIFS($A:$A,$A2542,$B:$B,"&gt;"&amp;$D2542)=0,"",_xlfn.MINIFS($B:$B,$A:$A,$A2542,$B:$B,"&gt;"&amp;$D2542)))</f>
        <v/>
      </c>
      <c r="G2542" s="20" t="str">
        <f aca="false">IF($F2542="","",$F2542-$D2542)</f>
        <v/>
      </c>
      <c r="H2542" s="20" t="str">
        <f aca="false">IF($E2542&lt;&gt;1,"",IF($F2542="",0,IF($G2542&lt;='Cohort Report'!$B$7,1,0)))</f>
        <v/>
      </c>
      <c r="I2542" s="20" t="str">
        <f aca="false">IF($E2542&lt;&gt;1,"",IF($F2542="",0,IF($G2542&lt;='Cohort Report'!$B$8,1,0)))</f>
        <v/>
      </c>
      <c r="J2542" s="21" t="str">
        <f aca="false">IF($E2542&lt;&gt;1,"",DATE(YEAR($D2542),MONTH($D2542),1))</f>
        <v/>
      </c>
      <c r="K2542" s="20" t="str">
        <f aca="false">IF($E2542&lt;&gt;1,"",IF($G2542="","",IF(AND($D2542&gt;='Cohort Report'!$B$5,$D2542&lt;='Cohort Report'!$B$6),$G2542,"")))</f>
        <v/>
      </c>
    </row>
    <row r="2543" customFormat="false" ht="15" hidden="false" customHeight="false" outlineLevel="0" collapsed="false">
      <c r="A2543" s="9"/>
      <c r="B2543" s="22"/>
      <c r="C2543" s="23"/>
      <c r="D2543" s="19" t="str">
        <f aca="false">IF($A2543="","",_xlfn.MINIFS($B:$B,$A:$A,$A2543))</f>
        <v/>
      </c>
      <c r="E2543" s="20" t="str">
        <f aca="false">IF($A2543="","",IF(AND($B2543=$D2543,COUNTIFS($A$2:$A2543,$A2543,$B$2:$B2543,$B2543)=1),1,0))</f>
        <v/>
      </c>
      <c r="F2543" s="19" t="str">
        <f aca="false">IF($E2543&lt;&gt;1,"",IF(COUNTIFS($A:$A,$A2543,$B:$B,"&gt;"&amp;$D2543)=0,"",_xlfn.MINIFS($B:$B,$A:$A,$A2543,$B:$B,"&gt;"&amp;$D2543)))</f>
        <v/>
      </c>
      <c r="G2543" s="20" t="str">
        <f aca="false">IF($F2543="","",$F2543-$D2543)</f>
        <v/>
      </c>
      <c r="H2543" s="20" t="str">
        <f aca="false">IF($E2543&lt;&gt;1,"",IF($F2543="",0,IF($G2543&lt;='Cohort Report'!$B$7,1,0)))</f>
        <v/>
      </c>
      <c r="I2543" s="20" t="str">
        <f aca="false">IF($E2543&lt;&gt;1,"",IF($F2543="",0,IF($G2543&lt;='Cohort Report'!$B$8,1,0)))</f>
        <v/>
      </c>
      <c r="J2543" s="21" t="str">
        <f aca="false">IF($E2543&lt;&gt;1,"",DATE(YEAR($D2543),MONTH($D2543),1))</f>
        <v/>
      </c>
      <c r="K2543" s="20" t="str">
        <f aca="false">IF($E2543&lt;&gt;1,"",IF($G2543="","",IF(AND($D2543&gt;='Cohort Report'!$B$5,$D2543&lt;='Cohort Report'!$B$6),$G2543,"")))</f>
        <v/>
      </c>
    </row>
    <row r="2544" customFormat="false" ht="15" hidden="false" customHeight="false" outlineLevel="0" collapsed="false">
      <c r="A2544" s="9"/>
      <c r="B2544" s="22"/>
      <c r="C2544" s="23"/>
      <c r="D2544" s="19" t="str">
        <f aca="false">IF($A2544="","",_xlfn.MINIFS($B:$B,$A:$A,$A2544))</f>
        <v/>
      </c>
      <c r="E2544" s="20" t="str">
        <f aca="false">IF($A2544="","",IF(AND($B2544=$D2544,COUNTIFS($A$2:$A2544,$A2544,$B$2:$B2544,$B2544)=1),1,0))</f>
        <v/>
      </c>
      <c r="F2544" s="19" t="str">
        <f aca="false">IF($E2544&lt;&gt;1,"",IF(COUNTIFS($A:$A,$A2544,$B:$B,"&gt;"&amp;$D2544)=0,"",_xlfn.MINIFS($B:$B,$A:$A,$A2544,$B:$B,"&gt;"&amp;$D2544)))</f>
        <v/>
      </c>
      <c r="G2544" s="20" t="str">
        <f aca="false">IF($F2544="","",$F2544-$D2544)</f>
        <v/>
      </c>
      <c r="H2544" s="20" t="str">
        <f aca="false">IF($E2544&lt;&gt;1,"",IF($F2544="",0,IF($G2544&lt;='Cohort Report'!$B$7,1,0)))</f>
        <v/>
      </c>
      <c r="I2544" s="20" t="str">
        <f aca="false">IF($E2544&lt;&gt;1,"",IF($F2544="",0,IF($G2544&lt;='Cohort Report'!$B$8,1,0)))</f>
        <v/>
      </c>
      <c r="J2544" s="21" t="str">
        <f aca="false">IF($E2544&lt;&gt;1,"",DATE(YEAR($D2544),MONTH($D2544),1))</f>
        <v/>
      </c>
      <c r="K2544" s="20" t="str">
        <f aca="false">IF($E2544&lt;&gt;1,"",IF($G2544="","",IF(AND($D2544&gt;='Cohort Report'!$B$5,$D2544&lt;='Cohort Report'!$B$6),$G2544,"")))</f>
        <v/>
      </c>
    </row>
    <row r="2545" customFormat="false" ht="15" hidden="false" customHeight="false" outlineLevel="0" collapsed="false">
      <c r="A2545" s="9"/>
      <c r="B2545" s="22"/>
      <c r="C2545" s="23"/>
      <c r="D2545" s="19" t="str">
        <f aca="false">IF($A2545="","",_xlfn.MINIFS($B:$B,$A:$A,$A2545))</f>
        <v/>
      </c>
      <c r="E2545" s="20" t="str">
        <f aca="false">IF($A2545="","",IF(AND($B2545=$D2545,COUNTIFS($A$2:$A2545,$A2545,$B$2:$B2545,$B2545)=1),1,0))</f>
        <v/>
      </c>
      <c r="F2545" s="19" t="str">
        <f aca="false">IF($E2545&lt;&gt;1,"",IF(COUNTIFS($A:$A,$A2545,$B:$B,"&gt;"&amp;$D2545)=0,"",_xlfn.MINIFS($B:$B,$A:$A,$A2545,$B:$B,"&gt;"&amp;$D2545)))</f>
        <v/>
      </c>
      <c r="G2545" s="20" t="str">
        <f aca="false">IF($F2545="","",$F2545-$D2545)</f>
        <v/>
      </c>
      <c r="H2545" s="20" t="str">
        <f aca="false">IF($E2545&lt;&gt;1,"",IF($F2545="",0,IF($G2545&lt;='Cohort Report'!$B$7,1,0)))</f>
        <v/>
      </c>
      <c r="I2545" s="20" t="str">
        <f aca="false">IF($E2545&lt;&gt;1,"",IF($F2545="",0,IF($G2545&lt;='Cohort Report'!$B$8,1,0)))</f>
        <v/>
      </c>
      <c r="J2545" s="21" t="str">
        <f aca="false">IF($E2545&lt;&gt;1,"",DATE(YEAR($D2545),MONTH($D2545),1))</f>
        <v/>
      </c>
      <c r="K2545" s="20" t="str">
        <f aca="false">IF($E2545&lt;&gt;1,"",IF($G2545="","",IF(AND($D2545&gt;='Cohort Report'!$B$5,$D2545&lt;='Cohort Report'!$B$6),$G2545,"")))</f>
        <v/>
      </c>
    </row>
    <row r="2546" customFormat="false" ht="15" hidden="false" customHeight="false" outlineLevel="0" collapsed="false">
      <c r="A2546" s="9"/>
      <c r="B2546" s="22"/>
      <c r="C2546" s="23"/>
      <c r="D2546" s="19" t="str">
        <f aca="false">IF($A2546="","",_xlfn.MINIFS($B:$B,$A:$A,$A2546))</f>
        <v/>
      </c>
      <c r="E2546" s="20" t="str">
        <f aca="false">IF($A2546="","",IF(AND($B2546=$D2546,COUNTIFS($A$2:$A2546,$A2546,$B$2:$B2546,$B2546)=1),1,0))</f>
        <v/>
      </c>
      <c r="F2546" s="19" t="str">
        <f aca="false">IF($E2546&lt;&gt;1,"",IF(COUNTIFS($A:$A,$A2546,$B:$B,"&gt;"&amp;$D2546)=0,"",_xlfn.MINIFS($B:$B,$A:$A,$A2546,$B:$B,"&gt;"&amp;$D2546)))</f>
        <v/>
      </c>
      <c r="G2546" s="20" t="str">
        <f aca="false">IF($F2546="","",$F2546-$D2546)</f>
        <v/>
      </c>
      <c r="H2546" s="20" t="str">
        <f aca="false">IF($E2546&lt;&gt;1,"",IF($F2546="",0,IF($G2546&lt;='Cohort Report'!$B$7,1,0)))</f>
        <v/>
      </c>
      <c r="I2546" s="20" t="str">
        <f aca="false">IF($E2546&lt;&gt;1,"",IF($F2546="",0,IF($G2546&lt;='Cohort Report'!$B$8,1,0)))</f>
        <v/>
      </c>
      <c r="J2546" s="21" t="str">
        <f aca="false">IF($E2546&lt;&gt;1,"",DATE(YEAR($D2546),MONTH($D2546),1))</f>
        <v/>
      </c>
      <c r="K2546" s="20" t="str">
        <f aca="false">IF($E2546&lt;&gt;1,"",IF($G2546="","",IF(AND($D2546&gt;='Cohort Report'!$B$5,$D2546&lt;='Cohort Report'!$B$6),$G2546,"")))</f>
        <v/>
      </c>
    </row>
    <row r="2547" customFormat="false" ht="15" hidden="false" customHeight="false" outlineLevel="0" collapsed="false">
      <c r="A2547" s="9"/>
      <c r="B2547" s="22"/>
      <c r="C2547" s="23"/>
      <c r="D2547" s="19" t="str">
        <f aca="false">IF($A2547="","",_xlfn.MINIFS($B:$B,$A:$A,$A2547))</f>
        <v/>
      </c>
      <c r="E2547" s="20" t="str">
        <f aca="false">IF($A2547="","",IF(AND($B2547=$D2547,COUNTIFS($A$2:$A2547,$A2547,$B$2:$B2547,$B2547)=1),1,0))</f>
        <v/>
      </c>
      <c r="F2547" s="19" t="str">
        <f aca="false">IF($E2547&lt;&gt;1,"",IF(COUNTIFS($A:$A,$A2547,$B:$B,"&gt;"&amp;$D2547)=0,"",_xlfn.MINIFS($B:$B,$A:$A,$A2547,$B:$B,"&gt;"&amp;$D2547)))</f>
        <v/>
      </c>
      <c r="G2547" s="20" t="str">
        <f aca="false">IF($F2547="","",$F2547-$D2547)</f>
        <v/>
      </c>
      <c r="H2547" s="20" t="str">
        <f aca="false">IF($E2547&lt;&gt;1,"",IF($F2547="",0,IF($G2547&lt;='Cohort Report'!$B$7,1,0)))</f>
        <v/>
      </c>
      <c r="I2547" s="20" t="str">
        <f aca="false">IF($E2547&lt;&gt;1,"",IF($F2547="",0,IF($G2547&lt;='Cohort Report'!$B$8,1,0)))</f>
        <v/>
      </c>
      <c r="J2547" s="21" t="str">
        <f aca="false">IF($E2547&lt;&gt;1,"",DATE(YEAR($D2547),MONTH($D2547),1))</f>
        <v/>
      </c>
      <c r="K2547" s="20" t="str">
        <f aca="false">IF($E2547&lt;&gt;1,"",IF($G2547="","",IF(AND($D2547&gt;='Cohort Report'!$B$5,$D2547&lt;='Cohort Report'!$B$6),$G2547,"")))</f>
        <v/>
      </c>
    </row>
    <row r="2548" customFormat="false" ht="15" hidden="false" customHeight="false" outlineLevel="0" collapsed="false">
      <c r="A2548" s="9"/>
      <c r="B2548" s="22"/>
      <c r="C2548" s="23"/>
      <c r="D2548" s="19" t="str">
        <f aca="false">IF($A2548="","",_xlfn.MINIFS($B:$B,$A:$A,$A2548))</f>
        <v/>
      </c>
      <c r="E2548" s="20" t="str">
        <f aca="false">IF($A2548="","",IF(AND($B2548=$D2548,COUNTIFS($A$2:$A2548,$A2548,$B$2:$B2548,$B2548)=1),1,0))</f>
        <v/>
      </c>
      <c r="F2548" s="19" t="str">
        <f aca="false">IF($E2548&lt;&gt;1,"",IF(COUNTIFS($A:$A,$A2548,$B:$B,"&gt;"&amp;$D2548)=0,"",_xlfn.MINIFS($B:$B,$A:$A,$A2548,$B:$B,"&gt;"&amp;$D2548)))</f>
        <v/>
      </c>
      <c r="G2548" s="20" t="str">
        <f aca="false">IF($F2548="","",$F2548-$D2548)</f>
        <v/>
      </c>
      <c r="H2548" s="20" t="str">
        <f aca="false">IF($E2548&lt;&gt;1,"",IF($F2548="",0,IF($G2548&lt;='Cohort Report'!$B$7,1,0)))</f>
        <v/>
      </c>
      <c r="I2548" s="20" t="str">
        <f aca="false">IF($E2548&lt;&gt;1,"",IF($F2548="",0,IF($G2548&lt;='Cohort Report'!$B$8,1,0)))</f>
        <v/>
      </c>
      <c r="J2548" s="21" t="str">
        <f aca="false">IF($E2548&lt;&gt;1,"",DATE(YEAR($D2548),MONTH($D2548),1))</f>
        <v/>
      </c>
      <c r="K2548" s="20" t="str">
        <f aca="false">IF($E2548&lt;&gt;1,"",IF($G2548="","",IF(AND($D2548&gt;='Cohort Report'!$B$5,$D2548&lt;='Cohort Report'!$B$6),$G2548,"")))</f>
        <v/>
      </c>
    </row>
    <row r="2549" customFormat="false" ht="15" hidden="false" customHeight="false" outlineLevel="0" collapsed="false">
      <c r="A2549" s="9"/>
      <c r="B2549" s="22"/>
      <c r="C2549" s="23"/>
      <c r="D2549" s="19" t="str">
        <f aca="false">IF($A2549="","",_xlfn.MINIFS($B:$B,$A:$A,$A2549))</f>
        <v/>
      </c>
      <c r="E2549" s="20" t="str">
        <f aca="false">IF($A2549="","",IF(AND($B2549=$D2549,COUNTIFS($A$2:$A2549,$A2549,$B$2:$B2549,$B2549)=1),1,0))</f>
        <v/>
      </c>
      <c r="F2549" s="19" t="str">
        <f aca="false">IF($E2549&lt;&gt;1,"",IF(COUNTIFS($A:$A,$A2549,$B:$B,"&gt;"&amp;$D2549)=0,"",_xlfn.MINIFS($B:$B,$A:$A,$A2549,$B:$B,"&gt;"&amp;$D2549)))</f>
        <v/>
      </c>
      <c r="G2549" s="20" t="str">
        <f aca="false">IF($F2549="","",$F2549-$D2549)</f>
        <v/>
      </c>
      <c r="H2549" s="20" t="str">
        <f aca="false">IF($E2549&lt;&gt;1,"",IF($F2549="",0,IF($G2549&lt;='Cohort Report'!$B$7,1,0)))</f>
        <v/>
      </c>
      <c r="I2549" s="20" t="str">
        <f aca="false">IF($E2549&lt;&gt;1,"",IF($F2549="",0,IF($G2549&lt;='Cohort Report'!$B$8,1,0)))</f>
        <v/>
      </c>
      <c r="J2549" s="21" t="str">
        <f aca="false">IF($E2549&lt;&gt;1,"",DATE(YEAR($D2549),MONTH($D2549),1))</f>
        <v/>
      </c>
      <c r="K2549" s="20" t="str">
        <f aca="false">IF($E2549&lt;&gt;1,"",IF($G2549="","",IF(AND($D2549&gt;='Cohort Report'!$B$5,$D2549&lt;='Cohort Report'!$B$6),$G2549,"")))</f>
        <v/>
      </c>
    </row>
    <row r="2550" customFormat="false" ht="15" hidden="false" customHeight="false" outlineLevel="0" collapsed="false">
      <c r="A2550" s="9"/>
      <c r="B2550" s="22"/>
      <c r="C2550" s="23"/>
      <c r="D2550" s="19" t="str">
        <f aca="false">IF($A2550="","",_xlfn.MINIFS($B:$B,$A:$A,$A2550))</f>
        <v/>
      </c>
      <c r="E2550" s="20" t="str">
        <f aca="false">IF($A2550="","",IF(AND($B2550=$D2550,COUNTIFS($A$2:$A2550,$A2550,$B$2:$B2550,$B2550)=1),1,0))</f>
        <v/>
      </c>
      <c r="F2550" s="19" t="str">
        <f aca="false">IF($E2550&lt;&gt;1,"",IF(COUNTIFS($A:$A,$A2550,$B:$B,"&gt;"&amp;$D2550)=0,"",_xlfn.MINIFS($B:$B,$A:$A,$A2550,$B:$B,"&gt;"&amp;$D2550)))</f>
        <v/>
      </c>
      <c r="G2550" s="20" t="str">
        <f aca="false">IF($F2550="","",$F2550-$D2550)</f>
        <v/>
      </c>
      <c r="H2550" s="20" t="str">
        <f aca="false">IF($E2550&lt;&gt;1,"",IF($F2550="",0,IF($G2550&lt;='Cohort Report'!$B$7,1,0)))</f>
        <v/>
      </c>
      <c r="I2550" s="20" t="str">
        <f aca="false">IF($E2550&lt;&gt;1,"",IF($F2550="",0,IF($G2550&lt;='Cohort Report'!$B$8,1,0)))</f>
        <v/>
      </c>
      <c r="J2550" s="21" t="str">
        <f aca="false">IF($E2550&lt;&gt;1,"",DATE(YEAR($D2550),MONTH($D2550),1))</f>
        <v/>
      </c>
      <c r="K2550" s="20" t="str">
        <f aca="false">IF($E2550&lt;&gt;1,"",IF($G2550="","",IF(AND($D2550&gt;='Cohort Report'!$B$5,$D2550&lt;='Cohort Report'!$B$6),$G2550,"")))</f>
        <v/>
      </c>
    </row>
    <row r="2551" customFormat="false" ht="15" hidden="false" customHeight="false" outlineLevel="0" collapsed="false">
      <c r="A2551" s="9"/>
      <c r="B2551" s="22"/>
      <c r="C2551" s="23"/>
      <c r="D2551" s="19" t="str">
        <f aca="false">IF($A2551="","",_xlfn.MINIFS($B:$B,$A:$A,$A2551))</f>
        <v/>
      </c>
      <c r="E2551" s="20" t="str">
        <f aca="false">IF($A2551="","",IF(AND($B2551=$D2551,COUNTIFS($A$2:$A2551,$A2551,$B$2:$B2551,$B2551)=1),1,0))</f>
        <v/>
      </c>
      <c r="F2551" s="19" t="str">
        <f aca="false">IF($E2551&lt;&gt;1,"",IF(COUNTIFS($A:$A,$A2551,$B:$B,"&gt;"&amp;$D2551)=0,"",_xlfn.MINIFS($B:$B,$A:$A,$A2551,$B:$B,"&gt;"&amp;$D2551)))</f>
        <v/>
      </c>
      <c r="G2551" s="20" t="str">
        <f aca="false">IF($F2551="","",$F2551-$D2551)</f>
        <v/>
      </c>
      <c r="H2551" s="20" t="str">
        <f aca="false">IF($E2551&lt;&gt;1,"",IF($F2551="",0,IF($G2551&lt;='Cohort Report'!$B$7,1,0)))</f>
        <v/>
      </c>
      <c r="I2551" s="20" t="str">
        <f aca="false">IF($E2551&lt;&gt;1,"",IF($F2551="",0,IF($G2551&lt;='Cohort Report'!$B$8,1,0)))</f>
        <v/>
      </c>
      <c r="J2551" s="21" t="str">
        <f aca="false">IF($E2551&lt;&gt;1,"",DATE(YEAR($D2551),MONTH($D2551),1))</f>
        <v/>
      </c>
      <c r="K2551" s="20" t="str">
        <f aca="false">IF($E2551&lt;&gt;1,"",IF($G2551="","",IF(AND($D2551&gt;='Cohort Report'!$B$5,$D2551&lt;='Cohort Report'!$B$6),$G2551,"")))</f>
        <v/>
      </c>
    </row>
    <row r="2552" customFormat="false" ht="15" hidden="false" customHeight="false" outlineLevel="0" collapsed="false">
      <c r="A2552" s="9"/>
      <c r="B2552" s="22"/>
      <c r="C2552" s="23"/>
      <c r="D2552" s="19" t="str">
        <f aca="false">IF($A2552="","",_xlfn.MINIFS($B:$B,$A:$A,$A2552))</f>
        <v/>
      </c>
      <c r="E2552" s="20" t="str">
        <f aca="false">IF($A2552="","",IF(AND($B2552=$D2552,COUNTIFS($A$2:$A2552,$A2552,$B$2:$B2552,$B2552)=1),1,0))</f>
        <v/>
      </c>
      <c r="F2552" s="19" t="str">
        <f aca="false">IF($E2552&lt;&gt;1,"",IF(COUNTIFS($A:$A,$A2552,$B:$B,"&gt;"&amp;$D2552)=0,"",_xlfn.MINIFS($B:$B,$A:$A,$A2552,$B:$B,"&gt;"&amp;$D2552)))</f>
        <v/>
      </c>
      <c r="G2552" s="20" t="str">
        <f aca="false">IF($F2552="","",$F2552-$D2552)</f>
        <v/>
      </c>
      <c r="H2552" s="20" t="str">
        <f aca="false">IF($E2552&lt;&gt;1,"",IF($F2552="",0,IF($G2552&lt;='Cohort Report'!$B$7,1,0)))</f>
        <v/>
      </c>
      <c r="I2552" s="20" t="str">
        <f aca="false">IF($E2552&lt;&gt;1,"",IF($F2552="",0,IF($G2552&lt;='Cohort Report'!$B$8,1,0)))</f>
        <v/>
      </c>
      <c r="J2552" s="21" t="str">
        <f aca="false">IF($E2552&lt;&gt;1,"",DATE(YEAR($D2552),MONTH($D2552),1))</f>
        <v/>
      </c>
      <c r="K2552" s="20" t="str">
        <f aca="false">IF($E2552&lt;&gt;1,"",IF($G2552="","",IF(AND($D2552&gt;='Cohort Report'!$B$5,$D2552&lt;='Cohort Report'!$B$6),$G2552,"")))</f>
        <v/>
      </c>
    </row>
    <row r="2553" customFormat="false" ht="15" hidden="false" customHeight="false" outlineLevel="0" collapsed="false">
      <c r="A2553" s="9"/>
      <c r="B2553" s="22"/>
      <c r="C2553" s="23"/>
      <c r="D2553" s="19" t="str">
        <f aca="false">IF($A2553="","",_xlfn.MINIFS($B:$B,$A:$A,$A2553))</f>
        <v/>
      </c>
      <c r="E2553" s="20" t="str">
        <f aca="false">IF($A2553="","",IF(AND($B2553=$D2553,COUNTIFS($A$2:$A2553,$A2553,$B$2:$B2553,$B2553)=1),1,0))</f>
        <v/>
      </c>
      <c r="F2553" s="19" t="str">
        <f aca="false">IF($E2553&lt;&gt;1,"",IF(COUNTIFS($A:$A,$A2553,$B:$B,"&gt;"&amp;$D2553)=0,"",_xlfn.MINIFS($B:$B,$A:$A,$A2553,$B:$B,"&gt;"&amp;$D2553)))</f>
        <v/>
      </c>
      <c r="G2553" s="20" t="str">
        <f aca="false">IF($F2553="","",$F2553-$D2553)</f>
        <v/>
      </c>
      <c r="H2553" s="20" t="str">
        <f aca="false">IF($E2553&lt;&gt;1,"",IF($F2553="",0,IF($G2553&lt;='Cohort Report'!$B$7,1,0)))</f>
        <v/>
      </c>
      <c r="I2553" s="20" t="str">
        <f aca="false">IF($E2553&lt;&gt;1,"",IF($F2553="",0,IF($G2553&lt;='Cohort Report'!$B$8,1,0)))</f>
        <v/>
      </c>
      <c r="J2553" s="21" t="str">
        <f aca="false">IF($E2553&lt;&gt;1,"",DATE(YEAR($D2553),MONTH($D2553),1))</f>
        <v/>
      </c>
      <c r="K2553" s="20" t="str">
        <f aca="false">IF($E2553&lt;&gt;1,"",IF($G2553="","",IF(AND($D2553&gt;='Cohort Report'!$B$5,$D2553&lt;='Cohort Report'!$B$6),$G2553,"")))</f>
        <v/>
      </c>
    </row>
    <row r="2554" customFormat="false" ht="15" hidden="false" customHeight="false" outlineLevel="0" collapsed="false">
      <c r="A2554" s="9"/>
      <c r="B2554" s="22"/>
      <c r="C2554" s="23"/>
      <c r="D2554" s="19" t="str">
        <f aca="false">IF($A2554="","",_xlfn.MINIFS($B:$B,$A:$A,$A2554))</f>
        <v/>
      </c>
      <c r="E2554" s="20" t="str">
        <f aca="false">IF($A2554="","",IF(AND($B2554=$D2554,COUNTIFS($A$2:$A2554,$A2554,$B$2:$B2554,$B2554)=1),1,0))</f>
        <v/>
      </c>
      <c r="F2554" s="19" t="str">
        <f aca="false">IF($E2554&lt;&gt;1,"",IF(COUNTIFS($A:$A,$A2554,$B:$B,"&gt;"&amp;$D2554)=0,"",_xlfn.MINIFS($B:$B,$A:$A,$A2554,$B:$B,"&gt;"&amp;$D2554)))</f>
        <v/>
      </c>
      <c r="G2554" s="20" t="str">
        <f aca="false">IF($F2554="","",$F2554-$D2554)</f>
        <v/>
      </c>
      <c r="H2554" s="20" t="str">
        <f aca="false">IF($E2554&lt;&gt;1,"",IF($F2554="",0,IF($G2554&lt;='Cohort Report'!$B$7,1,0)))</f>
        <v/>
      </c>
      <c r="I2554" s="20" t="str">
        <f aca="false">IF($E2554&lt;&gt;1,"",IF($F2554="",0,IF($G2554&lt;='Cohort Report'!$B$8,1,0)))</f>
        <v/>
      </c>
      <c r="J2554" s="21" t="str">
        <f aca="false">IF($E2554&lt;&gt;1,"",DATE(YEAR($D2554),MONTH($D2554),1))</f>
        <v/>
      </c>
      <c r="K2554" s="20" t="str">
        <f aca="false">IF($E2554&lt;&gt;1,"",IF($G2554="","",IF(AND($D2554&gt;='Cohort Report'!$B$5,$D2554&lt;='Cohort Report'!$B$6),$G2554,"")))</f>
        <v/>
      </c>
    </row>
    <row r="2555" customFormat="false" ht="15" hidden="false" customHeight="false" outlineLevel="0" collapsed="false">
      <c r="A2555" s="9"/>
      <c r="B2555" s="22"/>
      <c r="C2555" s="23"/>
      <c r="D2555" s="19" t="str">
        <f aca="false">IF($A2555="","",_xlfn.MINIFS($B:$B,$A:$A,$A2555))</f>
        <v/>
      </c>
      <c r="E2555" s="20" t="str">
        <f aca="false">IF($A2555="","",IF(AND($B2555=$D2555,COUNTIFS($A$2:$A2555,$A2555,$B$2:$B2555,$B2555)=1),1,0))</f>
        <v/>
      </c>
      <c r="F2555" s="19" t="str">
        <f aca="false">IF($E2555&lt;&gt;1,"",IF(COUNTIFS($A:$A,$A2555,$B:$B,"&gt;"&amp;$D2555)=0,"",_xlfn.MINIFS($B:$B,$A:$A,$A2555,$B:$B,"&gt;"&amp;$D2555)))</f>
        <v/>
      </c>
      <c r="G2555" s="20" t="str">
        <f aca="false">IF($F2555="","",$F2555-$D2555)</f>
        <v/>
      </c>
      <c r="H2555" s="20" t="str">
        <f aca="false">IF($E2555&lt;&gt;1,"",IF($F2555="",0,IF($G2555&lt;='Cohort Report'!$B$7,1,0)))</f>
        <v/>
      </c>
      <c r="I2555" s="20" t="str">
        <f aca="false">IF($E2555&lt;&gt;1,"",IF($F2555="",0,IF($G2555&lt;='Cohort Report'!$B$8,1,0)))</f>
        <v/>
      </c>
      <c r="J2555" s="21" t="str">
        <f aca="false">IF($E2555&lt;&gt;1,"",DATE(YEAR($D2555),MONTH($D2555),1))</f>
        <v/>
      </c>
      <c r="K2555" s="20" t="str">
        <f aca="false">IF($E2555&lt;&gt;1,"",IF($G2555="","",IF(AND($D2555&gt;='Cohort Report'!$B$5,$D2555&lt;='Cohort Report'!$B$6),$G2555,"")))</f>
        <v/>
      </c>
    </row>
    <row r="2556" customFormat="false" ht="15" hidden="false" customHeight="false" outlineLevel="0" collapsed="false">
      <c r="A2556" s="9"/>
      <c r="B2556" s="22"/>
      <c r="C2556" s="23"/>
      <c r="D2556" s="19" t="str">
        <f aca="false">IF($A2556="","",_xlfn.MINIFS($B:$B,$A:$A,$A2556))</f>
        <v/>
      </c>
      <c r="E2556" s="20" t="str">
        <f aca="false">IF($A2556="","",IF(AND($B2556=$D2556,COUNTIFS($A$2:$A2556,$A2556,$B$2:$B2556,$B2556)=1),1,0))</f>
        <v/>
      </c>
      <c r="F2556" s="19" t="str">
        <f aca="false">IF($E2556&lt;&gt;1,"",IF(COUNTIFS($A:$A,$A2556,$B:$B,"&gt;"&amp;$D2556)=0,"",_xlfn.MINIFS($B:$B,$A:$A,$A2556,$B:$B,"&gt;"&amp;$D2556)))</f>
        <v/>
      </c>
      <c r="G2556" s="20" t="str">
        <f aca="false">IF($F2556="","",$F2556-$D2556)</f>
        <v/>
      </c>
      <c r="H2556" s="20" t="str">
        <f aca="false">IF($E2556&lt;&gt;1,"",IF($F2556="",0,IF($G2556&lt;='Cohort Report'!$B$7,1,0)))</f>
        <v/>
      </c>
      <c r="I2556" s="20" t="str">
        <f aca="false">IF($E2556&lt;&gt;1,"",IF($F2556="",0,IF($G2556&lt;='Cohort Report'!$B$8,1,0)))</f>
        <v/>
      </c>
      <c r="J2556" s="21" t="str">
        <f aca="false">IF($E2556&lt;&gt;1,"",DATE(YEAR($D2556),MONTH($D2556),1))</f>
        <v/>
      </c>
      <c r="K2556" s="20" t="str">
        <f aca="false">IF($E2556&lt;&gt;1,"",IF($G2556="","",IF(AND($D2556&gt;='Cohort Report'!$B$5,$D2556&lt;='Cohort Report'!$B$6),$G2556,"")))</f>
        <v/>
      </c>
    </row>
    <row r="2557" customFormat="false" ht="15" hidden="false" customHeight="false" outlineLevel="0" collapsed="false">
      <c r="A2557" s="9"/>
      <c r="B2557" s="22"/>
      <c r="C2557" s="23"/>
      <c r="D2557" s="19" t="str">
        <f aca="false">IF($A2557="","",_xlfn.MINIFS($B:$B,$A:$A,$A2557))</f>
        <v/>
      </c>
      <c r="E2557" s="20" t="str">
        <f aca="false">IF($A2557="","",IF(AND($B2557=$D2557,COUNTIFS($A$2:$A2557,$A2557,$B$2:$B2557,$B2557)=1),1,0))</f>
        <v/>
      </c>
      <c r="F2557" s="19" t="str">
        <f aca="false">IF($E2557&lt;&gt;1,"",IF(COUNTIFS($A:$A,$A2557,$B:$B,"&gt;"&amp;$D2557)=0,"",_xlfn.MINIFS($B:$B,$A:$A,$A2557,$B:$B,"&gt;"&amp;$D2557)))</f>
        <v/>
      </c>
      <c r="G2557" s="20" t="str">
        <f aca="false">IF($F2557="","",$F2557-$D2557)</f>
        <v/>
      </c>
      <c r="H2557" s="20" t="str">
        <f aca="false">IF($E2557&lt;&gt;1,"",IF($F2557="",0,IF($G2557&lt;='Cohort Report'!$B$7,1,0)))</f>
        <v/>
      </c>
      <c r="I2557" s="20" t="str">
        <f aca="false">IF($E2557&lt;&gt;1,"",IF($F2557="",0,IF($G2557&lt;='Cohort Report'!$B$8,1,0)))</f>
        <v/>
      </c>
      <c r="J2557" s="21" t="str">
        <f aca="false">IF($E2557&lt;&gt;1,"",DATE(YEAR($D2557),MONTH($D2557),1))</f>
        <v/>
      </c>
      <c r="K2557" s="20" t="str">
        <f aca="false">IF($E2557&lt;&gt;1,"",IF($G2557="","",IF(AND($D2557&gt;='Cohort Report'!$B$5,$D2557&lt;='Cohort Report'!$B$6),$G2557,"")))</f>
        <v/>
      </c>
    </row>
    <row r="2558" customFormat="false" ht="15" hidden="false" customHeight="false" outlineLevel="0" collapsed="false">
      <c r="A2558" s="9"/>
      <c r="B2558" s="22"/>
      <c r="C2558" s="23"/>
      <c r="D2558" s="19" t="str">
        <f aca="false">IF($A2558="","",_xlfn.MINIFS($B:$B,$A:$A,$A2558))</f>
        <v/>
      </c>
      <c r="E2558" s="20" t="str">
        <f aca="false">IF($A2558="","",IF(AND($B2558=$D2558,COUNTIFS($A$2:$A2558,$A2558,$B$2:$B2558,$B2558)=1),1,0))</f>
        <v/>
      </c>
      <c r="F2558" s="19" t="str">
        <f aca="false">IF($E2558&lt;&gt;1,"",IF(COUNTIFS($A:$A,$A2558,$B:$B,"&gt;"&amp;$D2558)=0,"",_xlfn.MINIFS($B:$B,$A:$A,$A2558,$B:$B,"&gt;"&amp;$D2558)))</f>
        <v/>
      </c>
      <c r="G2558" s="20" t="str">
        <f aca="false">IF($F2558="","",$F2558-$D2558)</f>
        <v/>
      </c>
      <c r="H2558" s="20" t="str">
        <f aca="false">IF($E2558&lt;&gt;1,"",IF($F2558="",0,IF($G2558&lt;='Cohort Report'!$B$7,1,0)))</f>
        <v/>
      </c>
      <c r="I2558" s="20" t="str">
        <f aca="false">IF($E2558&lt;&gt;1,"",IF($F2558="",0,IF($G2558&lt;='Cohort Report'!$B$8,1,0)))</f>
        <v/>
      </c>
      <c r="J2558" s="21" t="str">
        <f aca="false">IF($E2558&lt;&gt;1,"",DATE(YEAR($D2558),MONTH($D2558),1))</f>
        <v/>
      </c>
      <c r="K2558" s="20" t="str">
        <f aca="false">IF($E2558&lt;&gt;1,"",IF($G2558="","",IF(AND($D2558&gt;='Cohort Report'!$B$5,$D2558&lt;='Cohort Report'!$B$6),$G2558,"")))</f>
        <v/>
      </c>
    </row>
    <row r="2559" customFormat="false" ht="15" hidden="false" customHeight="false" outlineLevel="0" collapsed="false">
      <c r="A2559" s="9"/>
      <c r="B2559" s="22"/>
      <c r="C2559" s="23"/>
      <c r="D2559" s="19" t="str">
        <f aca="false">IF($A2559="","",_xlfn.MINIFS($B:$B,$A:$A,$A2559))</f>
        <v/>
      </c>
      <c r="E2559" s="20" t="str">
        <f aca="false">IF($A2559="","",IF(AND($B2559=$D2559,COUNTIFS($A$2:$A2559,$A2559,$B$2:$B2559,$B2559)=1),1,0))</f>
        <v/>
      </c>
      <c r="F2559" s="19" t="str">
        <f aca="false">IF($E2559&lt;&gt;1,"",IF(COUNTIFS($A:$A,$A2559,$B:$B,"&gt;"&amp;$D2559)=0,"",_xlfn.MINIFS($B:$B,$A:$A,$A2559,$B:$B,"&gt;"&amp;$D2559)))</f>
        <v/>
      </c>
      <c r="G2559" s="20" t="str">
        <f aca="false">IF($F2559="","",$F2559-$D2559)</f>
        <v/>
      </c>
      <c r="H2559" s="20" t="str">
        <f aca="false">IF($E2559&lt;&gt;1,"",IF($F2559="",0,IF($G2559&lt;='Cohort Report'!$B$7,1,0)))</f>
        <v/>
      </c>
      <c r="I2559" s="20" t="str">
        <f aca="false">IF($E2559&lt;&gt;1,"",IF($F2559="",0,IF($G2559&lt;='Cohort Report'!$B$8,1,0)))</f>
        <v/>
      </c>
      <c r="J2559" s="21" t="str">
        <f aca="false">IF($E2559&lt;&gt;1,"",DATE(YEAR($D2559),MONTH($D2559),1))</f>
        <v/>
      </c>
      <c r="K2559" s="20" t="str">
        <f aca="false">IF($E2559&lt;&gt;1,"",IF($G2559="","",IF(AND($D2559&gt;='Cohort Report'!$B$5,$D2559&lt;='Cohort Report'!$B$6),$G2559,"")))</f>
        <v/>
      </c>
    </row>
    <row r="2560" customFormat="false" ht="15" hidden="false" customHeight="false" outlineLevel="0" collapsed="false">
      <c r="A2560" s="9"/>
      <c r="B2560" s="22"/>
      <c r="C2560" s="23"/>
      <c r="D2560" s="19" t="str">
        <f aca="false">IF($A2560="","",_xlfn.MINIFS($B:$B,$A:$A,$A2560))</f>
        <v/>
      </c>
      <c r="E2560" s="20" t="str">
        <f aca="false">IF($A2560="","",IF(AND($B2560=$D2560,COUNTIFS($A$2:$A2560,$A2560,$B$2:$B2560,$B2560)=1),1,0))</f>
        <v/>
      </c>
      <c r="F2560" s="19" t="str">
        <f aca="false">IF($E2560&lt;&gt;1,"",IF(COUNTIFS($A:$A,$A2560,$B:$B,"&gt;"&amp;$D2560)=0,"",_xlfn.MINIFS($B:$B,$A:$A,$A2560,$B:$B,"&gt;"&amp;$D2560)))</f>
        <v/>
      </c>
      <c r="G2560" s="20" t="str">
        <f aca="false">IF($F2560="","",$F2560-$D2560)</f>
        <v/>
      </c>
      <c r="H2560" s="20" t="str">
        <f aca="false">IF($E2560&lt;&gt;1,"",IF($F2560="",0,IF($G2560&lt;='Cohort Report'!$B$7,1,0)))</f>
        <v/>
      </c>
      <c r="I2560" s="20" t="str">
        <f aca="false">IF($E2560&lt;&gt;1,"",IF($F2560="",0,IF($G2560&lt;='Cohort Report'!$B$8,1,0)))</f>
        <v/>
      </c>
      <c r="J2560" s="21" t="str">
        <f aca="false">IF($E2560&lt;&gt;1,"",DATE(YEAR($D2560),MONTH($D2560),1))</f>
        <v/>
      </c>
      <c r="K2560" s="20" t="str">
        <f aca="false">IF($E2560&lt;&gt;1,"",IF($G2560="","",IF(AND($D2560&gt;='Cohort Report'!$B$5,$D2560&lt;='Cohort Report'!$B$6),$G2560,"")))</f>
        <v/>
      </c>
    </row>
    <row r="2561" customFormat="false" ht="15" hidden="false" customHeight="false" outlineLevel="0" collapsed="false">
      <c r="A2561" s="9"/>
      <c r="B2561" s="22"/>
      <c r="C2561" s="23"/>
      <c r="D2561" s="19" t="str">
        <f aca="false">IF($A2561="","",_xlfn.MINIFS($B:$B,$A:$A,$A2561))</f>
        <v/>
      </c>
      <c r="E2561" s="20" t="str">
        <f aca="false">IF($A2561="","",IF(AND($B2561=$D2561,COUNTIFS($A$2:$A2561,$A2561,$B$2:$B2561,$B2561)=1),1,0))</f>
        <v/>
      </c>
      <c r="F2561" s="19" t="str">
        <f aca="false">IF($E2561&lt;&gt;1,"",IF(COUNTIFS($A:$A,$A2561,$B:$B,"&gt;"&amp;$D2561)=0,"",_xlfn.MINIFS($B:$B,$A:$A,$A2561,$B:$B,"&gt;"&amp;$D2561)))</f>
        <v/>
      </c>
      <c r="G2561" s="20" t="str">
        <f aca="false">IF($F2561="","",$F2561-$D2561)</f>
        <v/>
      </c>
      <c r="H2561" s="20" t="str">
        <f aca="false">IF($E2561&lt;&gt;1,"",IF($F2561="",0,IF($G2561&lt;='Cohort Report'!$B$7,1,0)))</f>
        <v/>
      </c>
      <c r="I2561" s="20" t="str">
        <f aca="false">IF($E2561&lt;&gt;1,"",IF($F2561="",0,IF($G2561&lt;='Cohort Report'!$B$8,1,0)))</f>
        <v/>
      </c>
      <c r="J2561" s="21" t="str">
        <f aca="false">IF($E2561&lt;&gt;1,"",DATE(YEAR($D2561),MONTH($D2561),1))</f>
        <v/>
      </c>
      <c r="K2561" s="20" t="str">
        <f aca="false">IF($E2561&lt;&gt;1,"",IF($G2561="","",IF(AND($D2561&gt;='Cohort Report'!$B$5,$D2561&lt;='Cohort Report'!$B$6),$G2561,"")))</f>
        <v/>
      </c>
    </row>
    <row r="2562" customFormat="false" ht="15" hidden="false" customHeight="false" outlineLevel="0" collapsed="false">
      <c r="A2562" s="9"/>
      <c r="B2562" s="22"/>
      <c r="C2562" s="23"/>
      <c r="D2562" s="19" t="str">
        <f aca="false">IF($A2562="","",_xlfn.MINIFS($B:$B,$A:$A,$A2562))</f>
        <v/>
      </c>
      <c r="E2562" s="20" t="str">
        <f aca="false">IF($A2562="","",IF(AND($B2562=$D2562,COUNTIFS($A$2:$A2562,$A2562,$B$2:$B2562,$B2562)=1),1,0))</f>
        <v/>
      </c>
      <c r="F2562" s="19" t="str">
        <f aca="false">IF($E2562&lt;&gt;1,"",IF(COUNTIFS($A:$A,$A2562,$B:$B,"&gt;"&amp;$D2562)=0,"",_xlfn.MINIFS($B:$B,$A:$A,$A2562,$B:$B,"&gt;"&amp;$D2562)))</f>
        <v/>
      </c>
      <c r="G2562" s="20" t="str">
        <f aca="false">IF($F2562="","",$F2562-$D2562)</f>
        <v/>
      </c>
      <c r="H2562" s="20" t="str">
        <f aca="false">IF($E2562&lt;&gt;1,"",IF($F2562="",0,IF($G2562&lt;='Cohort Report'!$B$7,1,0)))</f>
        <v/>
      </c>
      <c r="I2562" s="20" t="str">
        <f aca="false">IF($E2562&lt;&gt;1,"",IF($F2562="",0,IF($G2562&lt;='Cohort Report'!$B$8,1,0)))</f>
        <v/>
      </c>
      <c r="J2562" s="21" t="str">
        <f aca="false">IF($E2562&lt;&gt;1,"",DATE(YEAR($D2562),MONTH($D2562),1))</f>
        <v/>
      </c>
      <c r="K2562" s="20" t="str">
        <f aca="false">IF($E2562&lt;&gt;1,"",IF($G2562="","",IF(AND($D2562&gt;='Cohort Report'!$B$5,$D2562&lt;='Cohort Report'!$B$6),$G2562,"")))</f>
        <v/>
      </c>
    </row>
    <row r="2563" customFormat="false" ht="15" hidden="false" customHeight="false" outlineLevel="0" collapsed="false">
      <c r="A2563" s="9"/>
      <c r="B2563" s="22"/>
      <c r="C2563" s="23"/>
      <c r="D2563" s="19" t="str">
        <f aca="false">IF($A2563="","",_xlfn.MINIFS($B:$B,$A:$A,$A2563))</f>
        <v/>
      </c>
      <c r="E2563" s="20" t="str">
        <f aca="false">IF($A2563="","",IF(AND($B2563=$D2563,COUNTIFS($A$2:$A2563,$A2563,$B$2:$B2563,$B2563)=1),1,0))</f>
        <v/>
      </c>
      <c r="F2563" s="19" t="str">
        <f aca="false">IF($E2563&lt;&gt;1,"",IF(COUNTIFS($A:$A,$A2563,$B:$B,"&gt;"&amp;$D2563)=0,"",_xlfn.MINIFS($B:$B,$A:$A,$A2563,$B:$B,"&gt;"&amp;$D2563)))</f>
        <v/>
      </c>
      <c r="G2563" s="20" t="str">
        <f aca="false">IF($F2563="","",$F2563-$D2563)</f>
        <v/>
      </c>
      <c r="H2563" s="20" t="str">
        <f aca="false">IF($E2563&lt;&gt;1,"",IF($F2563="",0,IF($G2563&lt;='Cohort Report'!$B$7,1,0)))</f>
        <v/>
      </c>
      <c r="I2563" s="20" t="str">
        <f aca="false">IF($E2563&lt;&gt;1,"",IF($F2563="",0,IF($G2563&lt;='Cohort Report'!$B$8,1,0)))</f>
        <v/>
      </c>
      <c r="J2563" s="21" t="str">
        <f aca="false">IF($E2563&lt;&gt;1,"",DATE(YEAR($D2563),MONTH($D2563),1))</f>
        <v/>
      </c>
      <c r="K2563" s="20" t="str">
        <f aca="false">IF($E2563&lt;&gt;1,"",IF($G2563="","",IF(AND($D2563&gt;='Cohort Report'!$B$5,$D2563&lt;='Cohort Report'!$B$6),$G2563,"")))</f>
        <v/>
      </c>
    </row>
    <row r="2564" customFormat="false" ht="15" hidden="false" customHeight="false" outlineLevel="0" collapsed="false">
      <c r="A2564" s="9"/>
      <c r="B2564" s="22"/>
      <c r="C2564" s="23"/>
      <c r="D2564" s="19" t="str">
        <f aca="false">IF($A2564="","",_xlfn.MINIFS($B:$B,$A:$A,$A2564))</f>
        <v/>
      </c>
      <c r="E2564" s="20" t="str">
        <f aca="false">IF($A2564="","",IF(AND($B2564=$D2564,COUNTIFS($A$2:$A2564,$A2564,$B$2:$B2564,$B2564)=1),1,0))</f>
        <v/>
      </c>
      <c r="F2564" s="19" t="str">
        <f aca="false">IF($E2564&lt;&gt;1,"",IF(COUNTIFS($A:$A,$A2564,$B:$B,"&gt;"&amp;$D2564)=0,"",_xlfn.MINIFS($B:$B,$A:$A,$A2564,$B:$B,"&gt;"&amp;$D2564)))</f>
        <v/>
      </c>
      <c r="G2564" s="20" t="str">
        <f aca="false">IF($F2564="","",$F2564-$D2564)</f>
        <v/>
      </c>
      <c r="H2564" s="20" t="str">
        <f aca="false">IF($E2564&lt;&gt;1,"",IF($F2564="",0,IF($G2564&lt;='Cohort Report'!$B$7,1,0)))</f>
        <v/>
      </c>
      <c r="I2564" s="20" t="str">
        <f aca="false">IF($E2564&lt;&gt;1,"",IF($F2564="",0,IF($G2564&lt;='Cohort Report'!$B$8,1,0)))</f>
        <v/>
      </c>
      <c r="J2564" s="21" t="str">
        <f aca="false">IF($E2564&lt;&gt;1,"",DATE(YEAR($D2564),MONTH($D2564),1))</f>
        <v/>
      </c>
      <c r="K2564" s="20" t="str">
        <f aca="false">IF($E2564&lt;&gt;1,"",IF($G2564="","",IF(AND($D2564&gt;='Cohort Report'!$B$5,$D2564&lt;='Cohort Report'!$B$6),$G2564,"")))</f>
        <v/>
      </c>
    </row>
    <row r="2565" customFormat="false" ht="15" hidden="false" customHeight="false" outlineLevel="0" collapsed="false">
      <c r="A2565" s="9"/>
      <c r="B2565" s="22"/>
      <c r="C2565" s="23"/>
      <c r="D2565" s="19" t="str">
        <f aca="false">IF($A2565="","",_xlfn.MINIFS($B:$B,$A:$A,$A2565))</f>
        <v/>
      </c>
      <c r="E2565" s="20" t="str">
        <f aca="false">IF($A2565="","",IF(AND($B2565=$D2565,COUNTIFS($A$2:$A2565,$A2565,$B$2:$B2565,$B2565)=1),1,0))</f>
        <v/>
      </c>
      <c r="F2565" s="19" t="str">
        <f aca="false">IF($E2565&lt;&gt;1,"",IF(COUNTIFS($A:$A,$A2565,$B:$B,"&gt;"&amp;$D2565)=0,"",_xlfn.MINIFS($B:$B,$A:$A,$A2565,$B:$B,"&gt;"&amp;$D2565)))</f>
        <v/>
      </c>
      <c r="G2565" s="20" t="str">
        <f aca="false">IF($F2565="","",$F2565-$D2565)</f>
        <v/>
      </c>
      <c r="H2565" s="20" t="str">
        <f aca="false">IF($E2565&lt;&gt;1,"",IF($F2565="",0,IF($G2565&lt;='Cohort Report'!$B$7,1,0)))</f>
        <v/>
      </c>
      <c r="I2565" s="20" t="str">
        <f aca="false">IF($E2565&lt;&gt;1,"",IF($F2565="",0,IF($G2565&lt;='Cohort Report'!$B$8,1,0)))</f>
        <v/>
      </c>
      <c r="J2565" s="21" t="str">
        <f aca="false">IF($E2565&lt;&gt;1,"",DATE(YEAR($D2565),MONTH($D2565),1))</f>
        <v/>
      </c>
      <c r="K2565" s="20" t="str">
        <f aca="false">IF($E2565&lt;&gt;1,"",IF($G2565="","",IF(AND($D2565&gt;='Cohort Report'!$B$5,$D2565&lt;='Cohort Report'!$B$6),$G2565,"")))</f>
        <v/>
      </c>
    </row>
    <row r="2566" customFormat="false" ht="15" hidden="false" customHeight="false" outlineLevel="0" collapsed="false">
      <c r="A2566" s="9"/>
      <c r="B2566" s="22"/>
      <c r="C2566" s="23"/>
      <c r="D2566" s="19" t="str">
        <f aca="false">IF($A2566="","",_xlfn.MINIFS($B:$B,$A:$A,$A2566))</f>
        <v/>
      </c>
      <c r="E2566" s="20" t="str">
        <f aca="false">IF($A2566="","",IF(AND($B2566=$D2566,COUNTIFS($A$2:$A2566,$A2566,$B$2:$B2566,$B2566)=1),1,0))</f>
        <v/>
      </c>
      <c r="F2566" s="19" t="str">
        <f aca="false">IF($E2566&lt;&gt;1,"",IF(COUNTIFS($A:$A,$A2566,$B:$B,"&gt;"&amp;$D2566)=0,"",_xlfn.MINIFS($B:$B,$A:$A,$A2566,$B:$B,"&gt;"&amp;$D2566)))</f>
        <v/>
      </c>
      <c r="G2566" s="20" t="str">
        <f aca="false">IF($F2566="","",$F2566-$D2566)</f>
        <v/>
      </c>
      <c r="H2566" s="20" t="str">
        <f aca="false">IF($E2566&lt;&gt;1,"",IF($F2566="",0,IF($G2566&lt;='Cohort Report'!$B$7,1,0)))</f>
        <v/>
      </c>
      <c r="I2566" s="20" t="str">
        <f aca="false">IF($E2566&lt;&gt;1,"",IF($F2566="",0,IF($G2566&lt;='Cohort Report'!$B$8,1,0)))</f>
        <v/>
      </c>
      <c r="J2566" s="21" t="str">
        <f aca="false">IF($E2566&lt;&gt;1,"",DATE(YEAR($D2566),MONTH($D2566),1))</f>
        <v/>
      </c>
      <c r="K2566" s="20" t="str">
        <f aca="false">IF($E2566&lt;&gt;1,"",IF($G2566="","",IF(AND($D2566&gt;='Cohort Report'!$B$5,$D2566&lt;='Cohort Report'!$B$6),$G2566,"")))</f>
        <v/>
      </c>
    </row>
    <row r="2567" customFormat="false" ht="15" hidden="false" customHeight="false" outlineLevel="0" collapsed="false">
      <c r="A2567" s="9"/>
      <c r="B2567" s="22"/>
      <c r="C2567" s="23"/>
      <c r="D2567" s="19" t="str">
        <f aca="false">IF($A2567="","",_xlfn.MINIFS($B:$B,$A:$A,$A2567))</f>
        <v/>
      </c>
      <c r="E2567" s="20" t="str">
        <f aca="false">IF($A2567="","",IF(AND($B2567=$D2567,COUNTIFS($A$2:$A2567,$A2567,$B$2:$B2567,$B2567)=1),1,0))</f>
        <v/>
      </c>
      <c r="F2567" s="19" t="str">
        <f aca="false">IF($E2567&lt;&gt;1,"",IF(COUNTIFS($A:$A,$A2567,$B:$B,"&gt;"&amp;$D2567)=0,"",_xlfn.MINIFS($B:$B,$A:$A,$A2567,$B:$B,"&gt;"&amp;$D2567)))</f>
        <v/>
      </c>
      <c r="G2567" s="20" t="str">
        <f aca="false">IF($F2567="","",$F2567-$D2567)</f>
        <v/>
      </c>
      <c r="H2567" s="20" t="str">
        <f aca="false">IF($E2567&lt;&gt;1,"",IF($F2567="",0,IF($G2567&lt;='Cohort Report'!$B$7,1,0)))</f>
        <v/>
      </c>
      <c r="I2567" s="20" t="str">
        <f aca="false">IF($E2567&lt;&gt;1,"",IF($F2567="",0,IF($G2567&lt;='Cohort Report'!$B$8,1,0)))</f>
        <v/>
      </c>
      <c r="J2567" s="21" t="str">
        <f aca="false">IF($E2567&lt;&gt;1,"",DATE(YEAR($D2567),MONTH($D2567),1))</f>
        <v/>
      </c>
      <c r="K2567" s="20" t="str">
        <f aca="false">IF($E2567&lt;&gt;1,"",IF($G2567="","",IF(AND($D2567&gt;='Cohort Report'!$B$5,$D2567&lt;='Cohort Report'!$B$6),$G2567,"")))</f>
        <v/>
      </c>
    </row>
    <row r="2568" customFormat="false" ht="15" hidden="false" customHeight="false" outlineLevel="0" collapsed="false">
      <c r="A2568" s="9"/>
      <c r="B2568" s="22"/>
      <c r="C2568" s="23"/>
      <c r="D2568" s="19" t="str">
        <f aca="false">IF($A2568="","",_xlfn.MINIFS($B:$B,$A:$A,$A2568))</f>
        <v/>
      </c>
      <c r="E2568" s="20" t="str">
        <f aca="false">IF($A2568="","",IF(AND($B2568=$D2568,COUNTIFS($A$2:$A2568,$A2568,$B$2:$B2568,$B2568)=1),1,0))</f>
        <v/>
      </c>
      <c r="F2568" s="19" t="str">
        <f aca="false">IF($E2568&lt;&gt;1,"",IF(COUNTIFS($A:$A,$A2568,$B:$B,"&gt;"&amp;$D2568)=0,"",_xlfn.MINIFS($B:$B,$A:$A,$A2568,$B:$B,"&gt;"&amp;$D2568)))</f>
        <v/>
      </c>
      <c r="G2568" s="20" t="str">
        <f aca="false">IF($F2568="","",$F2568-$D2568)</f>
        <v/>
      </c>
      <c r="H2568" s="20" t="str">
        <f aca="false">IF($E2568&lt;&gt;1,"",IF($F2568="",0,IF($G2568&lt;='Cohort Report'!$B$7,1,0)))</f>
        <v/>
      </c>
      <c r="I2568" s="20" t="str">
        <f aca="false">IF($E2568&lt;&gt;1,"",IF($F2568="",0,IF($G2568&lt;='Cohort Report'!$B$8,1,0)))</f>
        <v/>
      </c>
      <c r="J2568" s="21" t="str">
        <f aca="false">IF($E2568&lt;&gt;1,"",DATE(YEAR($D2568),MONTH($D2568),1))</f>
        <v/>
      </c>
      <c r="K2568" s="20" t="str">
        <f aca="false">IF($E2568&lt;&gt;1,"",IF($G2568="","",IF(AND($D2568&gt;='Cohort Report'!$B$5,$D2568&lt;='Cohort Report'!$B$6),$G2568,"")))</f>
        <v/>
      </c>
    </row>
    <row r="2569" customFormat="false" ht="15" hidden="false" customHeight="false" outlineLevel="0" collapsed="false">
      <c r="A2569" s="9"/>
      <c r="B2569" s="22"/>
      <c r="C2569" s="23"/>
      <c r="D2569" s="19" t="str">
        <f aca="false">IF($A2569="","",_xlfn.MINIFS($B:$B,$A:$A,$A2569))</f>
        <v/>
      </c>
      <c r="E2569" s="20" t="str">
        <f aca="false">IF($A2569="","",IF(AND($B2569=$D2569,COUNTIFS($A$2:$A2569,$A2569,$B$2:$B2569,$B2569)=1),1,0))</f>
        <v/>
      </c>
      <c r="F2569" s="19" t="str">
        <f aca="false">IF($E2569&lt;&gt;1,"",IF(COUNTIFS($A:$A,$A2569,$B:$B,"&gt;"&amp;$D2569)=0,"",_xlfn.MINIFS($B:$B,$A:$A,$A2569,$B:$B,"&gt;"&amp;$D2569)))</f>
        <v/>
      </c>
      <c r="G2569" s="20" t="str">
        <f aca="false">IF($F2569="","",$F2569-$D2569)</f>
        <v/>
      </c>
      <c r="H2569" s="20" t="str">
        <f aca="false">IF($E2569&lt;&gt;1,"",IF($F2569="",0,IF($G2569&lt;='Cohort Report'!$B$7,1,0)))</f>
        <v/>
      </c>
      <c r="I2569" s="20" t="str">
        <f aca="false">IF($E2569&lt;&gt;1,"",IF($F2569="",0,IF($G2569&lt;='Cohort Report'!$B$8,1,0)))</f>
        <v/>
      </c>
      <c r="J2569" s="21" t="str">
        <f aca="false">IF($E2569&lt;&gt;1,"",DATE(YEAR($D2569),MONTH($D2569),1))</f>
        <v/>
      </c>
      <c r="K2569" s="20" t="str">
        <f aca="false">IF($E2569&lt;&gt;1,"",IF($G2569="","",IF(AND($D2569&gt;='Cohort Report'!$B$5,$D2569&lt;='Cohort Report'!$B$6),$G2569,"")))</f>
        <v/>
      </c>
    </row>
    <row r="2570" customFormat="false" ht="15" hidden="false" customHeight="false" outlineLevel="0" collapsed="false">
      <c r="A2570" s="9"/>
      <c r="B2570" s="22"/>
      <c r="C2570" s="23"/>
      <c r="D2570" s="19" t="str">
        <f aca="false">IF($A2570="","",_xlfn.MINIFS($B:$B,$A:$A,$A2570))</f>
        <v/>
      </c>
      <c r="E2570" s="20" t="str">
        <f aca="false">IF($A2570="","",IF(AND($B2570=$D2570,COUNTIFS($A$2:$A2570,$A2570,$B$2:$B2570,$B2570)=1),1,0))</f>
        <v/>
      </c>
      <c r="F2570" s="19" t="str">
        <f aca="false">IF($E2570&lt;&gt;1,"",IF(COUNTIFS($A:$A,$A2570,$B:$B,"&gt;"&amp;$D2570)=0,"",_xlfn.MINIFS($B:$B,$A:$A,$A2570,$B:$B,"&gt;"&amp;$D2570)))</f>
        <v/>
      </c>
      <c r="G2570" s="20" t="str">
        <f aca="false">IF($F2570="","",$F2570-$D2570)</f>
        <v/>
      </c>
      <c r="H2570" s="20" t="str">
        <f aca="false">IF($E2570&lt;&gt;1,"",IF($F2570="",0,IF($G2570&lt;='Cohort Report'!$B$7,1,0)))</f>
        <v/>
      </c>
      <c r="I2570" s="20" t="str">
        <f aca="false">IF($E2570&lt;&gt;1,"",IF($F2570="",0,IF($G2570&lt;='Cohort Report'!$B$8,1,0)))</f>
        <v/>
      </c>
      <c r="J2570" s="21" t="str">
        <f aca="false">IF($E2570&lt;&gt;1,"",DATE(YEAR($D2570),MONTH($D2570),1))</f>
        <v/>
      </c>
      <c r="K2570" s="20" t="str">
        <f aca="false">IF($E2570&lt;&gt;1,"",IF($G2570="","",IF(AND($D2570&gt;='Cohort Report'!$B$5,$D2570&lt;='Cohort Report'!$B$6),$G2570,"")))</f>
        <v/>
      </c>
    </row>
    <row r="2571" customFormat="false" ht="15" hidden="false" customHeight="false" outlineLevel="0" collapsed="false">
      <c r="A2571" s="9"/>
      <c r="B2571" s="22"/>
      <c r="C2571" s="23"/>
      <c r="D2571" s="19" t="str">
        <f aca="false">IF($A2571="","",_xlfn.MINIFS($B:$B,$A:$A,$A2571))</f>
        <v/>
      </c>
      <c r="E2571" s="20" t="str">
        <f aca="false">IF($A2571="","",IF(AND($B2571=$D2571,COUNTIFS($A$2:$A2571,$A2571,$B$2:$B2571,$B2571)=1),1,0))</f>
        <v/>
      </c>
      <c r="F2571" s="19" t="str">
        <f aca="false">IF($E2571&lt;&gt;1,"",IF(COUNTIFS($A:$A,$A2571,$B:$B,"&gt;"&amp;$D2571)=0,"",_xlfn.MINIFS($B:$B,$A:$A,$A2571,$B:$B,"&gt;"&amp;$D2571)))</f>
        <v/>
      </c>
      <c r="G2571" s="20" t="str">
        <f aca="false">IF($F2571="","",$F2571-$D2571)</f>
        <v/>
      </c>
      <c r="H2571" s="20" t="str">
        <f aca="false">IF($E2571&lt;&gt;1,"",IF($F2571="",0,IF($G2571&lt;='Cohort Report'!$B$7,1,0)))</f>
        <v/>
      </c>
      <c r="I2571" s="20" t="str">
        <f aca="false">IF($E2571&lt;&gt;1,"",IF($F2571="",0,IF($G2571&lt;='Cohort Report'!$B$8,1,0)))</f>
        <v/>
      </c>
      <c r="J2571" s="21" t="str">
        <f aca="false">IF($E2571&lt;&gt;1,"",DATE(YEAR($D2571),MONTH($D2571),1))</f>
        <v/>
      </c>
      <c r="K2571" s="20" t="str">
        <f aca="false">IF($E2571&lt;&gt;1,"",IF($G2571="","",IF(AND($D2571&gt;='Cohort Report'!$B$5,$D2571&lt;='Cohort Report'!$B$6),$G2571,"")))</f>
        <v/>
      </c>
    </row>
    <row r="2572" customFormat="false" ht="15" hidden="false" customHeight="false" outlineLevel="0" collapsed="false">
      <c r="A2572" s="9"/>
      <c r="B2572" s="22"/>
      <c r="C2572" s="23"/>
      <c r="D2572" s="19" t="str">
        <f aca="false">IF($A2572="","",_xlfn.MINIFS($B:$B,$A:$A,$A2572))</f>
        <v/>
      </c>
      <c r="E2572" s="20" t="str">
        <f aca="false">IF($A2572="","",IF(AND($B2572=$D2572,COUNTIFS($A$2:$A2572,$A2572,$B$2:$B2572,$B2572)=1),1,0))</f>
        <v/>
      </c>
      <c r="F2572" s="19" t="str">
        <f aca="false">IF($E2572&lt;&gt;1,"",IF(COUNTIFS($A:$A,$A2572,$B:$B,"&gt;"&amp;$D2572)=0,"",_xlfn.MINIFS($B:$B,$A:$A,$A2572,$B:$B,"&gt;"&amp;$D2572)))</f>
        <v/>
      </c>
      <c r="G2572" s="20" t="str">
        <f aca="false">IF($F2572="","",$F2572-$D2572)</f>
        <v/>
      </c>
      <c r="H2572" s="20" t="str">
        <f aca="false">IF($E2572&lt;&gt;1,"",IF($F2572="",0,IF($G2572&lt;='Cohort Report'!$B$7,1,0)))</f>
        <v/>
      </c>
      <c r="I2572" s="20" t="str">
        <f aca="false">IF($E2572&lt;&gt;1,"",IF($F2572="",0,IF($G2572&lt;='Cohort Report'!$B$8,1,0)))</f>
        <v/>
      </c>
      <c r="J2572" s="21" t="str">
        <f aca="false">IF($E2572&lt;&gt;1,"",DATE(YEAR($D2572),MONTH($D2572),1))</f>
        <v/>
      </c>
      <c r="K2572" s="20" t="str">
        <f aca="false">IF($E2572&lt;&gt;1,"",IF($G2572="","",IF(AND($D2572&gt;='Cohort Report'!$B$5,$D2572&lt;='Cohort Report'!$B$6),$G2572,"")))</f>
        <v/>
      </c>
    </row>
    <row r="2573" customFormat="false" ht="15" hidden="false" customHeight="false" outlineLevel="0" collapsed="false">
      <c r="A2573" s="9"/>
      <c r="B2573" s="22"/>
      <c r="C2573" s="23"/>
      <c r="D2573" s="19" t="str">
        <f aca="false">IF($A2573="","",_xlfn.MINIFS($B:$B,$A:$A,$A2573))</f>
        <v/>
      </c>
      <c r="E2573" s="20" t="str">
        <f aca="false">IF($A2573="","",IF(AND($B2573=$D2573,COUNTIFS($A$2:$A2573,$A2573,$B$2:$B2573,$B2573)=1),1,0))</f>
        <v/>
      </c>
      <c r="F2573" s="19" t="str">
        <f aca="false">IF($E2573&lt;&gt;1,"",IF(COUNTIFS($A:$A,$A2573,$B:$B,"&gt;"&amp;$D2573)=0,"",_xlfn.MINIFS($B:$B,$A:$A,$A2573,$B:$B,"&gt;"&amp;$D2573)))</f>
        <v/>
      </c>
      <c r="G2573" s="20" t="str">
        <f aca="false">IF($F2573="","",$F2573-$D2573)</f>
        <v/>
      </c>
      <c r="H2573" s="20" t="str">
        <f aca="false">IF($E2573&lt;&gt;1,"",IF($F2573="",0,IF($G2573&lt;='Cohort Report'!$B$7,1,0)))</f>
        <v/>
      </c>
      <c r="I2573" s="20" t="str">
        <f aca="false">IF($E2573&lt;&gt;1,"",IF($F2573="",0,IF($G2573&lt;='Cohort Report'!$B$8,1,0)))</f>
        <v/>
      </c>
      <c r="J2573" s="21" t="str">
        <f aca="false">IF($E2573&lt;&gt;1,"",DATE(YEAR($D2573),MONTH($D2573),1))</f>
        <v/>
      </c>
      <c r="K2573" s="20" t="str">
        <f aca="false">IF($E2573&lt;&gt;1,"",IF($G2573="","",IF(AND($D2573&gt;='Cohort Report'!$B$5,$D2573&lt;='Cohort Report'!$B$6),$G2573,"")))</f>
        <v/>
      </c>
    </row>
    <row r="2574" customFormat="false" ht="15" hidden="false" customHeight="false" outlineLevel="0" collapsed="false">
      <c r="A2574" s="9"/>
      <c r="B2574" s="22"/>
      <c r="C2574" s="23"/>
      <c r="D2574" s="19" t="str">
        <f aca="false">IF($A2574="","",_xlfn.MINIFS($B:$B,$A:$A,$A2574))</f>
        <v/>
      </c>
      <c r="E2574" s="20" t="str">
        <f aca="false">IF($A2574="","",IF(AND($B2574=$D2574,COUNTIFS($A$2:$A2574,$A2574,$B$2:$B2574,$B2574)=1),1,0))</f>
        <v/>
      </c>
      <c r="F2574" s="19" t="str">
        <f aca="false">IF($E2574&lt;&gt;1,"",IF(COUNTIFS($A:$A,$A2574,$B:$B,"&gt;"&amp;$D2574)=0,"",_xlfn.MINIFS($B:$B,$A:$A,$A2574,$B:$B,"&gt;"&amp;$D2574)))</f>
        <v/>
      </c>
      <c r="G2574" s="20" t="str">
        <f aca="false">IF($F2574="","",$F2574-$D2574)</f>
        <v/>
      </c>
      <c r="H2574" s="20" t="str">
        <f aca="false">IF($E2574&lt;&gt;1,"",IF($F2574="",0,IF($G2574&lt;='Cohort Report'!$B$7,1,0)))</f>
        <v/>
      </c>
      <c r="I2574" s="20" t="str">
        <f aca="false">IF($E2574&lt;&gt;1,"",IF($F2574="",0,IF($G2574&lt;='Cohort Report'!$B$8,1,0)))</f>
        <v/>
      </c>
      <c r="J2574" s="21" t="str">
        <f aca="false">IF($E2574&lt;&gt;1,"",DATE(YEAR($D2574),MONTH($D2574),1))</f>
        <v/>
      </c>
      <c r="K2574" s="20" t="str">
        <f aca="false">IF($E2574&lt;&gt;1,"",IF($G2574="","",IF(AND($D2574&gt;='Cohort Report'!$B$5,$D2574&lt;='Cohort Report'!$B$6),$G2574,"")))</f>
        <v/>
      </c>
    </row>
    <row r="2575" customFormat="false" ht="15" hidden="false" customHeight="false" outlineLevel="0" collapsed="false">
      <c r="A2575" s="9"/>
      <c r="B2575" s="22"/>
      <c r="C2575" s="23"/>
      <c r="D2575" s="19" t="str">
        <f aca="false">IF($A2575="","",_xlfn.MINIFS($B:$B,$A:$A,$A2575))</f>
        <v/>
      </c>
      <c r="E2575" s="20" t="str">
        <f aca="false">IF($A2575="","",IF(AND($B2575=$D2575,COUNTIFS($A$2:$A2575,$A2575,$B$2:$B2575,$B2575)=1),1,0))</f>
        <v/>
      </c>
      <c r="F2575" s="19" t="str">
        <f aca="false">IF($E2575&lt;&gt;1,"",IF(COUNTIFS($A:$A,$A2575,$B:$B,"&gt;"&amp;$D2575)=0,"",_xlfn.MINIFS($B:$B,$A:$A,$A2575,$B:$B,"&gt;"&amp;$D2575)))</f>
        <v/>
      </c>
      <c r="G2575" s="20" t="str">
        <f aca="false">IF($F2575="","",$F2575-$D2575)</f>
        <v/>
      </c>
      <c r="H2575" s="20" t="str">
        <f aca="false">IF($E2575&lt;&gt;1,"",IF($F2575="",0,IF($G2575&lt;='Cohort Report'!$B$7,1,0)))</f>
        <v/>
      </c>
      <c r="I2575" s="20" t="str">
        <f aca="false">IF($E2575&lt;&gt;1,"",IF($F2575="",0,IF($G2575&lt;='Cohort Report'!$B$8,1,0)))</f>
        <v/>
      </c>
      <c r="J2575" s="21" t="str">
        <f aca="false">IF($E2575&lt;&gt;1,"",DATE(YEAR($D2575),MONTH($D2575),1))</f>
        <v/>
      </c>
      <c r="K2575" s="20" t="str">
        <f aca="false">IF($E2575&lt;&gt;1,"",IF($G2575="","",IF(AND($D2575&gt;='Cohort Report'!$B$5,$D2575&lt;='Cohort Report'!$B$6),$G2575,"")))</f>
        <v/>
      </c>
    </row>
    <row r="2576" customFormat="false" ht="15" hidden="false" customHeight="false" outlineLevel="0" collapsed="false">
      <c r="A2576" s="9"/>
      <c r="B2576" s="22"/>
      <c r="C2576" s="23"/>
      <c r="D2576" s="19" t="str">
        <f aca="false">IF($A2576="","",_xlfn.MINIFS($B:$B,$A:$A,$A2576))</f>
        <v/>
      </c>
      <c r="E2576" s="20" t="str">
        <f aca="false">IF($A2576="","",IF(AND($B2576=$D2576,COUNTIFS($A$2:$A2576,$A2576,$B$2:$B2576,$B2576)=1),1,0))</f>
        <v/>
      </c>
      <c r="F2576" s="19" t="str">
        <f aca="false">IF($E2576&lt;&gt;1,"",IF(COUNTIFS($A:$A,$A2576,$B:$B,"&gt;"&amp;$D2576)=0,"",_xlfn.MINIFS($B:$B,$A:$A,$A2576,$B:$B,"&gt;"&amp;$D2576)))</f>
        <v/>
      </c>
      <c r="G2576" s="20" t="str">
        <f aca="false">IF($F2576="","",$F2576-$D2576)</f>
        <v/>
      </c>
      <c r="H2576" s="20" t="str">
        <f aca="false">IF($E2576&lt;&gt;1,"",IF($F2576="",0,IF($G2576&lt;='Cohort Report'!$B$7,1,0)))</f>
        <v/>
      </c>
      <c r="I2576" s="20" t="str">
        <f aca="false">IF($E2576&lt;&gt;1,"",IF($F2576="",0,IF($G2576&lt;='Cohort Report'!$B$8,1,0)))</f>
        <v/>
      </c>
      <c r="J2576" s="21" t="str">
        <f aca="false">IF($E2576&lt;&gt;1,"",DATE(YEAR($D2576),MONTH($D2576),1))</f>
        <v/>
      </c>
      <c r="K2576" s="20" t="str">
        <f aca="false">IF($E2576&lt;&gt;1,"",IF($G2576="","",IF(AND($D2576&gt;='Cohort Report'!$B$5,$D2576&lt;='Cohort Report'!$B$6),$G2576,"")))</f>
        <v/>
      </c>
    </row>
    <row r="2577" customFormat="false" ht="15" hidden="false" customHeight="false" outlineLevel="0" collapsed="false">
      <c r="A2577" s="9"/>
      <c r="B2577" s="22"/>
      <c r="C2577" s="23"/>
      <c r="D2577" s="19" t="str">
        <f aca="false">IF($A2577="","",_xlfn.MINIFS($B:$B,$A:$A,$A2577))</f>
        <v/>
      </c>
      <c r="E2577" s="20" t="str">
        <f aca="false">IF($A2577="","",IF(AND($B2577=$D2577,COUNTIFS($A$2:$A2577,$A2577,$B$2:$B2577,$B2577)=1),1,0))</f>
        <v/>
      </c>
      <c r="F2577" s="19" t="str">
        <f aca="false">IF($E2577&lt;&gt;1,"",IF(COUNTIFS($A:$A,$A2577,$B:$B,"&gt;"&amp;$D2577)=0,"",_xlfn.MINIFS($B:$B,$A:$A,$A2577,$B:$B,"&gt;"&amp;$D2577)))</f>
        <v/>
      </c>
      <c r="G2577" s="20" t="str">
        <f aca="false">IF($F2577="","",$F2577-$D2577)</f>
        <v/>
      </c>
      <c r="H2577" s="20" t="str">
        <f aca="false">IF($E2577&lt;&gt;1,"",IF($F2577="",0,IF($G2577&lt;='Cohort Report'!$B$7,1,0)))</f>
        <v/>
      </c>
      <c r="I2577" s="20" t="str">
        <f aca="false">IF($E2577&lt;&gt;1,"",IF($F2577="",0,IF($G2577&lt;='Cohort Report'!$B$8,1,0)))</f>
        <v/>
      </c>
      <c r="J2577" s="21" t="str">
        <f aca="false">IF($E2577&lt;&gt;1,"",DATE(YEAR($D2577),MONTH($D2577),1))</f>
        <v/>
      </c>
      <c r="K2577" s="20" t="str">
        <f aca="false">IF($E2577&lt;&gt;1,"",IF($G2577="","",IF(AND($D2577&gt;='Cohort Report'!$B$5,$D2577&lt;='Cohort Report'!$B$6),$G2577,"")))</f>
        <v/>
      </c>
    </row>
    <row r="2578" customFormat="false" ht="15" hidden="false" customHeight="false" outlineLevel="0" collapsed="false">
      <c r="A2578" s="9"/>
      <c r="B2578" s="22"/>
      <c r="C2578" s="23"/>
      <c r="D2578" s="19" t="str">
        <f aca="false">IF($A2578="","",_xlfn.MINIFS($B:$B,$A:$A,$A2578))</f>
        <v/>
      </c>
      <c r="E2578" s="20" t="str">
        <f aca="false">IF($A2578="","",IF(AND($B2578=$D2578,COUNTIFS($A$2:$A2578,$A2578,$B$2:$B2578,$B2578)=1),1,0))</f>
        <v/>
      </c>
      <c r="F2578" s="19" t="str">
        <f aca="false">IF($E2578&lt;&gt;1,"",IF(COUNTIFS($A:$A,$A2578,$B:$B,"&gt;"&amp;$D2578)=0,"",_xlfn.MINIFS($B:$B,$A:$A,$A2578,$B:$B,"&gt;"&amp;$D2578)))</f>
        <v/>
      </c>
      <c r="G2578" s="20" t="str">
        <f aca="false">IF($F2578="","",$F2578-$D2578)</f>
        <v/>
      </c>
      <c r="H2578" s="20" t="str">
        <f aca="false">IF($E2578&lt;&gt;1,"",IF($F2578="",0,IF($G2578&lt;='Cohort Report'!$B$7,1,0)))</f>
        <v/>
      </c>
      <c r="I2578" s="20" t="str">
        <f aca="false">IF($E2578&lt;&gt;1,"",IF($F2578="",0,IF($G2578&lt;='Cohort Report'!$B$8,1,0)))</f>
        <v/>
      </c>
      <c r="J2578" s="21" t="str">
        <f aca="false">IF($E2578&lt;&gt;1,"",DATE(YEAR($D2578),MONTH($D2578),1))</f>
        <v/>
      </c>
      <c r="K2578" s="20" t="str">
        <f aca="false">IF($E2578&lt;&gt;1,"",IF($G2578="","",IF(AND($D2578&gt;='Cohort Report'!$B$5,$D2578&lt;='Cohort Report'!$B$6),$G2578,"")))</f>
        <v/>
      </c>
    </row>
    <row r="2579" customFormat="false" ht="15" hidden="false" customHeight="false" outlineLevel="0" collapsed="false">
      <c r="A2579" s="9"/>
      <c r="B2579" s="22"/>
      <c r="C2579" s="23"/>
      <c r="D2579" s="19" t="str">
        <f aca="false">IF($A2579="","",_xlfn.MINIFS($B:$B,$A:$A,$A2579))</f>
        <v/>
      </c>
      <c r="E2579" s="20" t="str">
        <f aca="false">IF($A2579="","",IF(AND($B2579=$D2579,COUNTIFS($A$2:$A2579,$A2579,$B$2:$B2579,$B2579)=1),1,0))</f>
        <v/>
      </c>
      <c r="F2579" s="19" t="str">
        <f aca="false">IF($E2579&lt;&gt;1,"",IF(COUNTIFS($A:$A,$A2579,$B:$B,"&gt;"&amp;$D2579)=0,"",_xlfn.MINIFS($B:$B,$A:$A,$A2579,$B:$B,"&gt;"&amp;$D2579)))</f>
        <v/>
      </c>
      <c r="G2579" s="20" t="str">
        <f aca="false">IF($F2579="","",$F2579-$D2579)</f>
        <v/>
      </c>
      <c r="H2579" s="20" t="str">
        <f aca="false">IF($E2579&lt;&gt;1,"",IF($F2579="",0,IF($G2579&lt;='Cohort Report'!$B$7,1,0)))</f>
        <v/>
      </c>
      <c r="I2579" s="20" t="str">
        <f aca="false">IF($E2579&lt;&gt;1,"",IF($F2579="",0,IF($G2579&lt;='Cohort Report'!$B$8,1,0)))</f>
        <v/>
      </c>
      <c r="J2579" s="21" t="str">
        <f aca="false">IF($E2579&lt;&gt;1,"",DATE(YEAR($D2579),MONTH($D2579),1))</f>
        <v/>
      </c>
      <c r="K2579" s="20" t="str">
        <f aca="false">IF($E2579&lt;&gt;1,"",IF($G2579="","",IF(AND($D2579&gt;='Cohort Report'!$B$5,$D2579&lt;='Cohort Report'!$B$6),$G2579,"")))</f>
        <v/>
      </c>
    </row>
    <row r="2580" customFormat="false" ht="15" hidden="false" customHeight="false" outlineLevel="0" collapsed="false">
      <c r="A2580" s="9"/>
      <c r="B2580" s="22"/>
      <c r="C2580" s="23"/>
      <c r="D2580" s="19" t="str">
        <f aca="false">IF($A2580="","",_xlfn.MINIFS($B:$B,$A:$A,$A2580))</f>
        <v/>
      </c>
      <c r="E2580" s="20" t="str">
        <f aca="false">IF($A2580="","",IF(AND($B2580=$D2580,COUNTIFS($A$2:$A2580,$A2580,$B$2:$B2580,$B2580)=1),1,0))</f>
        <v/>
      </c>
      <c r="F2580" s="19" t="str">
        <f aca="false">IF($E2580&lt;&gt;1,"",IF(COUNTIFS($A:$A,$A2580,$B:$B,"&gt;"&amp;$D2580)=0,"",_xlfn.MINIFS($B:$B,$A:$A,$A2580,$B:$B,"&gt;"&amp;$D2580)))</f>
        <v/>
      </c>
      <c r="G2580" s="20" t="str">
        <f aca="false">IF($F2580="","",$F2580-$D2580)</f>
        <v/>
      </c>
      <c r="H2580" s="20" t="str">
        <f aca="false">IF($E2580&lt;&gt;1,"",IF($F2580="",0,IF($G2580&lt;='Cohort Report'!$B$7,1,0)))</f>
        <v/>
      </c>
      <c r="I2580" s="20" t="str">
        <f aca="false">IF($E2580&lt;&gt;1,"",IF($F2580="",0,IF($G2580&lt;='Cohort Report'!$B$8,1,0)))</f>
        <v/>
      </c>
      <c r="J2580" s="21" t="str">
        <f aca="false">IF($E2580&lt;&gt;1,"",DATE(YEAR($D2580),MONTH($D2580),1))</f>
        <v/>
      </c>
      <c r="K2580" s="20" t="str">
        <f aca="false">IF($E2580&lt;&gt;1,"",IF($G2580="","",IF(AND($D2580&gt;='Cohort Report'!$B$5,$D2580&lt;='Cohort Report'!$B$6),$G2580,"")))</f>
        <v/>
      </c>
    </row>
    <row r="2581" customFormat="false" ht="15" hidden="false" customHeight="false" outlineLevel="0" collapsed="false">
      <c r="A2581" s="9"/>
      <c r="B2581" s="22"/>
      <c r="C2581" s="23"/>
      <c r="D2581" s="19" t="str">
        <f aca="false">IF($A2581="","",_xlfn.MINIFS($B:$B,$A:$A,$A2581))</f>
        <v/>
      </c>
      <c r="E2581" s="20" t="str">
        <f aca="false">IF($A2581="","",IF(AND($B2581=$D2581,COUNTIFS($A$2:$A2581,$A2581,$B$2:$B2581,$B2581)=1),1,0))</f>
        <v/>
      </c>
      <c r="F2581" s="19" t="str">
        <f aca="false">IF($E2581&lt;&gt;1,"",IF(COUNTIFS($A:$A,$A2581,$B:$B,"&gt;"&amp;$D2581)=0,"",_xlfn.MINIFS($B:$B,$A:$A,$A2581,$B:$B,"&gt;"&amp;$D2581)))</f>
        <v/>
      </c>
      <c r="G2581" s="20" t="str">
        <f aca="false">IF($F2581="","",$F2581-$D2581)</f>
        <v/>
      </c>
      <c r="H2581" s="20" t="str">
        <f aca="false">IF($E2581&lt;&gt;1,"",IF($F2581="",0,IF($G2581&lt;='Cohort Report'!$B$7,1,0)))</f>
        <v/>
      </c>
      <c r="I2581" s="20" t="str">
        <f aca="false">IF($E2581&lt;&gt;1,"",IF($F2581="",0,IF($G2581&lt;='Cohort Report'!$B$8,1,0)))</f>
        <v/>
      </c>
      <c r="J2581" s="21" t="str">
        <f aca="false">IF($E2581&lt;&gt;1,"",DATE(YEAR($D2581),MONTH($D2581),1))</f>
        <v/>
      </c>
      <c r="K2581" s="20" t="str">
        <f aca="false">IF($E2581&lt;&gt;1,"",IF($G2581="","",IF(AND($D2581&gt;='Cohort Report'!$B$5,$D2581&lt;='Cohort Report'!$B$6),$G2581,"")))</f>
        <v/>
      </c>
    </row>
    <row r="2582" customFormat="false" ht="15" hidden="false" customHeight="false" outlineLevel="0" collapsed="false">
      <c r="A2582" s="9"/>
      <c r="B2582" s="22"/>
      <c r="C2582" s="23"/>
      <c r="D2582" s="19" t="str">
        <f aca="false">IF($A2582="","",_xlfn.MINIFS($B:$B,$A:$A,$A2582))</f>
        <v/>
      </c>
      <c r="E2582" s="20" t="str">
        <f aca="false">IF($A2582="","",IF(AND($B2582=$D2582,COUNTIFS($A$2:$A2582,$A2582,$B$2:$B2582,$B2582)=1),1,0))</f>
        <v/>
      </c>
      <c r="F2582" s="19" t="str">
        <f aca="false">IF($E2582&lt;&gt;1,"",IF(COUNTIFS($A:$A,$A2582,$B:$B,"&gt;"&amp;$D2582)=0,"",_xlfn.MINIFS($B:$B,$A:$A,$A2582,$B:$B,"&gt;"&amp;$D2582)))</f>
        <v/>
      </c>
      <c r="G2582" s="20" t="str">
        <f aca="false">IF($F2582="","",$F2582-$D2582)</f>
        <v/>
      </c>
      <c r="H2582" s="20" t="str">
        <f aca="false">IF($E2582&lt;&gt;1,"",IF($F2582="",0,IF($G2582&lt;='Cohort Report'!$B$7,1,0)))</f>
        <v/>
      </c>
      <c r="I2582" s="20" t="str">
        <f aca="false">IF($E2582&lt;&gt;1,"",IF($F2582="",0,IF($G2582&lt;='Cohort Report'!$B$8,1,0)))</f>
        <v/>
      </c>
      <c r="J2582" s="21" t="str">
        <f aca="false">IF($E2582&lt;&gt;1,"",DATE(YEAR($D2582),MONTH($D2582),1))</f>
        <v/>
      </c>
      <c r="K2582" s="20" t="str">
        <f aca="false">IF($E2582&lt;&gt;1,"",IF($G2582="","",IF(AND($D2582&gt;='Cohort Report'!$B$5,$D2582&lt;='Cohort Report'!$B$6),$G2582,"")))</f>
        <v/>
      </c>
    </row>
    <row r="2583" customFormat="false" ht="15" hidden="false" customHeight="false" outlineLevel="0" collapsed="false">
      <c r="A2583" s="9"/>
      <c r="B2583" s="22"/>
      <c r="C2583" s="23"/>
      <c r="D2583" s="19" t="str">
        <f aca="false">IF($A2583="","",_xlfn.MINIFS($B:$B,$A:$A,$A2583))</f>
        <v/>
      </c>
      <c r="E2583" s="20" t="str">
        <f aca="false">IF($A2583="","",IF(AND($B2583=$D2583,COUNTIFS($A$2:$A2583,$A2583,$B$2:$B2583,$B2583)=1),1,0))</f>
        <v/>
      </c>
      <c r="F2583" s="19" t="str">
        <f aca="false">IF($E2583&lt;&gt;1,"",IF(COUNTIFS($A:$A,$A2583,$B:$B,"&gt;"&amp;$D2583)=0,"",_xlfn.MINIFS($B:$B,$A:$A,$A2583,$B:$B,"&gt;"&amp;$D2583)))</f>
        <v/>
      </c>
      <c r="G2583" s="20" t="str">
        <f aca="false">IF($F2583="","",$F2583-$D2583)</f>
        <v/>
      </c>
      <c r="H2583" s="20" t="str">
        <f aca="false">IF($E2583&lt;&gt;1,"",IF($F2583="",0,IF($G2583&lt;='Cohort Report'!$B$7,1,0)))</f>
        <v/>
      </c>
      <c r="I2583" s="20" t="str">
        <f aca="false">IF($E2583&lt;&gt;1,"",IF($F2583="",0,IF($G2583&lt;='Cohort Report'!$B$8,1,0)))</f>
        <v/>
      </c>
      <c r="J2583" s="21" t="str">
        <f aca="false">IF($E2583&lt;&gt;1,"",DATE(YEAR($D2583),MONTH($D2583),1))</f>
        <v/>
      </c>
      <c r="K2583" s="20" t="str">
        <f aca="false">IF($E2583&lt;&gt;1,"",IF($G2583="","",IF(AND($D2583&gt;='Cohort Report'!$B$5,$D2583&lt;='Cohort Report'!$B$6),$G2583,"")))</f>
        <v/>
      </c>
    </row>
    <row r="2584" customFormat="false" ht="15" hidden="false" customHeight="false" outlineLevel="0" collapsed="false">
      <c r="A2584" s="9"/>
      <c r="B2584" s="22"/>
      <c r="C2584" s="23"/>
      <c r="D2584" s="19" t="str">
        <f aca="false">IF($A2584="","",_xlfn.MINIFS($B:$B,$A:$A,$A2584))</f>
        <v/>
      </c>
      <c r="E2584" s="20" t="str">
        <f aca="false">IF($A2584="","",IF(AND($B2584=$D2584,COUNTIFS($A$2:$A2584,$A2584,$B$2:$B2584,$B2584)=1),1,0))</f>
        <v/>
      </c>
      <c r="F2584" s="19" t="str">
        <f aca="false">IF($E2584&lt;&gt;1,"",IF(COUNTIFS($A:$A,$A2584,$B:$B,"&gt;"&amp;$D2584)=0,"",_xlfn.MINIFS($B:$B,$A:$A,$A2584,$B:$B,"&gt;"&amp;$D2584)))</f>
        <v/>
      </c>
      <c r="G2584" s="20" t="str">
        <f aca="false">IF($F2584="","",$F2584-$D2584)</f>
        <v/>
      </c>
      <c r="H2584" s="20" t="str">
        <f aca="false">IF($E2584&lt;&gt;1,"",IF($F2584="",0,IF($G2584&lt;='Cohort Report'!$B$7,1,0)))</f>
        <v/>
      </c>
      <c r="I2584" s="20" t="str">
        <f aca="false">IF($E2584&lt;&gt;1,"",IF($F2584="",0,IF($G2584&lt;='Cohort Report'!$B$8,1,0)))</f>
        <v/>
      </c>
      <c r="J2584" s="21" t="str">
        <f aca="false">IF($E2584&lt;&gt;1,"",DATE(YEAR($D2584),MONTH($D2584),1))</f>
        <v/>
      </c>
      <c r="K2584" s="20" t="str">
        <f aca="false">IF($E2584&lt;&gt;1,"",IF($G2584="","",IF(AND($D2584&gt;='Cohort Report'!$B$5,$D2584&lt;='Cohort Report'!$B$6),$G2584,"")))</f>
        <v/>
      </c>
    </row>
    <row r="2585" customFormat="false" ht="15" hidden="false" customHeight="false" outlineLevel="0" collapsed="false">
      <c r="A2585" s="9"/>
      <c r="B2585" s="22"/>
      <c r="C2585" s="23"/>
      <c r="D2585" s="19" t="str">
        <f aca="false">IF($A2585="","",_xlfn.MINIFS($B:$B,$A:$A,$A2585))</f>
        <v/>
      </c>
      <c r="E2585" s="20" t="str">
        <f aca="false">IF($A2585="","",IF(AND($B2585=$D2585,COUNTIFS($A$2:$A2585,$A2585,$B$2:$B2585,$B2585)=1),1,0))</f>
        <v/>
      </c>
      <c r="F2585" s="19" t="str">
        <f aca="false">IF($E2585&lt;&gt;1,"",IF(COUNTIFS($A:$A,$A2585,$B:$B,"&gt;"&amp;$D2585)=0,"",_xlfn.MINIFS($B:$B,$A:$A,$A2585,$B:$B,"&gt;"&amp;$D2585)))</f>
        <v/>
      </c>
      <c r="G2585" s="20" t="str">
        <f aca="false">IF($F2585="","",$F2585-$D2585)</f>
        <v/>
      </c>
      <c r="H2585" s="20" t="str">
        <f aca="false">IF($E2585&lt;&gt;1,"",IF($F2585="",0,IF($G2585&lt;='Cohort Report'!$B$7,1,0)))</f>
        <v/>
      </c>
      <c r="I2585" s="20" t="str">
        <f aca="false">IF($E2585&lt;&gt;1,"",IF($F2585="",0,IF($G2585&lt;='Cohort Report'!$B$8,1,0)))</f>
        <v/>
      </c>
      <c r="J2585" s="21" t="str">
        <f aca="false">IF($E2585&lt;&gt;1,"",DATE(YEAR($D2585),MONTH($D2585),1))</f>
        <v/>
      </c>
      <c r="K2585" s="20" t="str">
        <f aca="false">IF($E2585&lt;&gt;1,"",IF($G2585="","",IF(AND($D2585&gt;='Cohort Report'!$B$5,$D2585&lt;='Cohort Report'!$B$6),$G2585,"")))</f>
        <v/>
      </c>
    </row>
    <row r="2586" customFormat="false" ht="15" hidden="false" customHeight="false" outlineLevel="0" collapsed="false">
      <c r="A2586" s="9"/>
      <c r="B2586" s="22"/>
      <c r="C2586" s="23"/>
      <c r="D2586" s="19" t="str">
        <f aca="false">IF($A2586="","",_xlfn.MINIFS($B:$B,$A:$A,$A2586))</f>
        <v/>
      </c>
      <c r="E2586" s="20" t="str">
        <f aca="false">IF($A2586="","",IF(AND($B2586=$D2586,COUNTIFS($A$2:$A2586,$A2586,$B$2:$B2586,$B2586)=1),1,0))</f>
        <v/>
      </c>
      <c r="F2586" s="19" t="str">
        <f aca="false">IF($E2586&lt;&gt;1,"",IF(COUNTIFS($A:$A,$A2586,$B:$B,"&gt;"&amp;$D2586)=0,"",_xlfn.MINIFS($B:$B,$A:$A,$A2586,$B:$B,"&gt;"&amp;$D2586)))</f>
        <v/>
      </c>
      <c r="G2586" s="20" t="str">
        <f aca="false">IF($F2586="","",$F2586-$D2586)</f>
        <v/>
      </c>
      <c r="H2586" s="20" t="str">
        <f aca="false">IF($E2586&lt;&gt;1,"",IF($F2586="",0,IF($G2586&lt;='Cohort Report'!$B$7,1,0)))</f>
        <v/>
      </c>
      <c r="I2586" s="20" t="str">
        <f aca="false">IF($E2586&lt;&gt;1,"",IF($F2586="",0,IF($G2586&lt;='Cohort Report'!$B$8,1,0)))</f>
        <v/>
      </c>
      <c r="J2586" s="21" t="str">
        <f aca="false">IF($E2586&lt;&gt;1,"",DATE(YEAR($D2586),MONTH($D2586),1))</f>
        <v/>
      </c>
      <c r="K2586" s="20" t="str">
        <f aca="false">IF($E2586&lt;&gt;1,"",IF($G2586="","",IF(AND($D2586&gt;='Cohort Report'!$B$5,$D2586&lt;='Cohort Report'!$B$6),$G2586,"")))</f>
        <v/>
      </c>
    </row>
    <row r="2587" customFormat="false" ht="15" hidden="false" customHeight="false" outlineLevel="0" collapsed="false">
      <c r="A2587" s="9"/>
      <c r="B2587" s="22"/>
      <c r="C2587" s="23"/>
      <c r="D2587" s="19" t="str">
        <f aca="false">IF($A2587="","",_xlfn.MINIFS($B:$B,$A:$A,$A2587))</f>
        <v/>
      </c>
      <c r="E2587" s="20" t="str">
        <f aca="false">IF($A2587="","",IF(AND($B2587=$D2587,COUNTIFS($A$2:$A2587,$A2587,$B$2:$B2587,$B2587)=1),1,0))</f>
        <v/>
      </c>
      <c r="F2587" s="19" t="str">
        <f aca="false">IF($E2587&lt;&gt;1,"",IF(COUNTIFS($A:$A,$A2587,$B:$B,"&gt;"&amp;$D2587)=0,"",_xlfn.MINIFS($B:$B,$A:$A,$A2587,$B:$B,"&gt;"&amp;$D2587)))</f>
        <v/>
      </c>
      <c r="G2587" s="20" t="str">
        <f aca="false">IF($F2587="","",$F2587-$D2587)</f>
        <v/>
      </c>
      <c r="H2587" s="20" t="str">
        <f aca="false">IF($E2587&lt;&gt;1,"",IF($F2587="",0,IF($G2587&lt;='Cohort Report'!$B$7,1,0)))</f>
        <v/>
      </c>
      <c r="I2587" s="20" t="str">
        <f aca="false">IF($E2587&lt;&gt;1,"",IF($F2587="",0,IF($G2587&lt;='Cohort Report'!$B$8,1,0)))</f>
        <v/>
      </c>
      <c r="J2587" s="21" t="str">
        <f aca="false">IF($E2587&lt;&gt;1,"",DATE(YEAR($D2587),MONTH($D2587),1))</f>
        <v/>
      </c>
      <c r="K2587" s="20" t="str">
        <f aca="false">IF($E2587&lt;&gt;1,"",IF($G2587="","",IF(AND($D2587&gt;='Cohort Report'!$B$5,$D2587&lt;='Cohort Report'!$B$6),$G2587,"")))</f>
        <v/>
      </c>
    </row>
    <row r="2588" customFormat="false" ht="15" hidden="false" customHeight="false" outlineLevel="0" collapsed="false">
      <c r="A2588" s="9"/>
      <c r="B2588" s="22"/>
      <c r="C2588" s="23"/>
      <c r="D2588" s="19" t="str">
        <f aca="false">IF($A2588="","",_xlfn.MINIFS($B:$B,$A:$A,$A2588))</f>
        <v/>
      </c>
      <c r="E2588" s="20" t="str">
        <f aca="false">IF($A2588="","",IF(AND($B2588=$D2588,COUNTIFS($A$2:$A2588,$A2588,$B$2:$B2588,$B2588)=1),1,0))</f>
        <v/>
      </c>
      <c r="F2588" s="19" t="str">
        <f aca="false">IF($E2588&lt;&gt;1,"",IF(COUNTIFS($A:$A,$A2588,$B:$B,"&gt;"&amp;$D2588)=0,"",_xlfn.MINIFS($B:$B,$A:$A,$A2588,$B:$B,"&gt;"&amp;$D2588)))</f>
        <v/>
      </c>
      <c r="G2588" s="20" t="str">
        <f aca="false">IF($F2588="","",$F2588-$D2588)</f>
        <v/>
      </c>
      <c r="H2588" s="20" t="str">
        <f aca="false">IF($E2588&lt;&gt;1,"",IF($F2588="",0,IF($G2588&lt;='Cohort Report'!$B$7,1,0)))</f>
        <v/>
      </c>
      <c r="I2588" s="20" t="str">
        <f aca="false">IF($E2588&lt;&gt;1,"",IF($F2588="",0,IF($G2588&lt;='Cohort Report'!$B$8,1,0)))</f>
        <v/>
      </c>
      <c r="J2588" s="21" t="str">
        <f aca="false">IF($E2588&lt;&gt;1,"",DATE(YEAR($D2588),MONTH($D2588),1))</f>
        <v/>
      </c>
      <c r="K2588" s="20" t="str">
        <f aca="false">IF($E2588&lt;&gt;1,"",IF($G2588="","",IF(AND($D2588&gt;='Cohort Report'!$B$5,$D2588&lt;='Cohort Report'!$B$6),$G2588,"")))</f>
        <v/>
      </c>
    </row>
    <row r="2589" customFormat="false" ht="15" hidden="false" customHeight="false" outlineLevel="0" collapsed="false">
      <c r="A2589" s="9"/>
      <c r="B2589" s="22"/>
      <c r="C2589" s="23"/>
      <c r="D2589" s="19" t="str">
        <f aca="false">IF($A2589="","",_xlfn.MINIFS($B:$B,$A:$A,$A2589))</f>
        <v/>
      </c>
      <c r="E2589" s="20" t="str">
        <f aca="false">IF($A2589="","",IF(AND($B2589=$D2589,COUNTIFS($A$2:$A2589,$A2589,$B$2:$B2589,$B2589)=1),1,0))</f>
        <v/>
      </c>
      <c r="F2589" s="19" t="str">
        <f aca="false">IF($E2589&lt;&gt;1,"",IF(COUNTIFS($A:$A,$A2589,$B:$B,"&gt;"&amp;$D2589)=0,"",_xlfn.MINIFS($B:$B,$A:$A,$A2589,$B:$B,"&gt;"&amp;$D2589)))</f>
        <v/>
      </c>
      <c r="G2589" s="20" t="str">
        <f aca="false">IF($F2589="","",$F2589-$D2589)</f>
        <v/>
      </c>
      <c r="H2589" s="20" t="str">
        <f aca="false">IF($E2589&lt;&gt;1,"",IF($F2589="",0,IF($G2589&lt;='Cohort Report'!$B$7,1,0)))</f>
        <v/>
      </c>
      <c r="I2589" s="20" t="str">
        <f aca="false">IF($E2589&lt;&gt;1,"",IF($F2589="",0,IF($G2589&lt;='Cohort Report'!$B$8,1,0)))</f>
        <v/>
      </c>
      <c r="J2589" s="21" t="str">
        <f aca="false">IF($E2589&lt;&gt;1,"",DATE(YEAR($D2589),MONTH($D2589),1))</f>
        <v/>
      </c>
      <c r="K2589" s="20" t="str">
        <f aca="false">IF($E2589&lt;&gt;1,"",IF($G2589="","",IF(AND($D2589&gt;='Cohort Report'!$B$5,$D2589&lt;='Cohort Report'!$B$6),$G2589,"")))</f>
        <v/>
      </c>
    </row>
    <row r="2590" customFormat="false" ht="15" hidden="false" customHeight="false" outlineLevel="0" collapsed="false">
      <c r="A2590" s="9"/>
      <c r="B2590" s="22"/>
      <c r="C2590" s="23"/>
      <c r="D2590" s="19" t="str">
        <f aca="false">IF($A2590="","",_xlfn.MINIFS($B:$B,$A:$A,$A2590))</f>
        <v/>
      </c>
      <c r="E2590" s="20" t="str">
        <f aca="false">IF($A2590="","",IF(AND($B2590=$D2590,COUNTIFS($A$2:$A2590,$A2590,$B$2:$B2590,$B2590)=1),1,0))</f>
        <v/>
      </c>
      <c r="F2590" s="19" t="str">
        <f aca="false">IF($E2590&lt;&gt;1,"",IF(COUNTIFS($A:$A,$A2590,$B:$B,"&gt;"&amp;$D2590)=0,"",_xlfn.MINIFS($B:$B,$A:$A,$A2590,$B:$B,"&gt;"&amp;$D2590)))</f>
        <v/>
      </c>
      <c r="G2590" s="20" t="str">
        <f aca="false">IF($F2590="","",$F2590-$D2590)</f>
        <v/>
      </c>
      <c r="H2590" s="20" t="str">
        <f aca="false">IF($E2590&lt;&gt;1,"",IF($F2590="",0,IF($G2590&lt;='Cohort Report'!$B$7,1,0)))</f>
        <v/>
      </c>
      <c r="I2590" s="20" t="str">
        <f aca="false">IF($E2590&lt;&gt;1,"",IF($F2590="",0,IF($G2590&lt;='Cohort Report'!$B$8,1,0)))</f>
        <v/>
      </c>
      <c r="J2590" s="21" t="str">
        <f aca="false">IF($E2590&lt;&gt;1,"",DATE(YEAR($D2590),MONTH($D2590),1))</f>
        <v/>
      </c>
      <c r="K2590" s="20" t="str">
        <f aca="false">IF($E2590&lt;&gt;1,"",IF($G2590="","",IF(AND($D2590&gt;='Cohort Report'!$B$5,$D2590&lt;='Cohort Report'!$B$6),$G2590,"")))</f>
        <v/>
      </c>
    </row>
    <row r="2591" customFormat="false" ht="15" hidden="false" customHeight="false" outlineLevel="0" collapsed="false">
      <c r="A2591" s="9"/>
      <c r="B2591" s="22"/>
      <c r="C2591" s="23"/>
      <c r="D2591" s="19" t="str">
        <f aca="false">IF($A2591="","",_xlfn.MINIFS($B:$B,$A:$A,$A2591))</f>
        <v/>
      </c>
      <c r="E2591" s="20" t="str">
        <f aca="false">IF($A2591="","",IF(AND($B2591=$D2591,COUNTIFS($A$2:$A2591,$A2591,$B$2:$B2591,$B2591)=1),1,0))</f>
        <v/>
      </c>
      <c r="F2591" s="19" t="str">
        <f aca="false">IF($E2591&lt;&gt;1,"",IF(COUNTIFS($A:$A,$A2591,$B:$B,"&gt;"&amp;$D2591)=0,"",_xlfn.MINIFS($B:$B,$A:$A,$A2591,$B:$B,"&gt;"&amp;$D2591)))</f>
        <v/>
      </c>
      <c r="G2591" s="20" t="str">
        <f aca="false">IF($F2591="","",$F2591-$D2591)</f>
        <v/>
      </c>
      <c r="H2591" s="20" t="str">
        <f aca="false">IF($E2591&lt;&gt;1,"",IF($F2591="",0,IF($G2591&lt;='Cohort Report'!$B$7,1,0)))</f>
        <v/>
      </c>
      <c r="I2591" s="20" t="str">
        <f aca="false">IF($E2591&lt;&gt;1,"",IF($F2591="",0,IF($G2591&lt;='Cohort Report'!$B$8,1,0)))</f>
        <v/>
      </c>
      <c r="J2591" s="21" t="str">
        <f aca="false">IF($E2591&lt;&gt;1,"",DATE(YEAR($D2591),MONTH($D2591),1))</f>
        <v/>
      </c>
      <c r="K2591" s="20" t="str">
        <f aca="false">IF($E2591&lt;&gt;1,"",IF($G2591="","",IF(AND($D2591&gt;='Cohort Report'!$B$5,$D2591&lt;='Cohort Report'!$B$6),$G2591,"")))</f>
        <v/>
      </c>
    </row>
    <row r="2592" customFormat="false" ht="15" hidden="false" customHeight="false" outlineLevel="0" collapsed="false">
      <c r="A2592" s="9"/>
      <c r="B2592" s="22"/>
      <c r="C2592" s="23"/>
      <c r="D2592" s="19" t="str">
        <f aca="false">IF($A2592="","",_xlfn.MINIFS($B:$B,$A:$A,$A2592))</f>
        <v/>
      </c>
      <c r="E2592" s="20" t="str">
        <f aca="false">IF($A2592="","",IF(AND($B2592=$D2592,COUNTIFS($A$2:$A2592,$A2592,$B$2:$B2592,$B2592)=1),1,0))</f>
        <v/>
      </c>
      <c r="F2592" s="19" t="str">
        <f aca="false">IF($E2592&lt;&gt;1,"",IF(COUNTIFS($A:$A,$A2592,$B:$B,"&gt;"&amp;$D2592)=0,"",_xlfn.MINIFS($B:$B,$A:$A,$A2592,$B:$B,"&gt;"&amp;$D2592)))</f>
        <v/>
      </c>
      <c r="G2592" s="20" t="str">
        <f aca="false">IF($F2592="","",$F2592-$D2592)</f>
        <v/>
      </c>
      <c r="H2592" s="20" t="str">
        <f aca="false">IF($E2592&lt;&gt;1,"",IF($F2592="",0,IF($G2592&lt;='Cohort Report'!$B$7,1,0)))</f>
        <v/>
      </c>
      <c r="I2592" s="20" t="str">
        <f aca="false">IF($E2592&lt;&gt;1,"",IF($F2592="",0,IF($G2592&lt;='Cohort Report'!$B$8,1,0)))</f>
        <v/>
      </c>
      <c r="J2592" s="21" t="str">
        <f aca="false">IF($E2592&lt;&gt;1,"",DATE(YEAR($D2592),MONTH($D2592),1))</f>
        <v/>
      </c>
      <c r="K2592" s="20" t="str">
        <f aca="false">IF($E2592&lt;&gt;1,"",IF($G2592="","",IF(AND($D2592&gt;='Cohort Report'!$B$5,$D2592&lt;='Cohort Report'!$B$6),$G2592,"")))</f>
        <v/>
      </c>
    </row>
    <row r="2593" customFormat="false" ht="15" hidden="false" customHeight="false" outlineLevel="0" collapsed="false">
      <c r="A2593" s="9"/>
      <c r="B2593" s="22"/>
      <c r="C2593" s="23"/>
      <c r="D2593" s="19" t="str">
        <f aca="false">IF($A2593="","",_xlfn.MINIFS($B:$B,$A:$A,$A2593))</f>
        <v/>
      </c>
      <c r="E2593" s="20" t="str">
        <f aca="false">IF($A2593="","",IF(AND($B2593=$D2593,COUNTIFS($A$2:$A2593,$A2593,$B$2:$B2593,$B2593)=1),1,0))</f>
        <v/>
      </c>
      <c r="F2593" s="19" t="str">
        <f aca="false">IF($E2593&lt;&gt;1,"",IF(COUNTIFS($A:$A,$A2593,$B:$B,"&gt;"&amp;$D2593)=0,"",_xlfn.MINIFS($B:$B,$A:$A,$A2593,$B:$B,"&gt;"&amp;$D2593)))</f>
        <v/>
      </c>
      <c r="G2593" s="20" t="str">
        <f aca="false">IF($F2593="","",$F2593-$D2593)</f>
        <v/>
      </c>
      <c r="H2593" s="20" t="str">
        <f aca="false">IF($E2593&lt;&gt;1,"",IF($F2593="",0,IF($G2593&lt;='Cohort Report'!$B$7,1,0)))</f>
        <v/>
      </c>
      <c r="I2593" s="20" t="str">
        <f aca="false">IF($E2593&lt;&gt;1,"",IF($F2593="",0,IF($G2593&lt;='Cohort Report'!$B$8,1,0)))</f>
        <v/>
      </c>
      <c r="J2593" s="21" t="str">
        <f aca="false">IF($E2593&lt;&gt;1,"",DATE(YEAR($D2593),MONTH($D2593),1))</f>
        <v/>
      </c>
      <c r="K2593" s="20" t="str">
        <f aca="false">IF($E2593&lt;&gt;1,"",IF($G2593="","",IF(AND($D2593&gt;='Cohort Report'!$B$5,$D2593&lt;='Cohort Report'!$B$6),$G2593,"")))</f>
        <v/>
      </c>
    </row>
    <row r="2594" customFormat="false" ht="15" hidden="false" customHeight="false" outlineLevel="0" collapsed="false">
      <c r="A2594" s="9"/>
      <c r="B2594" s="22"/>
      <c r="C2594" s="23"/>
      <c r="D2594" s="19" t="str">
        <f aca="false">IF($A2594="","",_xlfn.MINIFS($B:$B,$A:$A,$A2594))</f>
        <v/>
      </c>
      <c r="E2594" s="20" t="str">
        <f aca="false">IF($A2594="","",IF(AND($B2594=$D2594,COUNTIFS($A$2:$A2594,$A2594,$B$2:$B2594,$B2594)=1),1,0))</f>
        <v/>
      </c>
      <c r="F2594" s="19" t="str">
        <f aca="false">IF($E2594&lt;&gt;1,"",IF(COUNTIFS($A:$A,$A2594,$B:$B,"&gt;"&amp;$D2594)=0,"",_xlfn.MINIFS($B:$B,$A:$A,$A2594,$B:$B,"&gt;"&amp;$D2594)))</f>
        <v/>
      </c>
      <c r="G2594" s="20" t="str">
        <f aca="false">IF($F2594="","",$F2594-$D2594)</f>
        <v/>
      </c>
      <c r="H2594" s="20" t="str">
        <f aca="false">IF($E2594&lt;&gt;1,"",IF($F2594="",0,IF($G2594&lt;='Cohort Report'!$B$7,1,0)))</f>
        <v/>
      </c>
      <c r="I2594" s="20" t="str">
        <f aca="false">IF($E2594&lt;&gt;1,"",IF($F2594="",0,IF($G2594&lt;='Cohort Report'!$B$8,1,0)))</f>
        <v/>
      </c>
      <c r="J2594" s="21" t="str">
        <f aca="false">IF($E2594&lt;&gt;1,"",DATE(YEAR($D2594),MONTH($D2594),1))</f>
        <v/>
      </c>
      <c r="K2594" s="20" t="str">
        <f aca="false">IF($E2594&lt;&gt;1,"",IF($G2594="","",IF(AND($D2594&gt;='Cohort Report'!$B$5,$D2594&lt;='Cohort Report'!$B$6),$G2594,"")))</f>
        <v/>
      </c>
    </row>
    <row r="2595" customFormat="false" ht="15" hidden="false" customHeight="false" outlineLevel="0" collapsed="false">
      <c r="A2595" s="9"/>
      <c r="B2595" s="22"/>
      <c r="C2595" s="23"/>
      <c r="D2595" s="19" t="str">
        <f aca="false">IF($A2595="","",_xlfn.MINIFS($B:$B,$A:$A,$A2595))</f>
        <v/>
      </c>
      <c r="E2595" s="20" t="str">
        <f aca="false">IF($A2595="","",IF(AND($B2595=$D2595,COUNTIFS($A$2:$A2595,$A2595,$B$2:$B2595,$B2595)=1),1,0))</f>
        <v/>
      </c>
      <c r="F2595" s="19" t="str">
        <f aca="false">IF($E2595&lt;&gt;1,"",IF(COUNTIFS($A:$A,$A2595,$B:$B,"&gt;"&amp;$D2595)=0,"",_xlfn.MINIFS($B:$B,$A:$A,$A2595,$B:$B,"&gt;"&amp;$D2595)))</f>
        <v/>
      </c>
      <c r="G2595" s="20" t="str">
        <f aca="false">IF($F2595="","",$F2595-$D2595)</f>
        <v/>
      </c>
      <c r="H2595" s="20" t="str">
        <f aca="false">IF($E2595&lt;&gt;1,"",IF($F2595="",0,IF($G2595&lt;='Cohort Report'!$B$7,1,0)))</f>
        <v/>
      </c>
      <c r="I2595" s="20" t="str">
        <f aca="false">IF($E2595&lt;&gt;1,"",IF($F2595="",0,IF($G2595&lt;='Cohort Report'!$B$8,1,0)))</f>
        <v/>
      </c>
      <c r="J2595" s="21" t="str">
        <f aca="false">IF($E2595&lt;&gt;1,"",DATE(YEAR($D2595),MONTH($D2595),1))</f>
        <v/>
      </c>
      <c r="K2595" s="20" t="str">
        <f aca="false">IF($E2595&lt;&gt;1,"",IF($G2595="","",IF(AND($D2595&gt;='Cohort Report'!$B$5,$D2595&lt;='Cohort Report'!$B$6),$G2595,"")))</f>
        <v/>
      </c>
    </row>
    <row r="2596" customFormat="false" ht="15" hidden="false" customHeight="false" outlineLevel="0" collapsed="false">
      <c r="A2596" s="9"/>
      <c r="B2596" s="22"/>
      <c r="C2596" s="23"/>
      <c r="D2596" s="19" t="str">
        <f aca="false">IF($A2596="","",_xlfn.MINIFS($B:$B,$A:$A,$A2596))</f>
        <v/>
      </c>
      <c r="E2596" s="20" t="str">
        <f aca="false">IF($A2596="","",IF(AND($B2596=$D2596,COUNTIFS($A$2:$A2596,$A2596,$B$2:$B2596,$B2596)=1),1,0))</f>
        <v/>
      </c>
      <c r="F2596" s="19" t="str">
        <f aca="false">IF($E2596&lt;&gt;1,"",IF(COUNTIFS($A:$A,$A2596,$B:$B,"&gt;"&amp;$D2596)=0,"",_xlfn.MINIFS($B:$B,$A:$A,$A2596,$B:$B,"&gt;"&amp;$D2596)))</f>
        <v/>
      </c>
      <c r="G2596" s="20" t="str">
        <f aca="false">IF($F2596="","",$F2596-$D2596)</f>
        <v/>
      </c>
      <c r="H2596" s="20" t="str">
        <f aca="false">IF($E2596&lt;&gt;1,"",IF($F2596="",0,IF($G2596&lt;='Cohort Report'!$B$7,1,0)))</f>
        <v/>
      </c>
      <c r="I2596" s="20" t="str">
        <f aca="false">IF($E2596&lt;&gt;1,"",IF($F2596="",0,IF($G2596&lt;='Cohort Report'!$B$8,1,0)))</f>
        <v/>
      </c>
      <c r="J2596" s="21" t="str">
        <f aca="false">IF($E2596&lt;&gt;1,"",DATE(YEAR($D2596),MONTH($D2596),1))</f>
        <v/>
      </c>
      <c r="K2596" s="20" t="str">
        <f aca="false">IF($E2596&lt;&gt;1,"",IF($G2596="","",IF(AND($D2596&gt;='Cohort Report'!$B$5,$D2596&lt;='Cohort Report'!$B$6),$G2596,"")))</f>
        <v/>
      </c>
    </row>
    <row r="2597" customFormat="false" ht="15" hidden="false" customHeight="false" outlineLevel="0" collapsed="false">
      <c r="A2597" s="9"/>
      <c r="B2597" s="22"/>
      <c r="C2597" s="23"/>
      <c r="D2597" s="19" t="str">
        <f aca="false">IF($A2597="","",_xlfn.MINIFS($B:$B,$A:$A,$A2597))</f>
        <v/>
      </c>
      <c r="E2597" s="20" t="str">
        <f aca="false">IF($A2597="","",IF(AND($B2597=$D2597,COUNTIFS($A$2:$A2597,$A2597,$B$2:$B2597,$B2597)=1),1,0))</f>
        <v/>
      </c>
      <c r="F2597" s="19" t="str">
        <f aca="false">IF($E2597&lt;&gt;1,"",IF(COUNTIFS($A:$A,$A2597,$B:$B,"&gt;"&amp;$D2597)=0,"",_xlfn.MINIFS($B:$B,$A:$A,$A2597,$B:$B,"&gt;"&amp;$D2597)))</f>
        <v/>
      </c>
      <c r="G2597" s="20" t="str">
        <f aca="false">IF($F2597="","",$F2597-$D2597)</f>
        <v/>
      </c>
      <c r="H2597" s="20" t="str">
        <f aca="false">IF($E2597&lt;&gt;1,"",IF($F2597="",0,IF($G2597&lt;='Cohort Report'!$B$7,1,0)))</f>
        <v/>
      </c>
      <c r="I2597" s="20" t="str">
        <f aca="false">IF($E2597&lt;&gt;1,"",IF($F2597="",0,IF($G2597&lt;='Cohort Report'!$B$8,1,0)))</f>
        <v/>
      </c>
      <c r="J2597" s="21" t="str">
        <f aca="false">IF($E2597&lt;&gt;1,"",DATE(YEAR($D2597),MONTH($D2597),1))</f>
        <v/>
      </c>
      <c r="K2597" s="20" t="str">
        <f aca="false">IF($E2597&lt;&gt;1,"",IF($G2597="","",IF(AND($D2597&gt;='Cohort Report'!$B$5,$D2597&lt;='Cohort Report'!$B$6),$G2597,"")))</f>
        <v/>
      </c>
    </row>
    <row r="2598" customFormat="false" ht="15" hidden="false" customHeight="false" outlineLevel="0" collapsed="false">
      <c r="A2598" s="9"/>
      <c r="B2598" s="22"/>
      <c r="C2598" s="23"/>
      <c r="D2598" s="19" t="str">
        <f aca="false">IF($A2598="","",_xlfn.MINIFS($B:$B,$A:$A,$A2598))</f>
        <v/>
      </c>
      <c r="E2598" s="20" t="str">
        <f aca="false">IF($A2598="","",IF(AND($B2598=$D2598,COUNTIFS($A$2:$A2598,$A2598,$B$2:$B2598,$B2598)=1),1,0))</f>
        <v/>
      </c>
      <c r="F2598" s="19" t="str">
        <f aca="false">IF($E2598&lt;&gt;1,"",IF(COUNTIFS($A:$A,$A2598,$B:$B,"&gt;"&amp;$D2598)=0,"",_xlfn.MINIFS($B:$B,$A:$A,$A2598,$B:$B,"&gt;"&amp;$D2598)))</f>
        <v/>
      </c>
      <c r="G2598" s="20" t="str">
        <f aca="false">IF($F2598="","",$F2598-$D2598)</f>
        <v/>
      </c>
      <c r="H2598" s="20" t="str">
        <f aca="false">IF($E2598&lt;&gt;1,"",IF($F2598="",0,IF($G2598&lt;='Cohort Report'!$B$7,1,0)))</f>
        <v/>
      </c>
      <c r="I2598" s="20" t="str">
        <f aca="false">IF($E2598&lt;&gt;1,"",IF($F2598="",0,IF($G2598&lt;='Cohort Report'!$B$8,1,0)))</f>
        <v/>
      </c>
      <c r="J2598" s="21" t="str">
        <f aca="false">IF($E2598&lt;&gt;1,"",DATE(YEAR($D2598),MONTH($D2598),1))</f>
        <v/>
      </c>
      <c r="K2598" s="20" t="str">
        <f aca="false">IF($E2598&lt;&gt;1,"",IF($G2598="","",IF(AND($D2598&gt;='Cohort Report'!$B$5,$D2598&lt;='Cohort Report'!$B$6),$G2598,"")))</f>
        <v/>
      </c>
    </row>
    <row r="2599" customFormat="false" ht="15" hidden="false" customHeight="false" outlineLevel="0" collapsed="false">
      <c r="A2599" s="9"/>
      <c r="B2599" s="22"/>
      <c r="C2599" s="23"/>
      <c r="D2599" s="19" t="str">
        <f aca="false">IF($A2599="","",_xlfn.MINIFS($B:$B,$A:$A,$A2599))</f>
        <v/>
      </c>
      <c r="E2599" s="20" t="str">
        <f aca="false">IF($A2599="","",IF(AND($B2599=$D2599,COUNTIFS($A$2:$A2599,$A2599,$B$2:$B2599,$B2599)=1),1,0))</f>
        <v/>
      </c>
      <c r="F2599" s="19" t="str">
        <f aca="false">IF($E2599&lt;&gt;1,"",IF(COUNTIFS($A:$A,$A2599,$B:$B,"&gt;"&amp;$D2599)=0,"",_xlfn.MINIFS($B:$B,$A:$A,$A2599,$B:$B,"&gt;"&amp;$D2599)))</f>
        <v/>
      </c>
      <c r="G2599" s="20" t="str">
        <f aca="false">IF($F2599="","",$F2599-$D2599)</f>
        <v/>
      </c>
      <c r="H2599" s="20" t="str">
        <f aca="false">IF($E2599&lt;&gt;1,"",IF($F2599="",0,IF($G2599&lt;='Cohort Report'!$B$7,1,0)))</f>
        <v/>
      </c>
      <c r="I2599" s="20" t="str">
        <f aca="false">IF($E2599&lt;&gt;1,"",IF($F2599="",0,IF($G2599&lt;='Cohort Report'!$B$8,1,0)))</f>
        <v/>
      </c>
      <c r="J2599" s="21" t="str">
        <f aca="false">IF($E2599&lt;&gt;1,"",DATE(YEAR($D2599),MONTH($D2599),1))</f>
        <v/>
      </c>
      <c r="K2599" s="20" t="str">
        <f aca="false">IF($E2599&lt;&gt;1,"",IF($G2599="","",IF(AND($D2599&gt;='Cohort Report'!$B$5,$D2599&lt;='Cohort Report'!$B$6),$G2599,"")))</f>
        <v/>
      </c>
    </row>
    <row r="2600" customFormat="false" ht="15" hidden="false" customHeight="false" outlineLevel="0" collapsed="false">
      <c r="A2600" s="9"/>
      <c r="B2600" s="22"/>
      <c r="C2600" s="23"/>
      <c r="D2600" s="19" t="str">
        <f aca="false">IF($A2600="","",_xlfn.MINIFS($B:$B,$A:$A,$A2600))</f>
        <v/>
      </c>
      <c r="E2600" s="20" t="str">
        <f aca="false">IF($A2600="","",IF(AND($B2600=$D2600,COUNTIFS($A$2:$A2600,$A2600,$B$2:$B2600,$B2600)=1),1,0))</f>
        <v/>
      </c>
      <c r="F2600" s="19" t="str">
        <f aca="false">IF($E2600&lt;&gt;1,"",IF(COUNTIFS($A:$A,$A2600,$B:$B,"&gt;"&amp;$D2600)=0,"",_xlfn.MINIFS($B:$B,$A:$A,$A2600,$B:$B,"&gt;"&amp;$D2600)))</f>
        <v/>
      </c>
      <c r="G2600" s="20" t="str">
        <f aca="false">IF($F2600="","",$F2600-$D2600)</f>
        <v/>
      </c>
      <c r="H2600" s="20" t="str">
        <f aca="false">IF($E2600&lt;&gt;1,"",IF($F2600="",0,IF($G2600&lt;='Cohort Report'!$B$7,1,0)))</f>
        <v/>
      </c>
      <c r="I2600" s="20" t="str">
        <f aca="false">IF($E2600&lt;&gt;1,"",IF($F2600="",0,IF($G2600&lt;='Cohort Report'!$B$8,1,0)))</f>
        <v/>
      </c>
      <c r="J2600" s="21" t="str">
        <f aca="false">IF($E2600&lt;&gt;1,"",DATE(YEAR($D2600),MONTH($D2600),1))</f>
        <v/>
      </c>
      <c r="K2600" s="20" t="str">
        <f aca="false">IF($E2600&lt;&gt;1,"",IF($G2600="","",IF(AND($D2600&gt;='Cohort Report'!$B$5,$D2600&lt;='Cohort Report'!$B$6),$G2600,"")))</f>
        <v/>
      </c>
    </row>
    <row r="2601" customFormat="false" ht="15" hidden="false" customHeight="false" outlineLevel="0" collapsed="false">
      <c r="A2601" s="9"/>
      <c r="B2601" s="22"/>
      <c r="C2601" s="23"/>
      <c r="D2601" s="19" t="str">
        <f aca="false">IF($A2601="","",_xlfn.MINIFS($B:$B,$A:$A,$A2601))</f>
        <v/>
      </c>
      <c r="E2601" s="20" t="str">
        <f aca="false">IF($A2601="","",IF(AND($B2601=$D2601,COUNTIFS($A$2:$A2601,$A2601,$B$2:$B2601,$B2601)=1),1,0))</f>
        <v/>
      </c>
      <c r="F2601" s="19" t="str">
        <f aca="false">IF($E2601&lt;&gt;1,"",IF(COUNTIFS($A:$A,$A2601,$B:$B,"&gt;"&amp;$D2601)=0,"",_xlfn.MINIFS($B:$B,$A:$A,$A2601,$B:$B,"&gt;"&amp;$D2601)))</f>
        <v/>
      </c>
      <c r="G2601" s="20" t="str">
        <f aca="false">IF($F2601="","",$F2601-$D2601)</f>
        <v/>
      </c>
      <c r="H2601" s="20" t="str">
        <f aca="false">IF($E2601&lt;&gt;1,"",IF($F2601="",0,IF($G2601&lt;='Cohort Report'!$B$7,1,0)))</f>
        <v/>
      </c>
      <c r="I2601" s="20" t="str">
        <f aca="false">IF($E2601&lt;&gt;1,"",IF($F2601="",0,IF($G2601&lt;='Cohort Report'!$B$8,1,0)))</f>
        <v/>
      </c>
      <c r="J2601" s="21" t="str">
        <f aca="false">IF($E2601&lt;&gt;1,"",DATE(YEAR($D2601),MONTH($D2601),1))</f>
        <v/>
      </c>
      <c r="K2601" s="20" t="str">
        <f aca="false">IF($E2601&lt;&gt;1,"",IF($G2601="","",IF(AND($D2601&gt;='Cohort Report'!$B$5,$D2601&lt;='Cohort Report'!$B$6),$G2601,"")))</f>
        <v/>
      </c>
    </row>
    <row r="2602" customFormat="false" ht="15" hidden="false" customHeight="false" outlineLevel="0" collapsed="false">
      <c r="A2602" s="9"/>
      <c r="B2602" s="22"/>
      <c r="C2602" s="23"/>
      <c r="D2602" s="19" t="str">
        <f aca="false">IF($A2602="","",_xlfn.MINIFS($B:$B,$A:$A,$A2602))</f>
        <v/>
      </c>
      <c r="E2602" s="20" t="str">
        <f aca="false">IF($A2602="","",IF(AND($B2602=$D2602,COUNTIFS($A$2:$A2602,$A2602,$B$2:$B2602,$B2602)=1),1,0))</f>
        <v/>
      </c>
      <c r="F2602" s="19" t="str">
        <f aca="false">IF($E2602&lt;&gt;1,"",IF(COUNTIFS($A:$A,$A2602,$B:$B,"&gt;"&amp;$D2602)=0,"",_xlfn.MINIFS($B:$B,$A:$A,$A2602,$B:$B,"&gt;"&amp;$D2602)))</f>
        <v/>
      </c>
      <c r="G2602" s="20" t="str">
        <f aca="false">IF($F2602="","",$F2602-$D2602)</f>
        <v/>
      </c>
      <c r="H2602" s="20" t="str">
        <f aca="false">IF($E2602&lt;&gt;1,"",IF($F2602="",0,IF($G2602&lt;='Cohort Report'!$B$7,1,0)))</f>
        <v/>
      </c>
      <c r="I2602" s="20" t="str">
        <f aca="false">IF($E2602&lt;&gt;1,"",IF($F2602="",0,IF($G2602&lt;='Cohort Report'!$B$8,1,0)))</f>
        <v/>
      </c>
      <c r="J2602" s="21" t="str">
        <f aca="false">IF($E2602&lt;&gt;1,"",DATE(YEAR($D2602),MONTH($D2602),1))</f>
        <v/>
      </c>
      <c r="K2602" s="20" t="str">
        <f aca="false">IF($E2602&lt;&gt;1,"",IF($G2602="","",IF(AND($D2602&gt;='Cohort Report'!$B$5,$D2602&lt;='Cohort Report'!$B$6),$G2602,"")))</f>
        <v/>
      </c>
    </row>
    <row r="2603" customFormat="false" ht="15" hidden="false" customHeight="false" outlineLevel="0" collapsed="false">
      <c r="A2603" s="9"/>
      <c r="B2603" s="22"/>
      <c r="C2603" s="23"/>
      <c r="D2603" s="19" t="str">
        <f aca="false">IF($A2603="","",_xlfn.MINIFS($B:$B,$A:$A,$A2603))</f>
        <v/>
      </c>
      <c r="E2603" s="20" t="str">
        <f aca="false">IF($A2603="","",IF(AND($B2603=$D2603,COUNTIFS($A$2:$A2603,$A2603,$B$2:$B2603,$B2603)=1),1,0))</f>
        <v/>
      </c>
      <c r="F2603" s="19" t="str">
        <f aca="false">IF($E2603&lt;&gt;1,"",IF(COUNTIFS($A:$A,$A2603,$B:$B,"&gt;"&amp;$D2603)=0,"",_xlfn.MINIFS($B:$B,$A:$A,$A2603,$B:$B,"&gt;"&amp;$D2603)))</f>
        <v/>
      </c>
      <c r="G2603" s="20" t="str">
        <f aca="false">IF($F2603="","",$F2603-$D2603)</f>
        <v/>
      </c>
      <c r="H2603" s="20" t="str">
        <f aca="false">IF($E2603&lt;&gt;1,"",IF($F2603="",0,IF($G2603&lt;='Cohort Report'!$B$7,1,0)))</f>
        <v/>
      </c>
      <c r="I2603" s="20" t="str">
        <f aca="false">IF($E2603&lt;&gt;1,"",IF($F2603="",0,IF($G2603&lt;='Cohort Report'!$B$8,1,0)))</f>
        <v/>
      </c>
      <c r="J2603" s="21" t="str">
        <f aca="false">IF($E2603&lt;&gt;1,"",DATE(YEAR($D2603),MONTH($D2603),1))</f>
        <v/>
      </c>
      <c r="K2603" s="20" t="str">
        <f aca="false">IF($E2603&lt;&gt;1,"",IF($G2603="","",IF(AND($D2603&gt;='Cohort Report'!$B$5,$D2603&lt;='Cohort Report'!$B$6),$G2603,"")))</f>
        <v/>
      </c>
    </row>
    <row r="2604" customFormat="false" ht="15" hidden="false" customHeight="false" outlineLevel="0" collapsed="false">
      <c r="A2604" s="9"/>
      <c r="B2604" s="22"/>
      <c r="C2604" s="23"/>
      <c r="D2604" s="19" t="str">
        <f aca="false">IF($A2604="","",_xlfn.MINIFS($B:$B,$A:$A,$A2604))</f>
        <v/>
      </c>
      <c r="E2604" s="20" t="str">
        <f aca="false">IF($A2604="","",IF(AND($B2604=$D2604,COUNTIFS($A$2:$A2604,$A2604,$B$2:$B2604,$B2604)=1),1,0))</f>
        <v/>
      </c>
      <c r="F2604" s="19" t="str">
        <f aca="false">IF($E2604&lt;&gt;1,"",IF(COUNTIFS($A:$A,$A2604,$B:$B,"&gt;"&amp;$D2604)=0,"",_xlfn.MINIFS($B:$B,$A:$A,$A2604,$B:$B,"&gt;"&amp;$D2604)))</f>
        <v/>
      </c>
      <c r="G2604" s="20" t="str">
        <f aca="false">IF($F2604="","",$F2604-$D2604)</f>
        <v/>
      </c>
      <c r="H2604" s="20" t="str">
        <f aca="false">IF($E2604&lt;&gt;1,"",IF($F2604="",0,IF($G2604&lt;='Cohort Report'!$B$7,1,0)))</f>
        <v/>
      </c>
      <c r="I2604" s="20" t="str">
        <f aca="false">IF($E2604&lt;&gt;1,"",IF($F2604="",0,IF($G2604&lt;='Cohort Report'!$B$8,1,0)))</f>
        <v/>
      </c>
      <c r="J2604" s="21" t="str">
        <f aca="false">IF($E2604&lt;&gt;1,"",DATE(YEAR($D2604),MONTH($D2604),1))</f>
        <v/>
      </c>
      <c r="K2604" s="20" t="str">
        <f aca="false">IF($E2604&lt;&gt;1,"",IF($G2604="","",IF(AND($D2604&gt;='Cohort Report'!$B$5,$D2604&lt;='Cohort Report'!$B$6),$G2604,"")))</f>
        <v/>
      </c>
    </row>
    <row r="2605" customFormat="false" ht="15" hidden="false" customHeight="false" outlineLevel="0" collapsed="false">
      <c r="A2605" s="9"/>
      <c r="B2605" s="22"/>
      <c r="C2605" s="23"/>
      <c r="D2605" s="19" t="str">
        <f aca="false">IF($A2605="","",_xlfn.MINIFS($B:$B,$A:$A,$A2605))</f>
        <v/>
      </c>
      <c r="E2605" s="20" t="str">
        <f aca="false">IF($A2605="","",IF(AND($B2605=$D2605,COUNTIFS($A$2:$A2605,$A2605,$B$2:$B2605,$B2605)=1),1,0))</f>
        <v/>
      </c>
      <c r="F2605" s="19" t="str">
        <f aca="false">IF($E2605&lt;&gt;1,"",IF(COUNTIFS($A:$A,$A2605,$B:$B,"&gt;"&amp;$D2605)=0,"",_xlfn.MINIFS($B:$B,$A:$A,$A2605,$B:$B,"&gt;"&amp;$D2605)))</f>
        <v/>
      </c>
      <c r="G2605" s="20" t="str">
        <f aca="false">IF($F2605="","",$F2605-$D2605)</f>
        <v/>
      </c>
      <c r="H2605" s="20" t="str">
        <f aca="false">IF($E2605&lt;&gt;1,"",IF($F2605="",0,IF($G2605&lt;='Cohort Report'!$B$7,1,0)))</f>
        <v/>
      </c>
      <c r="I2605" s="20" t="str">
        <f aca="false">IF($E2605&lt;&gt;1,"",IF($F2605="",0,IF($G2605&lt;='Cohort Report'!$B$8,1,0)))</f>
        <v/>
      </c>
      <c r="J2605" s="21" t="str">
        <f aca="false">IF($E2605&lt;&gt;1,"",DATE(YEAR($D2605),MONTH($D2605),1))</f>
        <v/>
      </c>
      <c r="K2605" s="20" t="str">
        <f aca="false">IF($E2605&lt;&gt;1,"",IF($G2605="","",IF(AND($D2605&gt;='Cohort Report'!$B$5,$D2605&lt;='Cohort Report'!$B$6),$G2605,"")))</f>
        <v/>
      </c>
    </row>
    <row r="2606" customFormat="false" ht="15" hidden="false" customHeight="false" outlineLevel="0" collapsed="false">
      <c r="A2606" s="9"/>
      <c r="B2606" s="22"/>
      <c r="C2606" s="23"/>
      <c r="D2606" s="19" t="str">
        <f aca="false">IF($A2606="","",_xlfn.MINIFS($B:$B,$A:$A,$A2606))</f>
        <v/>
      </c>
      <c r="E2606" s="20" t="str">
        <f aca="false">IF($A2606="","",IF(AND($B2606=$D2606,COUNTIFS($A$2:$A2606,$A2606,$B$2:$B2606,$B2606)=1),1,0))</f>
        <v/>
      </c>
      <c r="F2606" s="19" t="str">
        <f aca="false">IF($E2606&lt;&gt;1,"",IF(COUNTIFS($A:$A,$A2606,$B:$B,"&gt;"&amp;$D2606)=0,"",_xlfn.MINIFS($B:$B,$A:$A,$A2606,$B:$B,"&gt;"&amp;$D2606)))</f>
        <v/>
      </c>
      <c r="G2606" s="20" t="str">
        <f aca="false">IF($F2606="","",$F2606-$D2606)</f>
        <v/>
      </c>
      <c r="H2606" s="20" t="str">
        <f aca="false">IF($E2606&lt;&gt;1,"",IF($F2606="",0,IF($G2606&lt;='Cohort Report'!$B$7,1,0)))</f>
        <v/>
      </c>
      <c r="I2606" s="20" t="str">
        <f aca="false">IF($E2606&lt;&gt;1,"",IF($F2606="",0,IF($G2606&lt;='Cohort Report'!$B$8,1,0)))</f>
        <v/>
      </c>
      <c r="J2606" s="21" t="str">
        <f aca="false">IF($E2606&lt;&gt;1,"",DATE(YEAR($D2606),MONTH($D2606),1))</f>
        <v/>
      </c>
      <c r="K2606" s="20" t="str">
        <f aca="false">IF($E2606&lt;&gt;1,"",IF($G2606="","",IF(AND($D2606&gt;='Cohort Report'!$B$5,$D2606&lt;='Cohort Report'!$B$6),$G2606,"")))</f>
        <v/>
      </c>
    </row>
    <row r="2607" customFormat="false" ht="15" hidden="false" customHeight="false" outlineLevel="0" collapsed="false">
      <c r="A2607" s="9"/>
      <c r="B2607" s="22"/>
      <c r="C2607" s="23"/>
      <c r="D2607" s="19" t="str">
        <f aca="false">IF($A2607="","",_xlfn.MINIFS($B:$B,$A:$A,$A2607))</f>
        <v/>
      </c>
      <c r="E2607" s="20" t="str">
        <f aca="false">IF($A2607="","",IF(AND($B2607=$D2607,COUNTIFS($A$2:$A2607,$A2607,$B$2:$B2607,$B2607)=1),1,0))</f>
        <v/>
      </c>
      <c r="F2607" s="19" t="str">
        <f aca="false">IF($E2607&lt;&gt;1,"",IF(COUNTIFS($A:$A,$A2607,$B:$B,"&gt;"&amp;$D2607)=0,"",_xlfn.MINIFS($B:$B,$A:$A,$A2607,$B:$B,"&gt;"&amp;$D2607)))</f>
        <v/>
      </c>
      <c r="G2607" s="20" t="str">
        <f aca="false">IF($F2607="","",$F2607-$D2607)</f>
        <v/>
      </c>
      <c r="H2607" s="20" t="str">
        <f aca="false">IF($E2607&lt;&gt;1,"",IF($F2607="",0,IF($G2607&lt;='Cohort Report'!$B$7,1,0)))</f>
        <v/>
      </c>
      <c r="I2607" s="20" t="str">
        <f aca="false">IF($E2607&lt;&gt;1,"",IF($F2607="",0,IF($G2607&lt;='Cohort Report'!$B$8,1,0)))</f>
        <v/>
      </c>
      <c r="J2607" s="21" t="str">
        <f aca="false">IF($E2607&lt;&gt;1,"",DATE(YEAR($D2607),MONTH($D2607),1))</f>
        <v/>
      </c>
      <c r="K2607" s="20" t="str">
        <f aca="false">IF($E2607&lt;&gt;1,"",IF($G2607="","",IF(AND($D2607&gt;='Cohort Report'!$B$5,$D2607&lt;='Cohort Report'!$B$6),$G2607,"")))</f>
        <v/>
      </c>
    </row>
    <row r="2608" customFormat="false" ht="15" hidden="false" customHeight="false" outlineLevel="0" collapsed="false">
      <c r="A2608" s="9"/>
      <c r="B2608" s="22"/>
      <c r="C2608" s="23"/>
      <c r="D2608" s="19" t="str">
        <f aca="false">IF($A2608="","",_xlfn.MINIFS($B:$B,$A:$A,$A2608))</f>
        <v/>
      </c>
      <c r="E2608" s="20" t="str">
        <f aca="false">IF($A2608="","",IF(AND($B2608=$D2608,COUNTIFS($A$2:$A2608,$A2608,$B$2:$B2608,$B2608)=1),1,0))</f>
        <v/>
      </c>
      <c r="F2608" s="19" t="str">
        <f aca="false">IF($E2608&lt;&gt;1,"",IF(COUNTIFS($A:$A,$A2608,$B:$B,"&gt;"&amp;$D2608)=0,"",_xlfn.MINIFS($B:$B,$A:$A,$A2608,$B:$B,"&gt;"&amp;$D2608)))</f>
        <v/>
      </c>
      <c r="G2608" s="20" t="str">
        <f aca="false">IF($F2608="","",$F2608-$D2608)</f>
        <v/>
      </c>
      <c r="H2608" s="20" t="str">
        <f aca="false">IF($E2608&lt;&gt;1,"",IF($F2608="",0,IF($G2608&lt;='Cohort Report'!$B$7,1,0)))</f>
        <v/>
      </c>
      <c r="I2608" s="20" t="str">
        <f aca="false">IF($E2608&lt;&gt;1,"",IF($F2608="",0,IF($G2608&lt;='Cohort Report'!$B$8,1,0)))</f>
        <v/>
      </c>
      <c r="J2608" s="21" t="str">
        <f aca="false">IF($E2608&lt;&gt;1,"",DATE(YEAR($D2608),MONTH($D2608),1))</f>
        <v/>
      </c>
      <c r="K2608" s="20" t="str">
        <f aca="false">IF($E2608&lt;&gt;1,"",IF($G2608="","",IF(AND($D2608&gt;='Cohort Report'!$B$5,$D2608&lt;='Cohort Report'!$B$6),$G2608,"")))</f>
        <v/>
      </c>
    </row>
    <row r="2609" customFormat="false" ht="15" hidden="false" customHeight="false" outlineLevel="0" collapsed="false">
      <c r="A2609" s="9"/>
      <c r="B2609" s="22"/>
      <c r="C2609" s="23"/>
      <c r="D2609" s="19" t="str">
        <f aca="false">IF($A2609="","",_xlfn.MINIFS($B:$B,$A:$A,$A2609))</f>
        <v/>
      </c>
      <c r="E2609" s="20" t="str">
        <f aca="false">IF($A2609="","",IF(AND($B2609=$D2609,COUNTIFS($A$2:$A2609,$A2609,$B$2:$B2609,$B2609)=1),1,0))</f>
        <v/>
      </c>
      <c r="F2609" s="19" t="str">
        <f aca="false">IF($E2609&lt;&gt;1,"",IF(COUNTIFS($A:$A,$A2609,$B:$B,"&gt;"&amp;$D2609)=0,"",_xlfn.MINIFS($B:$B,$A:$A,$A2609,$B:$B,"&gt;"&amp;$D2609)))</f>
        <v/>
      </c>
      <c r="G2609" s="20" t="str">
        <f aca="false">IF($F2609="","",$F2609-$D2609)</f>
        <v/>
      </c>
      <c r="H2609" s="20" t="str">
        <f aca="false">IF($E2609&lt;&gt;1,"",IF($F2609="",0,IF($G2609&lt;='Cohort Report'!$B$7,1,0)))</f>
        <v/>
      </c>
      <c r="I2609" s="20" t="str">
        <f aca="false">IF($E2609&lt;&gt;1,"",IF($F2609="",0,IF($G2609&lt;='Cohort Report'!$B$8,1,0)))</f>
        <v/>
      </c>
      <c r="J2609" s="21" t="str">
        <f aca="false">IF($E2609&lt;&gt;1,"",DATE(YEAR($D2609),MONTH($D2609),1))</f>
        <v/>
      </c>
      <c r="K2609" s="20" t="str">
        <f aca="false">IF($E2609&lt;&gt;1,"",IF($G2609="","",IF(AND($D2609&gt;='Cohort Report'!$B$5,$D2609&lt;='Cohort Report'!$B$6),$G2609,"")))</f>
        <v/>
      </c>
    </row>
    <row r="2610" customFormat="false" ht="15" hidden="false" customHeight="false" outlineLevel="0" collapsed="false">
      <c r="A2610" s="9"/>
      <c r="B2610" s="22"/>
      <c r="C2610" s="23"/>
      <c r="D2610" s="19" t="str">
        <f aca="false">IF($A2610="","",_xlfn.MINIFS($B:$B,$A:$A,$A2610))</f>
        <v/>
      </c>
      <c r="E2610" s="20" t="str">
        <f aca="false">IF($A2610="","",IF(AND($B2610=$D2610,COUNTIFS($A$2:$A2610,$A2610,$B$2:$B2610,$B2610)=1),1,0))</f>
        <v/>
      </c>
      <c r="F2610" s="19" t="str">
        <f aca="false">IF($E2610&lt;&gt;1,"",IF(COUNTIFS($A:$A,$A2610,$B:$B,"&gt;"&amp;$D2610)=0,"",_xlfn.MINIFS($B:$B,$A:$A,$A2610,$B:$B,"&gt;"&amp;$D2610)))</f>
        <v/>
      </c>
      <c r="G2610" s="20" t="str">
        <f aca="false">IF($F2610="","",$F2610-$D2610)</f>
        <v/>
      </c>
      <c r="H2610" s="20" t="str">
        <f aca="false">IF($E2610&lt;&gt;1,"",IF($F2610="",0,IF($G2610&lt;='Cohort Report'!$B$7,1,0)))</f>
        <v/>
      </c>
      <c r="I2610" s="20" t="str">
        <f aca="false">IF($E2610&lt;&gt;1,"",IF($F2610="",0,IF($G2610&lt;='Cohort Report'!$B$8,1,0)))</f>
        <v/>
      </c>
      <c r="J2610" s="21" t="str">
        <f aca="false">IF($E2610&lt;&gt;1,"",DATE(YEAR($D2610),MONTH($D2610),1))</f>
        <v/>
      </c>
      <c r="K2610" s="20" t="str">
        <f aca="false">IF($E2610&lt;&gt;1,"",IF($G2610="","",IF(AND($D2610&gt;='Cohort Report'!$B$5,$D2610&lt;='Cohort Report'!$B$6),$G2610,"")))</f>
        <v/>
      </c>
    </row>
    <row r="2611" customFormat="false" ht="15" hidden="false" customHeight="false" outlineLevel="0" collapsed="false">
      <c r="A2611" s="9"/>
      <c r="B2611" s="22"/>
      <c r="C2611" s="23"/>
      <c r="D2611" s="19" t="str">
        <f aca="false">IF($A2611="","",_xlfn.MINIFS($B:$B,$A:$A,$A2611))</f>
        <v/>
      </c>
      <c r="E2611" s="20" t="str">
        <f aca="false">IF($A2611="","",IF(AND($B2611=$D2611,COUNTIFS($A$2:$A2611,$A2611,$B$2:$B2611,$B2611)=1),1,0))</f>
        <v/>
      </c>
      <c r="F2611" s="19" t="str">
        <f aca="false">IF($E2611&lt;&gt;1,"",IF(COUNTIFS($A:$A,$A2611,$B:$B,"&gt;"&amp;$D2611)=0,"",_xlfn.MINIFS($B:$B,$A:$A,$A2611,$B:$B,"&gt;"&amp;$D2611)))</f>
        <v/>
      </c>
      <c r="G2611" s="20" t="str">
        <f aca="false">IF($F2611="","",$F2611-$D2611)</f>
        <v/>
      </c>
      <c r="H2611" s="20" t="str">
        <f aca="false">IF($E2611&lt;&gt;1,"",IF($F2611="",0,IF($G2611&lt;='Cohort Report'!$B$7,1,0)))</f>
        <v/>
      </c>
      <c r="I2611" s="20" t="str">
        <f aca="false">IF($E2611&lt;&gt;1,"",IF($F2611="",0,IF($G2611&lt;='Cohort Report'!$B$8,1,0)))</f>
        <v/>
      </c>
      <c r="J2611" s="21" t="str">
        <f aca="false">IF($E2611&lt;&gt;1,"",DATE(YEAR($D2611),MONTH($D2611),1))</f>
        <v/>
      </c>
      <c r="K2611" s="20" t="str">
        <f aca="false">IF($E2611&lt;&gt;1,"",IF($G2611="","",IF(AND($D2611&gt;='Cohort Report'!$B$5,$D2611&lt;='Cohort Report'!$B$6),$G2611,"")))</f>
        <v/>
      </c>
    </row>
    <row r="2612" customFormat="false" ht="15" hidden="false" customHeight="false" outlineLevel="0" collapsed="false">
      <c r="A2612" s="9"/>
      <c r="B2612" s="22"/>
      <c r="C2612" s="23"/>
      <c r="D2612" s="19" t="str">
        <f aca="false">IF($A2612="","",_xlfn.MINIFS($B:$B,$A:$A,$A2612))</f>
        <v/>
      </c>
      <c r="E2612" s="20" t="str">
        <f aca="false">IF($A2612="","",IF(AND($B2612=$D2612,COUNTIFS($A$2:$A2612,$A2612,$B$2:$B2612,$B2612)=1),1,0))</f>
        <v/>
      </c>
      <c r="F2612" s="19" t="str">
        <f aca="false">IF($E2612&lt;&gt;1,"",IF(COUNTIFS($A:$A,$A2612,$B:$B,"&gt;"&amp;$D2612)=0,"",_xlfn.MINIFS($B:$B,$A:$A,$A2612,$B:$B,"&gt;"&amp;$D2612)))</f>
        <v/>
      </c>
      <c r="G2612" s="20" t="str">
        <f aca="false">IF($F2612="","",$F2612-$D2612)</f>
        <v/>
      </c>
      <c r="H2612" s="20" t="str">
        <f aca="false">IF($E2612&lt;&gt;1,"",IF($F2612="",0,IF($G2612&lt;='Cohort Report'!$B$7,1,0)))</f>
        <v/>
      </c>
      <c r="I2612" s="20" t="str">
        <f aca="false">IF($E2612&lt;&gt;1,"",IF($F2612="",0,IF($G2612&lt;='Cohort Report'!$B$8,1,0)))</f>
        <v/>
      </c>
      <c r="J2612" s="21" t="str">
        <f aca="false">IF($E2612&lt;&gt;1,"",DATE(YEAR($D2612),MONTH($D2612),1))</f>
        <v/>
      </c>
      <c r="K2612" s="20" t="str">
        <f aca="false">IF($E2612&lt;&gt;1,"",IF($G2612="","",IF(AND($D2612&gt;='Cohort Report'!$B$5,$D2612&lt;='Cohort Report'!$B$6),$G2612,"")))</f>
        <v/>
      </c>
    </row>
    <row r="2613" customFormat="false" ht="15" hidden="false" customHeight="false" outlineLevel="0" collapsed="false">
      <c r="A2613" s="9"/>
      <c r="B2613" s="22"/>
      <c r="C2613" s="23"/>
      <c r="D2613" s="19" t="str">
        <f aca="false">IF($A2613="","",_xlfn.MINIFS($B:$B,$A:$A,$A2613))</f>
        <v/>
      </c>
      <c r="E2613" s="20" t="str">
        <f aca="false">IF($A2613="","",IF(AND($B2613=$D2613,COUNTIFS($A$2:$A2613,$A2613,$B$2:$B2613,$B2613)=1),1,0))</f>
        <v/>
      </c>
      <c r="F2613" s="19" t="str">
        <f aca="false">IF($E2613&lt;&gt;1,"",IF(COUNTIFS($A:$A,$A2613,$B:$B,"&gt;"&amp;$D2613)=0,"",_xlfn.MINIFS($B:$B,$A:$A,$A2613,$B:$B,"&gt;"&amp;$D2613)))</f>
        <v/>
      </c>
      <c r="G2613" s="20" t="str">
        <f aca="false">IF($F2613="","",$F2613-$D2613)</f>
        <v/>
      </c>
      <c r="H2613" s="20" t="str">
        <f aca="false">IF($E2613&lt;&gt;1,"",IF($F2613="",0,IF($G2613&lt;='Cohort Report'!$B$7,1,0)))</f>
        <v/>
      </c>
      <c r="I2613" s="20" t="str">
        <f aca="false">IF($E2613&lt;&gt;1,"",IF($F2613="",0,IF($G2613&lt;='Cohort Report'!$B$8,1,0)))</f>
        <v/>
      </c>
      <c r="J2613" s="21" t="str">
        <f aca="false">IF($E2613&lt;&gt;1,"",DATE(YEAR($D2613),MONTH($D2613),1))</f>
        <v/>
      </c>
      <c r="K2613" s="20" t="str">
        <f aca="false">IF($E2613&lt;&gt;1,"",IF($G2613="","",IF(AND($D2613&gt;='Cohort Report'!$B$5,$D2613&lt;='Cohort Report'!$B$6),$G2613,"")))</f>
        <v/>
      </c>
    </row>
    <row r="2614" customFormat="false" ht="15" hidden="false" customHeight="false" outlineLevel="0" collapsed="false">
      <c r="A2614" s="9"/>
      <c r="B2614" s="22"/>
      <c r="C2614" s="23"/>
      <c r="D2614" s="19" t="str">
        <f aca="false">IF($A2614="","",_xlfn.MINIFS($B:$B,$A:$A,$A2614))</f>
        <v/>
      </c>
      <c r="E2614" s="20" t="str">
        <f aca="false">IF($A2614="","",IF(AND($B2614=$D2614,COUNTIFS($A$2:$A2614,$A2614,$B$2:$B2614,$B2614)=1),1,0))</f>
        <v/>
      </c>
      <c r="F2614" s="19" t="str">
        <f aca="false">IF($E2614&lt;&gt;1,"",IF(COUNTIFS($A:$A,$A2614,$B:$B,"&gt;"&amp;$D2614)=0,"",_xlfn.MINIFS($B:$B,$A:$A,$A2614,$B:$B,"&gt;"&amp;$D2614)))</f>
        <v/>
      </c>
      <c r="G2614" s="20" t="str">
        <f aca="false">IF($F2614="","",$F2614-$D2614)</f>
        <v/>
      </c>
      <c r="H2614" s="20" t="str">
        <f aca="false">IF($E2614&lt;&gt;1,"",IF($F2614="",0,IF($G2614&lt;='Cohort Report'!$B$7,1,0)))</f>
        <v/>
      </c>
      <c r="I2614" s="20" t="str">
        <f aca="false">IF($E2614&lt;&gt;1,"",IF($F2614="",0,IF($G2614&lt;='Cohort Report'!$B$8,1,0)))</f>
        <v/>
      </c>
      <c r="J2614" s="21" t="str">
        <f aca="false">IF($E2614&lt;&gt;1,"",DATE(YEAR($D2614),MONTH($D2614),1))</f>
        <v/>
      </c>
      <c r="K2614" s="20" t="str">
        <f aca="false">IF($E2614&lt;&gt;1,"",IF($G2614="","",IF(AND($D2614&gt;='Cohort Report'!$B$5,$D2614&lt;='Cohort Report'!$B$6),$G2614,"")))</f>
        <v/>
      </c>
    </row>
    <row r="2615" customFormat="false" ht="15" hidden="false" customHeight="false" outlineLevel="0" collapsed="false">
      <c r="A2615" s="9"/>
      <c r="B2615" s="22"/>
      <c r="C2615" s="23"/>
      <c r="D2615" s="19" t="str">
        <f aca="false">IF($A2615="","",_xlfn.MINIFS($B:$B,$A:$A,$A2615))</f>
        <v/>
      </c>
      <c r="E2615" s="20" t="str">
        <f aca="false">IF($A2615="","",IF(AND($B2615=$D2615,COUNTIFS($A$2:$A2615,$A2615,$B$2:$B2615,$B2615)=1),1,0))</f>
        <v/>
      </c>
      <c r="F2615" s="19" t="str">
        <f aca="false">IF($E2615&lt;&gt;1,"",IF(COUNTIFS($A:$A,$A2615,$B:$B,"&gt;"&amp;$D2615)=0,"",_xlfn.MINIFS($B:$B,$A:$A,$A2615,$B:$B,"&gt;"&amp;$D2615)))</f>
        <v/>
      </c>
      <c r="G2615" s="20" t="str">
        <f aca="false">IF($F2615="","",$F2615-$D2615)</f>
        <v/>
      </c>
      <c r="H2615" s="20" t="str">
        <f aca="false">IF($E2615&lt;&gt;1,"",IF($F2615="",0,IF($G2615&lt;='Cohort Report'!$B$7,1,0)))</f>
        <v/>
      </c>
      <c r="I2615" s="20" t="str">
        <f aca="false">IF($E2615&lt;&gt;1,"",IF($F2615="",0,IF($G2615&lt;='Cohort Report'!$B$8,1,0)))</f>
        <v/>
      </c>
      <c r="J2615" s="21" t="str">
        <f aca="false">IF($E2615&lt;&gt;1,"",DATE(YEAR($D2615),MONTH($D2615),1))</f>
        <v/>
      </c>
      <c r="K2615" s="20" t="str">
        <f aca="false">IF($E2615&lt;&gt;1,"",IF($G2615="","",IF(AND($D2615&gt;='Cohort Report'!$B$5,$D2615&lt;='Cohort Report'!$B$6),$G2615,"")))</f>
        <v/>
      </c>
    </row>
    <row r="2616" customFormat="false" ht="15" hidden="false" customHeight="false" outlineLevel="0" collapsed="false">
      <c r="A2616" s="9"/>
      <c r="B2616" s="22"/>
      <c r="C2616" s="23"/>
      <c r="D2616" s="19" t="str">
        <f aca="false">IF($A2616="","",_xlfn.MINIFS($B:$B,$A:$A,$A2616))</f>
        <v/>
      </c>
      <c r="E2616" s="20" t="str">
        <f aca="false">IF($A2616="","",IF(AND($B2616=$D2616,COUNTIFS($A$2:$A2616,$A2616,$B$2:$B2616,$B2616)=1),1,0))</f>
        <v/>
      </c>
      <c r="F2616" s="19" t="str">
        <f aca="false">IF($E2616&lt;&gt;1,"",IF(COUNTIFS($A:$A,$A2616,$B:$B,"&gt;"&amp;$D2616)=0,"",_xlfn.MINIFS($B:$B,$A:$A,$A2616,$B:$B,"&gt;"&amp;$D2616)))</f>
        <v/>
      </c>
      <c r="G2616" s="20" t="str">
        <f aca="false">IF($F2616="","",$F2616-$D2616)</f>
        <v/>
      </c>
      <c r="H2616" s="20" t="str">
        <f aca="false">IF($E2616&lt;&gt;1,"",IF($F2616="",0,IF($G2616&lt;='Cohort Report'!$B$7,1,0)))</f>
        <v/>
      </c>
      <c r="I2616" s="20" t="str">
        <f aca="false">IF($E2616&lt;&gt;1,"",IF($F2616="",0,IF($G2616&lt;='Cohort Report'!$B$8,1,0)))</f>
        <v/>
      </c>
      <c r="J2616" s="21" t="str">
        <f aca="false">IF($E2616&lt;&gt;1,"",DATE(YEAR($D2616),MONTH($D2616),1))</f>
        <v/>
      </c>
      <c r="K2616" s="20" t="str">
        <f aca="false">IF($E2616&lt;&gt;1,"",IF($G2616="","",IF(AND($D2616&gt;='Cohort Report'!$B$5,$D2616&lt;='Cohort Report'!$B$6),$G2616,"")))</f>
        <v/>
      </c>
    </row>
    <row r="2617" customFormat="false" ht="15" hidden="false" customHeight="false" outlineLevel="0" collapsed="false">
      <c r="A2617" s="9"/>
      <c r="B2617" s="22"/>
      <c r="C2617" s="23"/>
      <c r="D2617" s="19" t="str">
        <f aca="false">IF($A2617="","",_xlfn.MINIFS($B:$B,$A:$A,$A2617))</f>
        <v/>
      </c>
      <c r="E2617" s="20" t="str">
        <f aca="false">IF($A2617="","",IF(AND($B2617=$D2617,COUNTIFS($A$2:$A2617,$A2617,$B$2:$B2617,$B2617)=1),1,0))</f>
        <v/>
      </c>
      <c r="F2617" s="19" t="str">
        <f aca="false">IF($E2617&lt;&gt;1,"",IF(COUNTIFS($A:$A,$A2617,$B:$B,"&gt;"&amp;$D2617)=0,"",_xlfn.MINIFS($B:$B,$A:$A,$A2617,$B:$B,"&gt;"&amp;$D2617)))</f>
        <v/>
      </c>
      <c r="G2617" s="20" t="str">
        <f aca="false">IF($F2617="","",$F2617-$D2617)</f>
        <v/>
      </c>
      <c r="H2617" s="20" t="str">
        <f aca="false">IF($E2617&lt;&gt;1,"",IF($F2617="",0,IF($G2617&lt;='Cohort Report'!$B$7,1,0)))</f>
        <v/>
      </c>
      <c r="I2617" s="20" t="str">
        <f aca="false">IF($E2617&lt;&gt;1,"",IF($F2617="",0,IF($G2617&lt;='Cohort Report'!$B$8,1,0)))</f>
        <v/>
      </c>
      <c r="J2617" s="21" t="str">
        <f aca="false">IF($E2617&lt;&gt;1,"",DATE(YEAR($D2617),MONTH($D2617),1))</f>
        <v/>
      </c>
      <c r="K2617" s="20" t="str">
        <f aca="false">IF($E2617&lt;&gt;1,"",IF($G2617="","",IF(AND($D2617&gt;='Cohort Report'!$B$5,$D2617&lt;='Cohort Report'!$B$6),$G2617,"")))</f>
        <v/>
      </c>
    </row>
    <row r="2618" customFormat="false" ht="15" hidden="false" customHeight="false" outlineLevel="0" collapsed="false">
      <c r="A2618" s="9"/>
      <c r="B2618" s="22"/>
      <c r="C2618" s="23"/>
      <c r="D2618" s="19" t="str">
        <f aca="false">IF($A2618="","",_xlfn.MINIFS($B:$B,$A:$A,$A2618))</f>
        <v/>
      </c>
      <c r="E2618" s="20" t="str">
        <f aca="false">IF($A2618="","",IF(AND($B2618=$D2618,COUNTIFS($A$2:$A2618,$A2618,$B$2:$B2618,$B2618)=1),1,0))</f>
        <v/>
      </c>
      <c r="F2618" s="19" t="str">
        <f aca="false">IF($E2618&lt;&gt;1,"",IF(COUNTIFS($A:$A,$A2618,$B:$B,"&gt;"&amp;$D2618)=0,"",_xlfn.MINIFS($B:$B,$A:$A,$A2618,$B:$B,"&gt;"&amp;$D2618)))</f>
        <v/>
      </c>
      <c r="G2618" s="20" t="str">
        <f aca="false">IF($F2618="","",$F2618-$D2618)</f>
        <v/>
      </c>
      <c r="H2618" s="20" t="str">
        <f aca="false">IF($E2618&lt;&gt;1,"",IF($F2618="",0,IF($G2618&lt;='Cohort Report'!$B$7,1,0)))</f>
        <v/>
      </c>
      <c r="I2618" s="20" t="str">
        <f aca="false">IF($E2618&lt;&gt;1,"",IF($F2618="",0,IF($G2618&lt;='Cohort Report'!$B$8,1,0)))</f>
        <v/>
      </c>
      <c r="J2618" s="21" t="str">
        <f aca="false">IF($E2618&lt;&gt;1,"",DATE(YEAR($D2618),MONTH($D2618),1))</f>
        <v/>
      </c>
      <c r="K2618" s="20" t="str">
        <f aca="false">IF($E2618&lt;&gt;1,"",IF($G2618="","",IF(AND($D2618&gt;='Cohort Report'!$B$5,$D2618&lt;='Cohort Report'!$B$6),$G2618,"")))</f>
        <v/>
      </c>
    </row>
    <row r="2619" customFormat="false" ht="15" hidden="false" customHeight="false" outlineLevel="0" collapsed="false">
      <c r="A2619" s="9"/>
      <c r="B2619" s="22"/>
      <c r="C2619" s="23"/>
      <c r="D2619" s="19" t="str">
        <f aca="false">IF($A2619="","",_xlfn.MINIFS($B:$B,$A:$A,$A2619))</f>
        <v/>
      </c>
      <c r="E2619" s="20" t="str">
        <f aca="false">IF($A2619="","",IF(AND($B2619=$D2619,COUNTIFS($A$2:$A2619,$A2619,$B$2:$B2619,$B2619)=1),1,0))</f>
        <v/>
      </c>
      <c r="F2619" s="19" t="str">
        <f aca="false">IF($E2619&lt;&gt;1,"",IF(COUNTIFS($A:$A,$A2619,$B:$B,"&gt;"&amp;$D2619)=0,"",_xlfn.MINIFS($B:$B,$A:$A,$A2619,$B:$B,"&gt;"&amp;$D2619)))</f>
        <v/>
      </c>
      <c r="G2619" s="20" t="str">
        <f aca="false">IF($F2619="","",$F2619-$D2619)</f>
        <v/>
      </c>
      <c r="H2619" s="20" t="str">
        <f aca="false">IF($E2619&lt;&gt;1,"",IF($F2619="",0,IF($G2619&lt;='Cohort Report'!$B$7,1,0)))</f>
        <v/>
      </c>
      <c r="I2619" s="20" t="str">
        <f aca="false">IF($E2619&lt;&gt;1,"",IF($F2619="",0,IF($G2619&lt;='Cohort Report'!$B$8,1,0)))</f>
        <v/>
      </c>
      <c r="J2619" s="21" t="str">
        <f aca="false">IF($E2619&lt;&gt;1,"",DATE(YEAR($D2619),MONTH($D2619),1))</f>
        <v/>
      </c>
      <c r="K2619" s="20" t="str">
        <f aca="false">IF($E2619&lt;&gt;1,"",IF($G2619="","",IF(AND($D2619&gt;='Cohort Report'!$B$5,$D2619&lt;='Cohort Report'!$B$6),$G2619,"")))</f>
        <v/>
      </c>
    </row>
    <row r="2620" customFormat="false" ht="15" hidden="false" customHeight="false" outlineLevel="0" collapsed="false">
      <c r="A2620" s="9"/>
      <c r="B2620" s="22"/>
      <c r="C2620" s="23"/>
      <c r="D2620" s="19" t="str">
        <f aca="false">IF($A2620="","",_xlfn.MINIFS($B:$B,$A:$A,$A2620))</f>
        <v/>
      </c>
      <c r="E2620" s="20" t="str">
        <f aca="false">IF($A2620="","",IF(AND($B2620=$D2620,COUNTIFS($A$2:$A2620,$A2620,$B$2:$B2620,$B2620)=1),1,0))</f>
        <v/>
      </c>
      <c r="F2620" s="19" t="str">
        <f aca="false">IF($E2620&lt;&gt;1,"",IF(COUNTIFS($A:$A,$A2620,$B:$B,"&gt;"&amp;$D2620)=0,"",_xlfn.MINIFS($B:$B,$A:$A,$A2620,$B:$B,"&gt;"&amp;$D2620)))</f>
        <v/>
      </c>
      <c r="G2620" s="20" t="str">
        <f aca="false">IF($F2620="","",$F2620-$D2620)</f>
        <v/>
      </c>
      <c r="H2620" s="20" t="str">
        <f aca="false">IF($E2620&lt;&gt;1,"",IF($F2620="",0,IF($G2620&lt;='Cohort Report'!$B$7,1,0)))</f>
        <v/>
      </c>
      <c r="I2620" s="20" t="str">
        <f aca="false">IF($E2620&lt;&gt;1,"",IF($F2620="",0,IF($G2620&lt;='Cohort Report'!$B$8,1,0)))</f>
        <v/>
      </c>
      <c r="J2620" s="21" t="str">
        <f aca="false">IF($E2620&lt;&gt;1,"",DATE(YEAR($D2620),MONTH($D2620),1))</f>
        <v/>
      </c>
      <c r="K2620" s="20" t="str">
        <f aca="false">IF($E2620&lt;&gt;1,"",IF($G2620="","",IF(AND($D2620&gt;='Cohort Report'!$B$5,$D2620&lt;='Cohort Report'!$B$6),$G2620,"")))</f>
        <v/>
      </c>
    </row>
    <row r="2621" customFormat="false" ht="15" hidden="false" customHeight="false" outlineLevel="0" collapsed="false">
      <c r="A2621" s="9"/>
      <c r="B2621" s="22"/>
      <c r="C2621" s="23"/>
      <c r="D2621" s="19" t="str">
        <f aca="false">IF($A2621="","",_xlfn.MINIFS($B:$B,$A:$A,$A2621))</f>
        <v/>
      </c>
      <c r="E2621" s="20" t="str">
        <f aca="false">IF($A2621="","",IF(AND($B2621=$D2621,COUNTIFS($A$2:$A2621,$A2621,$B$2:$B2621,$B2621)=1),1,0))</f>
        <v/>
      </c>
      <c r="F2621" s="19" t="str">
        <f aca="false">IF($E2621&lt;&gt;1,"",IF(COUNTIFS($A:$A,$A2621,$B:$B,"&gt;"&amp;$D2621)=0,"",_xlfn.MINIFS($B:$B,$A:$A,$A2621,$B:$B,"&gt;"&amp;$D2621)))</f>
        <v/>
      </c>
      <c r="G2621" s="20" t="str">
        <f aca="false">IF($F2621="","",$F2621-$D2621)</f>
        <v/>
      </c>
      <c r="H2621" s="20" t="str">
        <f aca="false">IF($E2621&lt;&gt;1,"",IF($F2621="",0,IF($G2621&lt;='Cohort Report'!$B$7,1,0)))</f>
        <v/>
      </c>
      <c r="I2621" s="20" t="str">
        <f aca="false">IF($E2621&lt;&gt;1,"",IF($F2621="",0,IF($G2621&lt;='Cohort Report'!$B$8,1,0)))</f>
        <v/>
      </c>
      <c r="J2621" s="21" t="str">
        <f aca="false">IF($E2621&lt;&gt;1,"",DATE(YEAR($D2621),MONTH($D2621),1))</f>
        <v/>
      </c>
      <c r="K2621" s="20" t="str">
        <f aca="false">IF($E2621&lt;&gt;1,"",IF($G2621="","",IF(AND($D2621&gt;='Cohort Report'!$B$5,$D2621&lt;='Cohort Report'!$B$6),$G2621,"")))</f>
        <v/>
      </c>
    </row>
    <row r="2622" customFormat="false" ht="15" hidden="false" customHeight="false" outlineLevel="0" collapsed="false">
      <c r="A2622" s="9"/>
      <c r="B2622" s="22"/>
      <c r="C2622" s="23"/>
      <c r="D2622" s="19" t="str">
        <f aca="false">IF($A2622="","",_xlfn.MINIFS($B:$B,$A:$A,$A2622))</f>
        <v/>
      </c>
      <c r="E2622" s="20" t="str">
        <f aca="false">IF($A2622="","",IF(AND($B2622=$D2622,COUNTIFS($A$2:$A2622,$A2622,$B$2:$B2622,$B2622)=1),1,0))</f>
        <v/>
      </c>
      <c r="F2622" s="19" t="str">
        <f aca="false">IF($E2622&lt;&gt;1,"",IF(COUNTIFS($A:$A,$A2622,$B:$B,"&gt;"&amp;$D2622)=0,"",_xlfn.MINIFS($B:$B,$A:$A,$A2622,$B:$B,"&gt;"&amp;$D2622)))</f>
        <v/>
      </c>
      <c r="G2622" s="20" t="str">
        <f aca="false">IF($F2622="","",$F2622-$D2622)</f>
        <v/>
      </c>
      <c r="H2622" s="20" t="str">
        <f aca="false">IF($E2622&lt;&gt;1,"",IF($F2622="",0,IF($G2622&lt;='Cohort Report'!$B$7,1,0)))</f>
        <v/>
      </c>
      <c r="I2622" s="20" t="str">
        <f aca="false">IF($E2622&lt;&gt;1,"",IF($F2622="",0,IF($G2622&lt;='Cohort Report'!$B$8,1,0)))</f>
        <v/>
      </c>
      <c r="J2622" s="21" t="str">
        <f aca="false">IF($E2622&lt;&gt;1,"",DATE(YEAR($D2622),MONTH($D2622),1))</f>
        <v/>
      </c>
      <c r="K2622" s="20" t="str">
        <f aca="false">IF($E2622&lt;&gt;1,"",IF($G2622="","",IF(AND($D2622&gt;='Cohort Report'!$B$5,$D2622&lt;='Cohort Report'!$B$6),$G2622,"")))</f>
        <v/>
      </c>
    </row>
    <row r="2623" customFormat="false" ht="15" hidden="false" customHeight="false" outlineLevel="0" collapsed="false">
      <c r="A2623" s="9"/>
      <c r="B2623" s="22"/>
      <c r="C2623" s="23"/>
      <c r="D2623" s="19" t="str">
        <f aca="false">IF($A2623="","",_xlfn.MINIFS($B:$B,$A:$A,$A2623))</f>
        <v/>
      </c>
      <c r="E2623" s="20" t="str">
        <f aca="false">IF($A2623="","",IF(AND($B2623=$D2623,COUNTIFS($A$2:$A2623,$A2623,$B$2:$B2623,$B2623)=1),1,0))</f>
        <v/>
      </c>
      <c r="F2623" s="19" t="str">
        <f aca="false">IF($E2623&lt;&gt;1,"",IF(COUNTIFS($A:$A,$A2623,$B:$B,"&gt;"&amp;$D2623)=0,"",_xlfn.MINIFS($B:$B,$A:$A,$A2623,$B:$B,"&gt;"&amp;$D2623)))</f>
        <v/>
      </c>
      <c r="G2623" s="20" t="str">
        <f aca="false">IF($F2623="","",$F2623-$D2623)</f>
        <v/>
      </c>
      <c r="H2623" s="20" t="str">
        <f aca="false">IF($E2623&lt;&gt;1,"",IF($F2623="",0,IF($G2623&lt;='Cohort Report'!$B$7,1,0)))</f>
        <v/>
      </c>
      <c r="I2623" s="20" t="str">
        <f aca="false">IF($E2623&lt;&gt;1,"",IF($F2623="",0,IF($G2623&lt;='Cohort Report'!$B$8,1,0)))</f>
        <v/>
      </c>
      <c r="J2623" s="21" t="str">
        <f aca="false">IF($E2623&lt;&gt;1,"",DATE(YEAR($D2623),MONTH($D2623),1))</f>
        <v/>
      </c>
      <c r="K2623" s="20" t="str">
        <f aca="false">IF($E2623&lt;&gt;1,"",IF($G2623="","",IF(AND($D2623&gt;='Cohort Report'!$B$5,$D2623&lt;='Cohort Report'!$B$6),$G2623,"")))</f>
        <v/>
      </c>
    </row>
    <row r="2624" customFormat="false" ht="15" hidden="false" customHeight="false" outlineLevel="0" collapsed="false">
      <c r="A2624" s="9"/>
      <c r="B2624" s="22"/>
      <c r="C2624" s="23"/>
      <c r="D2624" s="19" t="str">
        <f aca="false">IF($A2624="","",_xlfn.MINIFS($B:$B,$A:$A,$A2624))</f>
        <v/>
      </c>
      <c r="E2624" s="20" t="str">
        <f aca="false">IF($A2624="","",IF(AND($B2624=$D2624,COUNTIFS($A$2:$A2624,$A2624,$B$2:$B2624,$B2624)=1),1,0))</f>
        <v/>
      </c>
      <c r="F2624" s="19" t="str">
        <f aca="false">IF($E2624&lt;&gt;1,"",IF(COUNTIFS($A:$A,$A2624,$B:$B,"&gt;"&amp;$D2624)=0,"",_xlfn.MINIFS($B:$B,$A:$A,$A2624,$B:$B,"&gt;"&amp;$D2624)))</f>
        <v/>
      </c>
      <c r="G2624" s="20" t="str">
        <f aca="false">IF($F2624="","",$F2624-$D2624)</f>
        <v/>
      </c>
      <c r="H2624" s="20" t="str">
        <f aca="false">IF($E2624&lt;&gt;1,"",IF($F2624="",0,IF($G2624&lt;='Cohort Report'!$B$7,1,0)))</f>
        <v/>
      </c>
      <c r="I2624" s="20" t="str">
        <f aca="false">IF($E2624&lt;&gt;1,"",IF($F2624="",0,IF($G2624&lt;='Cohort Report'!$B$8,1,0)))</f>
        <v/>
      </c>
      <c r="J2624" s="21" t="str">
        <f aca="false">IF($E2624&lt;&gt;1,"",DATE(YEAR($D2624),MONTH($D2624),1))</f>
        <v/>
      </c>
      <c r="K2624" s="20" t="str">
        <f aca="false">IF($E2624&lt;&gt;1,"",IF($G2624="","",IF(AND($D2624&gt;='Cohort Report'!$B$5,$D2624&lt;='Cohort Report'!$B$6),$G2624,"")))</f>
        <v/>
      </c>
    </row>
    <row r="2625" customFormat="false" ht="15" hidden="false" customHeight="false" outlineLevel="0" collapsed="false">
      <c r="A2625" s="9"/>
      <c r="B2625" s="22"/>
      <c r="C2625" s="23"/>
      <c r="D2625" s="19" t="str">
        <f aca="false">IF($A2625="","",_xlfn.MINIFS($B:$B,$A:$A,$A2625))</f>
        <v/>
      </c>
      <c r="E2625" s="20" t="str">
        <f aca="false">IF($A2625="","",IF(AND($B2625=$D2625,COUNTIFS($A$2:$A2625,$A2625,$B$2:$B2625,$B2625)=1),1,0))</f>
        <v/>
      </c>
      <c r="F2625" s="19" t="str">
        <f aca="false">IF($E2625&lt;&gt;1,"",IF(COUNTIFS($A:$A,$A2625,$B:$B,"&gt;"&amp;$D2625)=0,"",_xlfn.MINIFS($B:$B,$A:$A,$A2625,$B:$B,"&gt;"&amp;$D2625)))</f>
        <v/>
      </c>
      <c r="G2625" s="20" t="str">
        <f aca="false">IF($F2625="","",$F2625-$D2625)</f>
        <v/>
      </c>
      <c r="H2625" s="20" t="str">
        <f aca="false">IF($E2625&lt;&gt;1,"",IF($F2625="",0,IF($G2625&lt;='Cohort Report'!$B$7,1,0)))</f>
        <v/>
      </c>
      <c r="I2625" s="20" t="str">
        <f aca="false">IF($E2625&lt;&gt;1,"",IF($F2625="",0,IF($G2625&lt;='Cohort Report'!$B$8,1,0)))</f>
        <v/>
      </c>
      <c r="J2625" s="21" t="str">
        <f aca="false">IF($E2625&lt;&gt;1,"",DATE(YEAR($D2625),MONTH($D2625),1))</f>
        <v/>
      </c>
      <c r="K2625" s="20" t="str">
        <f aca="false">IF($E2625&lt;&gt;1,"",IF($G2625="","",IF(AND($D2625&gt;='Cohort Report'!$B$5,$D2625&lt;='Cohort Report'!$B$6),$G2625,"")))</f>
        <v/>
      </c>
    </row>
    <row r="2626" customFormat="false" ht="15" hidden="false" customHeight="false" outlineLevel="0" collapsed="false">
      <c r="A2626" s="9"/>
      <c r="B2626" s="22"/>
      <c r="C2626" s="23"/>
      <c r="D2626" s="19" t="str">
        <f aca="false">IF($A2626="","",_xlfn.MINIFS($B:$B,$A:$A,$A2626))</f>
        <v/>
      </c>
      <c r="E2626" s="20" t="str">
        <f aca="false">IF($A2626="","",IF(AND($B2626=$D2626,COUNTIFS($A$2:$A2626,$A2626,$B$2:$B2626,$B2626)=1),1,0))</f>
        <v/>
      </c>
      <c r="F2626" s="19" t="str">
        <f aca="false">IF($E2626&lt;&gt;1,"",IF(COUNTIFS($A:$A,$A2626,$B:$B,"&gt;"&amp;$D2626)=0,"",_xlfn.MINIFS($B:$B,$A:$A,$A2626,$B:$B,"&gt;"&amp;$D2626)))</f>
        <v/>
      </c>
      <c r="G2626" s="20" t="str">
        <f aca="false">IF($F2626="","",$F2626-$D2626)</f>
        <v/>
      </c>
      <c r="H2626" s="20" t="str">
        <f aca="false">IF($E2626&lt;&gt;1,"",IF($F2626="",0,IF($G2626&lt;='Cohort Report'!$B$7,1,0)))</f>
        <v/>
      </c>
      <c r="I2626" s="20" t="str">
        <f aca="false">IF($E2626&lt;&gt;1,"",IF($F2626="",0,IF($G2626&lt;='Cohort Report'!$B$8,1,0)))</f>
        <v/>
      </c>
      <c r="J2626" s="21" t="str">
        <f aca="false">IF($E2626&lt;&gt;1,"",DATE(YEAR($D2626),MONTH($D2626),1))</f>
        <v/>
      </c>
      <c r="K2626" s="20" t="str">
        <f aca="false">IF($E2626&lt;&gt;1,"",IF($G2626="","",IF(AND($D2626&gt;='Cohort Report'!$B$5,$D2626&lt;='Cohort Report'!$B$6),$G2626,"")))</f>
        <v/>
      </c>
    </row>
    <row r="2627" customFormat="false" ht="15" hidden="false" customHeight="false" outlineLevel="0" collapsed="false">
      <c r="A2627" s="9"/>
      <c r="B2627" s="22"/>
      <c r="C2627" s="23"/>
      <c r="D2627" s="19" t="str">
        <f aca="false">IF($A2627="","",_xlfn.MINIFS($B:$B,$A:$A,$A2627))</f>
        <v/>
      </c>
      <c r="E2627" s="20" t="str">
        <f aca="false">IF($A2627="","",IF(AND($B2627=$D2627,COUNTIFS($A$2:$A2627,$A2627,$B$2:$B2627,$B2627)=1),1,0))</f>
        <v/>
      </c>
      <c r="F2627" s="19" t="str">
        <f aca="false">IF($E2627&lt;&gt;1,"",IF(COUNTIFS($A:$A,$A2627,$B:$B,"&gt;"&amp;$D2627)=0,"",_xlfn.MINIFS($B:$B,$A:$A,$A2627,$B:$B,"&gt;"&amp;$D2627)))</f>
        <v/>
      </c>
      <c r="G2627" s="20" t="str">
        <f aca="false">IF($F2627="","",$F2627-$D2627)</f>
        <v/>
      </c>
      <c r="H2627" s="20" t="str">
        <f aca="false">IF($E2627&lt;&gt;1,"",IF($F2627="",0,IF($G2627&lt;='Cohort Report'!$B$7,1,0)))</f>
        <v/>
      </c>
      <c r="I2627" s="20" t="str">
        <f aca="false">IF($E2627&lt;&gt;1,"",IF($F2627="",0,IF($G2627&lt;='Cohort Report'!$B$8,1,0)))</f>
        <v/>
      </c>
      <c r="J2627" s="21" t="str">
        <f aca="false">IF($E2627&lt;&gt;1,"",DATE(YEAR($D2627),MONTH($D2627),1))</f>
        <v/>
      </c>
      <c r="K2627" s="20" t="str">
        <f aca="false">IF($E2627&lt;&gt;1,"",IF($G2627="","",IF(AND($D2627&gt;='Cohort Report'!$B$5,$D2627&lt;='Cohort Report'!$B$6),$G2627,"")))</f>
        <v/>
      </c>
    </row>
    <row r="2628" customFormat="false" ht="15" hidden="false" customHeight="false" outlineLevel="0" collapsed="false">
      <c r="A2628" s="9"/>
      <c r="B2628" s="22"/>
      <c r="C2628" s="23"/>
      <c r="D2628" s="19" t="str">
        <f aca="false">IF($A2628="","",_xlfn.MINIFS($B:$B,$A:$A,$A2628))</f>
        <v/>
      </c>
      <c r="E2628" s="20" t="str">
        <f aca="false">IF($A2628="","",IF(AND($B2628=$D2628,COUNTIFS($A$2:$A2628,$A2628,$B$2:$B2628,$B2628)=1),1,0))</f>
        <v/>
      </c>
      <c r="F2628" s="19" t="str">
        <f aca="false">IF($E2628&lt;&gt;1,"",IF(COUNTIFS($A:$A,$A2628,$B:$B,"&gt;"&amp;$D2628)=0,"",_xlfn.MINIFS($B:$B,$A:$A,$A2628,$B:$B,"&gt;"&amp;$D2628)))</f>
        <v/>
      </c>
      <c r="G2628" s="20" t="str">
        <f aca="false">IF($F2628="","",$F2628-$D2628)</f>
        <v/>
      </c>
      <c r="H2628" s="20" t="str">
        <f aca="false">IF($E2628&lt;&gt;1,"",IF($F2628="",0,IF($G2628&lt;='Cohort Report'!$B$7,1,0)))</f>
        <v/>
      </c>
      <c r="I2628" s="20" t="str">
        <f aca="false">IF($E2628&lt;&gt;1,"",IF($F2628="",0,IF($G2628&lt;='Cohort Report'!$B$8,1,0)))</f>
        <v/>
      </c>
      <c r="J2628" s="21" t="str">
        <f aca="false">IF($E2628&lt;&gt;1,"",DATE(YEAR($D2628),MONTH($D2628),1))</f>
        <v/>
      </c>
      <c r="K2628" s="20" t="str">
        <f aca="false">IF($E2628&lt;&gt;1,"",IF($G2628="","",IF(AND($D2628&gt;='Cohort Report'!$B$5,$D2628&lt;='Cohort Report'!$B$6),$G2628,"")))</f>
        <v/>
      </c>
    </row>
    <row r="2629" customFormat="false" ht="15" hidden="false" customHeight="false" outlineLevel="0" collapsed="false">
      <c r="A2629" s="9"/>
      <c r="B2629" s="22"/>
      <c r="C2629" s="23"/>
      <c r="D2629" s="19" t="str">
        <f aca="false">IF($A2629="","",_xlfn.MINIFS($B:$B,$A:$A,$A2629))</f>
        <v/>
      </c>
      <c r="E2629" s="20" t="str">
        <f aca="false">IF($A2629="","",IF(AND($B2629=$D2629,COUNTIFS($A$2:$A2629,$A2629,$B$2:$B2629,$B2629)=1),1,0))</f>
        <v/>
      </c>
      <c r="F2629" s="19" t="str">
        <f aca="false">IF($E2629&lt;&gt;1,"",IF(COUNTIFS($A:$A,$A2629,$B:$B,"&gt;"&amp;$D2629)=0,"",_xlfn.MINIFS($B:$B,$A:$A,$A2629,$B:$B,"&gt;"&amp;$D2629)))</f>
        <v/>
      </c>
      <c r="G2629" s="20" t="str">
        <f aca="false">IF($F2629="","",$F2629-$D2629)</f>
        <v/>
      </c>
      <c r="H2629" s="20" t="str">
        <f aca="false">IF($E2629&lt;&gt;1,"",IF($F2629="",0,IF($G2629&lt;='Cohort Report'!$B$7,1,0)))</f>
        <v/>
      </c>
      <c r="I2629" s="20" t="str">
        <f aca="false">IF($E2629&lt;&gt;1,"",IF($F2629="",0,IF($G2629&lt;='Cohort Report'!$B$8,1,0)))</f>
        <v/>
      </c>
      <c r="J2629" s="21" t="str">
        <f aca="false">IF($E2629&lt;&gt;1,"",DATE(YEAR($D2629),MONTH($D2629),1))</f>
        <v/>
      </c>
      <c r="K2629" s="20" t="str">
        <f aca="false">IF($E2629&lt;&gt;1,"",IF($G2629="","",IF(AND($D2629&gt;='Cohort Report'!$B$5,$D2629&lt;='Cohort Report'!$B$6),$G2629,"")))</f>
        <v/>
      </c>
    </row>
    <row r="2630" customFormat="false" ht="15" hidden="false" customHeight="false" outlineLevel="0" collapsed="false">
      <c r="A2630" s="9"/>
      <c r="B2630" s="22"/>
      <c r="C2630" s="23"/>
      <c r="D2630" s="19" t="str">
        <f aca="false">IF($A2630="","",_xlfn.MINIFS($B:$B,$A:$A,$A2630))</f>
        <v/>
      </c>
      <c r="E2630" s="20" t="str">
        <f aca="false">IF($A2630="","",IF(AND($B2630=$D2630,COUNTIFS($A$2:$A2630,$A2630,$B$2:$B2630,$B2630)=1),1,0))</f>
        <v/>
      </c>
      <c r="F2630" s="19" t="str">
        <f aca="false">IF($E2630&lt;&gt;1,"",IF(COUNTIFS($A:$A,$A2630,$B:$B,"&gt;"&amp;$D2630)=0,"",_xlfn.MINIFS($B:$B,$A:$A,$A2630,$B:$B,"&gt;"&amp;$D2630)))</f>
        <v/>
      </c>
      <c r="G2630" s="20" t="str">
        <f aca="false">IF($F2630="","",$F2630-$D2630)</f>
        <v/>
      </c>
      <c r="H2630" s="20" t="str">
        <f aca="false">IF($E2630&lt;&gt;1,"",IF($F2630="",0,IF($G2630&lt;='Cohort Report'!$B$7,1,0)))</f>
        <v/>
      </c>
      <c r="I2630" s="20" t="str">
        <f aca="false">IF($E2630&lt;&gt;1,"",IF($F2630="",0,IF($G2630&lt;='Cohort Report'!$B$8,1,0)))</f>
        <v/>
      </c>
      <c r="J2630" s="21" t="str">
        <f aca="false">IF($E2630&lt;&gt;1,"",DATE(YEAR($D2630),MONTH($D2630),1))</f>
        <v/>
      </c>
      <c r="K2630" s="20" t="str">
        <f aca="false">IF($E2630&lt;&gt;1,"",IF($G2630="","",IF(AND($D2630&gt;='Cohort Report'!$B$5,$D2630&lt;='Cohort Report'!$B$6),$G2630,"")))</f>
        <v/>
      </c>
    </row>
    <row r="2631" customFormat="false" ht="15" hidden="false" customHeight="false" outlineLevel="0" collapsed="false">
      <c r="A2631" s="9"/>
      <c r="B2631" s="22"/>
      <c r="C2631" s="23"/>
      <c r="D2631" s="19" t="str">
        <f aca="false">IF($A2631="","",_xlfn.MINIFS($B:$B,$A:$A,$A2631))</f>
        <v/>
      </c>
      <c r="E2631" s="20" t="str">
        <f aca="false">IF($A2631="","",IF(AND($B2631=$D2631,COUNTIFS($A$2:$A2631,$A2631,$B$2:$B2631,$B2631)=1),1,0))</f>
        <v/>
      </c>
      <c r="F2631" s="19" t="str">
        <f aca="false">IF($E2631&lt;&gt;1,"",IF(COUNTIFS($A:$A,$A2631,$B:$B,"&gt;"&amp;$D2631)=0,"",_xlfn.MINIFS($B:$B,$A:$A,$A2631,$B:$B,"&gt;"&amp;$D2631)))</f>
        <v/>
      </c>
      <c r="G2631" s="20" t="str">
        <f aca="false">IF($F2631="","",$F2631-$D2631)</f>
        <v/>
      </c>
      <c r="H2631" s="20" t="str">
        <f aca="false">IF($E2631&lt;&gt;1,"",IF($F2631="",0,IF($G2631&lt;='Cohort Report'!$B$7,1,0)))</f>
        <v/>
      </c>
      <c r="I2631" s="20" t="str">
        <f aca="false">IF($E2631&lt;&gt;1,"",IF($F2631="",0,IF($G2631&lt;='Cohort Report'!$B$8,1,0)))</f>
        <v/>
      </c>
      <c r="J2631" s="21" t="str">
        <f aca="false">IF($E2631&lt;&gt;1,"",DATE(YEAR($D2631),MONTH($D2631),1))</f>
        <v/>
      </c>
      <c r="K2631" s="20" t="str">
        <f aca="false">IF($E2631&lt;&gt;1,"",IF($G2631="","",IF(AND($D2631&gt;='Cohort Report'!$B$5,$D2631&lt;='Cohort Report'!$B$6),$G2631,"")))</f>
        <v/>
      </c>
    </row>
    <row r="2632" customFormat="false" ht="15" hidden="false" customHeight="false" outlineLevel="0" collapsed="false">
      <c r="A2632" s="9"/>
      <c r="B2632" s="22"/>
      <c r="C2632" s="23"/>
      <c r="D2632" s="19" t="str">
        <f aca="false">IF($A2632="","",_xlfn.MINIFS($B:$B,$A:$A,$A2632))</f>
        <v/>
      </c>
      <c r="E2632" s="20" t="str">
        <f aca="false">IF($A2632="","",IF(AND($B2632=$D2632,COUNTIFS($A$2:$A2632,$A2632,$B$2:$B2632,$B2632)=1),1,0))</f>
        <v/>
      </c>
      <c r="F2632" s="19" t="str">
        <f aca="false">IF($E2632&lt;&gt;1,"",IF(COUNTIFS($A:$A,$A2632,$B:$B,"&gt;"&amp;$D2632)=0,"",_xlfn.MINIFS($B:$B,$A:$A,$A2632,$B:$B,"&gt;"&amp;$D2632)))</f>
        <v/>
      </c>
      <c r="G2632" s="20" t="str">
        <f aca="false">IF($F2632="","",$F2632-$D2632)</f>
        <v/>
      </c>
      <c r="H2632" s="20" t="str">
        <f aca="false">IF($E2632&lt;&gt;1,"",IF($F2632="",0,IF($G2632&lt;='Cohort Report'!$B$7,1,0)))</f>
        <v/>
      </c>
      <c r="I2632" s="20" t="str">
        <f aca="false">IF($E2632&lt;&gt;1,"",IF($F2632="",0,IF($G2632&lt;='Cohort Report'!$B$8,1,0)))</f>
        <v/>
      </c>
      <c r="J2632" s="21" t="str">
        <f aca="false">IF($E2632&lt;&gt;1,"",DATE(YEAR($D2632),MONTH($D2632),1))</f>
        <v/>
      </c>
      <c r="K2632" s="20" t="str">
        <f aca="false">IF($E2632&lt;&gt;1,"",IF($G2632="","",IF(AND($D2632&gt;='Cohort Report'!$B$5,$D2632&lt;='Cohort Report'!$B$6),$G2632,"")))</f>
        <v/>
      </c>
    </row>
    <row r="2633" customFormat="false" ht="15" hidden="false" customHeight="false" outlineLevel="0" collapsed="false">
      <c r="A2633" s="9"/>
      <c r="B2633" s="22"/>
      <c r="C2633" s="23"/>
      <c r="D2633" s="19" t="str">
        <f aca="false">IF($A2633="","",_xlfn.MINIFS($B:$B,$A:$A,$A2633))</f>
        <v/>
      </c>
      <c r="E2633" s="20" t="str">
        <f aca="false">IF($A2633="","",IF(AND($B2633=$D2633,COUNTIFS($A$2:$A2633,$A2633,$B$2:$B2633,$B2633)=1),1,0))</f>
        <v/>
      </c>
      <c r="F2633" s="19" t="str">
        <f aca="false">IF($E2633&lt;&gt;1,"",IF(COUNTIFS($A:$A,$A2633,$B:$B,"&gt;"&amp;$D2633)=0,"",_xlfn.MINIFS($B:$B,$A:$A,$A2633,$B:$B,"&gt;"&amp;$D2633)))</f>
        <v/>
      </c>
      <c r="G2633" s="20" t="str">
        <f aca="false">IF($F2633="","",$F2633-$D2633)</f>
        <v/>
      </c>
      <c r="H2633" s="20" t="str">
        <f aca="false">IF($E2633&lt;&gt;1,"",IF($F2633="",0,IF($G2633&lt;='Cohort Report'!$B$7,1,0)))</f>
        <v/>
      </c>
      <c r="I2633" s="20" t="str">
        <f aca="false">IF($E2633&lt;&gt;1,"",IF($F2633="",0,IF($G2633&lt;='Cohort Report'!$B$8,1,0)))</f>
        <v/>
      </c>
      <c r="J2633" s="21" t="str">
        <f aca="false">IF($E2633&lt;&gt;1,"",DATE(YEAR($D2633),MONTH($D2633),1))</f>
        <v/>
      </c>
      <c r="K2633" s="20" t="str">
        <f aca="false">IF($E2633&lt;&gt;1,"",IF($G2633="","",IF(AND($D2633&gt;='Cohort Report'!$B$5,$D2633&lt;='Cohort Report'!$B$6),$G2633,"")))</f>
        <v/>
      </c>
    </row>
    <row r="2634" customFormat="false" ht="15" hidden="false" customHeight="false" outlineLevel="0" collapsed="false">
      <c r="A2634" s="9"/>
      <c r="B2634" s="22"/>
      <c r="C2634" s="23"/>
      <c r="D2634" s="19" t="str">
        <f aca="false">IF($A2634="","",_xlfn.MINIFS($B:$B,$A:$A,$A2634))</f>
        <v/>
      </c>
      <c r="E2634" s="20" t="str">
        <f aca="false">IF($A2634="","",IF(AND($B2634=$D2634,COUNTIFS($A$2:$A2634,$A2634,$B$2:$B2634,$B2634)=1),1,0))</f>
        <v/>
      </c>
      <c r="F2634" s="19" t="str">
        <f aca="false">IF($E2634&lt;&gt;1,"",IF(COUNTIFS($A:$A,$A2634,$B:$B,"&gt;"&amp;$D2634)=0,"",_xlfn.MINIFS($B:$B,$A:$A,$A2634,$B:$B,"&gt;"&amp;$D2634)))</f>
        <v/>
      </c>
      <c r="G2634" s="20" t="str">
        <f aca="false">IF($F2634="","",$F2634-$D2634)</f>
        <v/>
      </c>
      <c r="H2634" s="20" t="str">
        <f aca="false">IF($E2634&lt;&gt;1,"",IF($F2634="",0,IF($G2634&lt;='Cohort Report'!$B$7,1,0)))</f>
        <v/>
      </c>
      <c r="I2634" s="20" t="str">
        <f aca="false">IF($E2634&lt;&gt;1,"",IF($F2634="",0,IF($G2634&lt;='Cohort Report'!$B$8,1,0)))</f>
        <v/>
      </c>
      <c r="J2634" s="21" t="str">
        <f aca="false">IF($E2634&lt;&gt;1,"",DATE(YEAR($D2634),MONTH($D2634),1))</f>
        <v/>
      </c>
      <c r="K2634" s="20" t="str">
        <f aca="false">IF($E2634&lt;&gt;1,"",IF($G2634="","",IF(AND($D2634&gt;='Cohort Report'!$B$5,$D2634&lt;='Cohort Report'!$B$6),$G2634,"")))</f>
        <v/>
      </c>
    </row>
    <row r="2635" customFormat="false" ht="15" hidden="false" customHeight="false" outlineLevel="0" collapsed="false">
      <c r="A2635" s="9"/>
      <c r="B2635" s="22"/>
      <c r="C2635" s="23"/>
      <c r="D2635" s="19" t="str">
        <f aca="false">IF($A2635="","",_xlfn.MINIFS($B:$B,$A:$A,$A2635))</f>
        <v/>
      </c>
      <c r="E2635" s="20" t="str">
        <f aca="false">IF($A2635="","",IF(AND($B2635=$D2635,COUNTIFS($A$2:$A2635,$A2635,$B$2:$B2635,$B2635)=1),1,0))</f>
        <v/>
      </c>
      <c r="F2635" s="19" t="str">
        <f aca="false">IF($E2635&lt;&gt;1,"",IF(COUNTIFS($A:$A,$A2635,$B:$B,"&gt;"&amp;$D2635)=0,"",_xlfn.MINIFS($B:$B,$A:$A,$A2635,$B:$B,"&gt;"&amp;$D2635)))</f>
        <v/>
      </c>
      <c r="G2635" s="20" t="str">
        <f aca="false">IF($F2635="","",$F2635-$D2635)</f>
        <v/>
      </c>
      <c r="H2635" s="20" t="str">
        <f aca="false">IF($E2635&lt;&gt;1,"",IF($F2635="",0,IF($G2635&lt;='Cohort Report'!$B$7,1,0)))</f>
        <v/>
      </c>
      <c r="I2635" s="20" t="str">
        <f aca="false">IF($E2635&lt;&gt;1,"",IF($F2635="",0,IF($G2635&lt;='Cohort Report'!$B$8,1,0)))</f>
        <v/>
      </c>
      <c r="J2635" s="21" t="str">
        <f aca="false">IF($E2635&lt;&gt;1,"",DATE(YEAR($D2635),MONTH($D2635),1))</f>
        <v/>
      </c>
      <c r="K2635" s="20" t="str">
        <f aca="false">IF($E2635&lt;&gt;1,"",IF($G2635="","",IF(AND($D2635&gt;='Cohort Report'!$B$5,$D2635&lt;='Cohort Report'!$B$6),$G2635,"")))</f>
        <v/>
      </c>
    </row>
    <row r="2636" customFormat="false" ht="15" hidden="false" customHeight="false" outlineLevel="0" collapsed="false">
      <c r="A2636" s="9"/>
      <c r="B2636" s="22"/>
      <c r="C2636" s="23"/>
      <c r="D2636" s="19" t="str">
        <f aca="false">IF($A2636="","",_xlfn.MINIFS($B:$B,$A:$A,$A2636))</f>
        <v/>
      </c>
      <c r="E2636" s="20" t="str">
        <f aca="false">IF($A2636="","",IF(AND($B2636=$D2636,COUNTIFS($A$2:$A2636,$A2636,$B$2:$B2636,$B2636)=1),1,0))</f>
        <v/>
      </c>
      <c r="F2636" s="19" t="str">
        <f aca="false">IF($E2636&lt;&gt;1,"",IF(COUNTIFS($A:$A,$A2636,$B:$B,"&gt;"&amp;$D2636)=0,"",_xlfn.MINIFS($B:$B,$A:$A,$A2636,$B:$B,"&gt;"&amp;$D2636)))</f>
        <v/>
      </c>
      <c r="G2636" s="20" t="str">
        <f aca="false">IF($F2636="","",$F2636-$D2636)</f>
        <v/>
      </c>
      <c r="H2636" s="20" t="str">
        <f aca="false">IF($E2636&lt;&gt;1,"",IF($F2636="",0,IF($G2636&lt;='Cohort Report'!$B$7,1,0)))</f>
        <v/>
      </c>
      <c r="I2636" s="20" t="str">
        <f aca="false">IF($E2636&lt;&gt;1,"",IF($F2636="",0,IF($G2636&lt;='Cohort Report'!$B$8,1,0)))</f>
        <v/>
      </c>
      <c r="J2636" s="21" t="str">
        <f aca="false">IF($E2636&lt;&gt;1,"",DATE(YEAR($D2636),MONTH($D2636),1))</f>
        <v/>
      </c>
      <c r="K2636" s="20" t="str">
        <f aca="false">IF($E2636&lt;&gt;1,"",IF($G2636="","",IF(AND($D2636&gt;='Cohort Report'!$B$5,$D2636&lt;='Cohort Report'!$B$6),$G2636,"")))</f>
        <v/>
      </c>
    </row>
    <row r="2637" customFormat="false" ht="15" hidden="false" customHeight="false" outlineLevel="0" collapsed="false">
      <c r="A2637" s="9"/>
      <c r="B2637" s="22"/>
      <c r="C2637" s="23"/>
      <c r="D2637" s="19" t="str">
        <f aca="false">IF($A2637="","",_xlfn.MINIFS($B:$B,$A:$A,$A2637))</f>
        <v/>
      </c>
      <c r="E2637" s="20" t="str">
        <f aca="false">IF($A2637="","",IF(AND($B2637=$D2637,COUNTIFS($A$2:$A2637,$A2637,$B$2:$B2637,$B2637)=1),1,0))</f>
        <v/>
      </c>
      <c r="F2637" s="19" t="str">
        <f aca="false">IF($E2637&lt;&gt;1,"",IF(COUNTIFS($A:$A,$A2637,$B:$B,"&gt;"&amp;$D2637)=0,"",_xlfn.MINIFS($B:$B,$A:$A,$A2637,$B:$B,"&gt;"&amp;$D2637)))</f>
        <v/>
      </c>
      <c r="G2637" s="20" t="str">
        <f aca="false">IF($F2637="","",$F2637-$D2637)</f>
        <v/>
      </c>
      <c r="H2637" s="20" t="str">
        <f aca="false">IF($E2637&lt;&gt;1,"",IF($F2637="",0,IF($G2637&lt;='Cohort Report'!$B$7,1,0)))</f>
        <v/>
      </c>
      <c r="I2637" s="20" t="str">
        <f aca="false">IF($E2637&lt;&gt;1,"",IF($F2637="",0,IF($G2637&lt;='Cohort Report'!$B$8,1,0)))</f>
        <v/>
      </c>
      <c r="J2637" s="21" t="str">
        <f aca="false">IF($E2637&lt;&gt;1,"",DATE(YEAR($D2637),MONTH($D2637),1))</f>
        <v/>
      </c>
      <c r="K2637" s="20" t="str">
        <f aca="false">IF($E2637&lt;&gt;1,"",IF($G2637="","",IF(AND($D2637&gt;='Cohort Report'!$B$5,$D2637&lt;='Cohort Report'!$B$6),$G2637,"")))</f>
        <v/>
      </c>
    </row>
    <row r="2638" customFormat="false" ht="15" hidden="false" customHeight="false" outlineLevel="0" collapsed="false">
      <c r="A2638" s="9"/>
      <c r="B2638" s="22"/>
      <c r="C2638" s="23"/>
      <c r="D2638" s="19" t="str">
        <f aca="false">IF($A2638="","",_xlfn.MINIFS($B:$B,$A:$A,$A2638))</f>
        <v/>
      </c>
      <c r="E2638" s="20" t="str">
        <f aca="false">IF($A2638="","",IF(AND($B2638=$D2638,COUNTIFS($A$2:$A2638,$A2638,$B$2:$B2638,$B2638)=1),1,0))</f>
        <v/>
      </c>
      <c r="F2638" s="19" t="str">
        <f aca="false">IF($E2638&lt;&gt;1,"",IF(COUNTIFS($A:$A,$A2638,$B:$B,"&gt;"&amp;$D2638)=0,"",_xlfn.MINIFS($B:$B,$A:$A,$A2638,$B:$B,"&gt;"&amp;$D2638)))</f>
        <v/>
      </c>
      <c r="G2638" s="20" t="str">
        <f aca="false">IF($F2638="","",$F2638-$D2638)</f>
        <v/>
      </c>
      <c r="H2638" s="20" t="str">
        <f aca="false">IF($E2638&lt;&gt;1,"",IF($F2638="",0,IF($G2638&lt;='Cohort Report'!$B$7,1,0)))</f>
        <v/>
      </c>
      <c r="I2638" s="20" t="str">
        <f aca="false">IF($E2638&lt;&gt;1,"",IF($F2638="",0,IF($G2638&lt;='Cohort Report'!$B$8,1,0)))</f>
        <v/>
      </c>
      <c r="J2638" s="21" t="str">
        <f aca="false">IF($E2638&lt;&gt;1,"",DATE(YEAR($D2638),MONTH($D2638),1))</f>
        <v/>
      </c>
      <c r="K2638" s="20" t="str">
        <f aca="false">IF($E2638&lt;&gt;1,"",IF($G2638="","",IF(AND($D2638&gt;='Cohort Report'!$B$5,$D2638&lt;='Cohort Report'!$B$6),$G2638,"")))</f>
        <v/>
      </c>
    </row>
    <row r="2639" customFormat="false" ht="15" hidden="false" customHeight="false" outlineLevel="0" collapsed="false">
      <c r="A2639" s="9"/>
      <c r="B2639" s="22"/>
      <c r="C2639" s="23"/>
      <c r="D2639" s="19" t="str">
        <f aca="false">IF($A2639="","",_xlfn.MINIFS($B:$B,$A:$A,$A2639))</f>
        <v/>
      </c>
      <c r="E2639" s="20" t="str">
        <f aca="false">IF($A2639="","",IF(AND($B2639=$D2639,COUNTIFS($A$2:$A2639,$A2639,$B$2:$B2639,$B2639)=1),1,0))</f>
        <v/>
      </c>
      <c r="F2639" s="19" t="str">
        <f aca="false">IF($E2639&lt;&gt;1,"",IF(COUNTIFS($A:$A,$A2639,$B:$B,"&gt;"&amp;$D2639)=0,"",_xlfn.MINIFS($B:$B,$A:$A,$A2639,$B:$B,"&gt;"&amp;$D2639)))</f>
        <v/>
      </c>
      <c r="G2639" s="20" t="str">
        <f aca="false">IF($F2639="","",$F2639-$D2639)</f>
        <v/>
      </c>
      <c r="H2639" s="20" t="str">
        <f aca="false">IF($E2639&lt;&gt;1,"",IF($F2639="",0,IF($G2639&lt;='Cohort Report'!$B$7,1,0)))</f>
        <v/>
      </c>
      <c r="I2639" s="20" t="str">
        <f aca="false">IF($E2639&lt;&gt;1,"",IF($F2639="",0,IF($G2639&lt;='Cohort Report'!$B$8,1,0)))</f>
        <v/>
      </c>
      <c r="J2639" s="21" t="str">
        <f aca="false">IF($E2639&lt;&gt;1,"",DATE(YEAR($D2639),MONTH($D2639),1))</f>
        <v/>
      </c>
      <c r="K2639" s="20" t="str">
        <f aca="false">IF($E2639&lt;&gt;1,"",IF($G2639="","",IF(AND($D2639&gt;='Cohort Report'!$B$5,$D2639&lt;='Cohort Report'!$B$6),$G2639,"")))</f>
        <v/>
      </c>
    </row>
    <row r="2640" customFormat="false" ht="15" hidden="false" customHeight="false" outlineLevel="0" collapsed="false">
      <c r="A2640" s="9"/>
      <c r="B2640" s="22"/>
      <c r="C2640" s="23"/>
      <c r="D2640" s="19" t="str">
        <f aca="false">IF($A2640="","",_xlfn.MINIFS($B:$B,$A:$A,$A2640))</f>
        <v/>
      </c>
      <c r="E2640" s="20" t="str">
        <f aca="false">IF($A2640="","",IF(AND($B2640=$D2640,COUNTIFS($A$2:$A2640,$A2640,$B$2:$B2640,$B2640)=1),1,0))</f>
        <v/>
      </c>
      <c r="F2640" s="19" t="str">
        <f aca="false">IF($E2640&lt;&gt;1,"",IF(COUNTIFS($A:$A,$A2640,$B:$B,"&gt;"&amp;$D2640)=0,"",_xlfn.MINIFS($B:$B,$A:$A,$A2640,$B:$B,"&gt;"&amp;$D2640)))</f>
        <v/>
      </c>
      <c r="G2640" s="20" t="str">
        <f aca="false">IF($F2640="","",$F2640-$D2640)</f>
        <v/>
      </c>
      <c r="H2640" s="20" t="str">
        <f aca="false">IF($E2640&lt;&gt;1,"",IF($F2640="",0,IF($G2640&lt;='Cohort Report'!$B$7,1,0)))</f>
        <v/>
      </c>
      <c r="I2640" s="20" t="str">
        <f aca="false">IF($E2640&lt;&gt;1,"",IF($F2640="",0,IF($G2640&lt;='Cohort Report'!$B$8,1,0)))</f>
        <v/>
      </c>
      <c r="J2640" s="21" t="str">
        <f aca="false">IF($E2640&lt;&gt;1,"",DATE(YEAR($D2640),MONTH($D2640),1))</f>
        <v/>
      </c>
      <c r="K2640" s="20" t="str">
        <f aca="false">IF($E2640&lt;&gt;1,"",IF($G2640="","",IF(AND($D2640&gt;='Cohort Report'!$B$5,$D2640&lt;='Cohort Report'!$B$6),$G2640,"")))</f>
        <v/>
      </c>
    </row>
    <row r="2641" customFormat="false" ht="15" hidden="false" customHeight="false" outlineLevel="0" collapsed="false">
      <c r="A2641" s="9"/>
      <c r="B2641" s="22"/>
      <c r="C2641" s="23"/>
      <c r="D2641" s="19" t="str">
        <f aca="false">IF($A2641="","",_xlfn.MINIFS($B:$B,$A:$A,$A2641))</f>
        <v/>
      </c>
      <c r="E2641" s="20" t="str">
        <f aca="false">IF($A2641="","",IF(AND($B2641=$D2641,COUNTIFS($A$2:$A2641,$A2641,$B$2:$B2641,$B2641)=1),1,0))</f>
        <v/>
      </c>
      <c r="F2641" s="19" t="str">
        <f aca="false">IF($E2641&lt;&gt;1,"",IF(COUNTIFS($A:$A,$A2641,$B:$B,"&gt;"&amp;$D2641)=0,"",_xlfn.MINIFS($B:$B,$A:$A,$A2641,$B:$B,"&gt;"&amp;$D2641)))</f>
        <v/>
      </c>
      <c r="G2641" s="20" t="str">
        <f aca="false">IF($F2641="","",$F2641-$D2641)</f>
        <v/>
      </c>
      <c r="H2641" s="20" t="str">
        <f aca="false">IF($E2641&lt;&gt;1,"",IF($F2641="",0,IF($G2641&lt;='Cohort Report'!$B$7,1,0)))</f>
        <v/>
      </c>
      <c r="I2641" s="20" t="str">
        <f aca="false">IF($E2641&lt;&gt;1,"",IF($F2641="",0,IF($G2641&lt;='Cohort Report'!$B$8,1,0)))</f>
        <v/>
      </c>
      <c r="J2641" s="21" t="str">
        <f aca="false">IF($E2641&lt;&gt;1,"",DATE(YEAR($D2641),MONTH($D2641),1))</f>
        <v/>
      </c>
      <c r="K2641" s="20" t="str">
        <f aca="false">IF($E2641&lt;&gt;1,"",IF($G2641="","",IF(AND($D2641&gt;='Cohort Report'!$B$5,$D2641&lt;='Cohort Report'!$B$6),$G2641,"")))</f>
        <v/>
      </c>
    </row>
    <row r="2642" customFormat="false" ht="15" hidden="false" customHeight="false" outlineLevel="0" collapsed="false">
      <c r="A2642" s="9"/>
      <c r="B2642" s="22"/>
      <c r="C2642" s="23"/>
      <c r="D2642" s="19" t="str">
        <f aca="false">IF($A2642="","",_xlfn.MINIFS($B:$B,$A:$A,$A2642))</f>
        <v/>
      </c>
      <c r="E2642" s="20" t="str">
        <f aca="false">IF($A2642="","",IF(AND($B2642=$D2642,COUNTIFS($A$2:$A2642,$A2642,$B$2:$B2642,$B2642)=1),1,0))</f>
        <v/>
      </c>
      <c r="F2642" s="19" t="str">
        <f aca="false">IF($E2642&lt;&gt;1,"",IF(COUNTIFS($A:$A,$A2642,$B:$B,"&gt;"&amp;$D2642)=0,"",_xlfn.MINIFS($B:$B,$A:$A,$A2642,$B:$B,"&gt;"&amp;$D2642)))</f>
        <v/>
      </c>
      <c r="G2642" s="20" t="str">
        <f aca="false">IF($F2642="","",$F2642-$D2642)</f>
        <v/>
      </c>
      <c r="H2642" s="20" t="str">
        <f aca="false">IF($E2642&lt;&gt;1,"",IF($F2642="",0,IF($G2642&lt;='Cohort Report'!$B$7,1,0)))</f>
        <v/>
      </c>
      <c r="I2642" s="20" t="str">
        <f aca="false">IF($E2642&lt;&gt;1,"",IF($F2642="",0,IF($G2642&lt;='Cohort Report'!$B$8,1,0)))</f>
        <v/>
      </c>
      <c r="J2642" s="21" t="str">
        <f aca="false">IF($E2642&lt;&gt;1,"",DATE(YEAR($D2642),MONTH($D2642),1))</f>
        <v/>
      </c>
      <c r="K2642" s="20" t="str">
        <f aca="false">IF($E2642&lt;&gt;1,"",IF($G2642="","",IF(AND($D2642&gt;='Cohort Report'!$B$5,$D2642&lt;='Cohort Report'!$B$6),$G2642,"")))</f>
        <v/>
      </c>
    </row>
    <row r="2643" customFormat="false" ht="15" hidden="false" customHeight="false" outlineLevel="0" collapsed="false">
      <c r="A2643" s="9"/>
      <c r="B2643" s="22"/>
      <c r="C2643" s="23"/>
      <c r="D2643" s="19" t="str">
        <f aca="false">IF($A2643="","",_xlfn.MINIFS($B:$B,$A:$A,$A2643))</f>
        <v/>
      </c>
      <c r="E2643" s="20" t="str">
        <f aca="false">IF($A2643="","",IF(AND($B2643=$D2643,COUNTIFS($A$2:$A2643,$A2643,$B$2:$B2643,$B2643)=1),1,0))</f>
        <v/>
      </c>
      <c r="F2643" s="19" t="str">
        <f aca="false">IF($E2643&lt;&gt;1,"",IF(COUNTIFS($A:$A,$A2643,$B:$B,"&gt;"&amp;$D2643)=0,"",_xlfn.MINIFS($B:$B,$A:$A,$A2643,$B:$B,"&gt;"&amp;$D2643)))</f>
        <v/>
      </c>
      <c r="G2643" s="20" t="str">
        <f aca="false">IF($F2643="","",$F2643-$D2643)</f>
        <v/>
      </c>
      <c r="H2643" s="20" t="str">
        <f aca="false">IF($E2643&lt;&gt;1,"",IF($F2643="",0,IF($G2643&lt;='Cohort Report'!$B$7,1,0)))</f>
        <v/>
      </c>
      <c r="I2643" s="20" t="str">
        <f aca="false">IF($E2643&lt;&gt;1,"",IF($F2643="",0,IF($G2643&lt;='Cohort Report'!$B$8,1,0)))</f>
        <v/>
      </c>
      <c r="J2643" s="21" t="str">
        <f aca="false">IF($E2643&lt;&gt;1,"",DATE(YEAR($D2643),MONTH($D2643),1))</f>
        <v/>
      </c>
      <c r="K2643" s="20" t="str">
        <f aca="false">IF($E2643&lt;&gt;1,"",IF($G2643="","",IF(AND($D2643&gt;='Cohort Report'!$B$5,$D2643&lt;='Cohort Report'!$B$6),$G2643,"")))</f>
        <v/>
      </c>
    </row>
    <row r="2644" customFormat="false" ht="15" hidden="false" customHeight="false" outlineLevel="0" collapsed="false">
      <c r="A2644" s="9"/>
      <c r="B2644" s="22"/>
      <c r="C2644" s="23"/>
      <c r="D2644" s="19" t="str">
        <f aca="false">IF($A2644="","",_xlfn.MINIFS($B:$B,$A:$A,$A2644))</f>
        <v/>
      </c>
      <c r="E2644" s="20" t="str">
        <f aca="false">IF($A2644="","",IF(AND($B2644=$D2644,COUNTIFS($A$2:$A2644,$A2644,$B$2:$B2644,$B2644)=1),1,0))</f>
        <v/>
      </c>
      <c r="F2644" s="19" t="str">
        <f aca="false">IF($E2644&lt;&gt;1,"",IF(COUNTIFS($A:$A,$A2644,$B:$B,"&gt;"&amp;$D2644)=0,"",_xlfn.MINIFS($B:$B,$A:$A,$A2644,$B:$B,"&gt;"&amp;$D2644)))</f>
        <v/>
      </c>
      <c r="G2644" s="20" t="str">
        <f aca="false">IF($F2644="","",$F2644-$D2644)</f>
        <v/>
      </c>
      <c r="H2644" s="20" t="str">
        <f aca="false">IF($E2644&lt;&gt;1,"",IF($F2644="",0,IF($G2644&lt;='Cohort Report'!$B$7,1,0)))</f>
        <v/>
      </c>
      <c r="I2644" s="20" t="str">
        <f aca="false">IF($E2644&lt;&gt;1,"",IF($F2644="",0,IF($G2644&lt;='Cohort Report'!$B$8,1,0)))</f>
        <v/>
      </c>
      <c r="J2644" s="21" t="str">
        <f aca="false">IF($E2644&lt;&gt;1,"",DATE(YEAR($D2644),MONTH($D2644),1))</f>
        <v/>
      </c>
      <c r="K2644" s="20" t="str">
        <f aca="false">IF($E2644&lt;&gt;1,"",IF($G2644="","",IF(AND($D2644&gt;='Cohort Report'!$B$5,$D2644&lt;='Cohort Report'!$B$6),$G2644,"")))</f>
        <v/>
      </c>
    </row>
    <row r="2645" customFormat="false" ht="15" hidden="false" customHeight="false" outlineLevel="0" collapsed="false">
      <c r="A2645" s="9"/>
      <c r="B2645" s="22"/>
      <c r="C2645" s="23"/>
      <c r="D2645" s="19" t="str">
        <f aca="false">IF($A2645="","",_xlfn.MINIFS($B:$B,$A:$A,$A2645))</f>
        <v/>
      </c>
      <c r="E2645" s="20" t="str">
        <f aca="false">IF($A2645="","",IF(AND($B2645=$D2645,COUNTIFS($A$2:$A2645,$A2645,$B$2:$B2645,$B2645)=1),1,0))</f>
        <v/>
      </c>
      <c r="F2645" s="19" t="str">
        <f aca="false">IF($E2645&lt;&gt;1,"",IF(COUNTIFS($A:$A,$A2645,$B:$B,"&gt;"&amp;$D2645)=0,"",_xlfn.MINIFS($B:$B,$A:$A,$A2645,$B:$B,"&gt;"&amp;$D2645)))</f>
        <v/>
      </c>
      <c r="G2645" s="20" t="str">
        <f aca="false">IF($F2645="","",$F2645-$D2645)</f>
        <v/>
      </c>
      <c r="H2645" s="20" t="str">
        <f aca="false">IF($E2645&lt;&gt;1,"",IF($F2645="",0,IF($G2645&lt;='Cohort Report'!$B$7,1,0)))</f>
        <v/>
      </c>
      <c r="I2645" s="20" t="str">
        <f aca="false">IF($E2645&lt;&gt;1,"",IF($F2645="",0,IF($G2645&lt;='Cohort Report'!$B$8,1,0)))</f>
        <v/>
      </c>
      <c r="J2645" s="21" t="str">
        <f aca="false">IF($E2645&lt;&gt;1,"",DATE(YEAR($D2645),MONTH($D2645),1))</f>
        <v/>
      </c>
      <c r="K2645" s="20" t="str">
        <f aca="false">IF($E2645&lt;&gt;1,"",IF($G2645="","",IF(AND($D2645&gt;='Cohort Report'!$B$5,$D2645&lt;='Cohort Report'!$B$6),$G2645,"")))</f>
        <v/>
      </c>
    </row>
    <row r="2646" customFormat="false" ht="15" hidden="false" customHeight="false" outlineLevel="0" collapsed="false">
      <c r="A2646" s="9"/>
      <c r="B2646" s="22"/>
      <c r="C2646" s="23"/>
      <c r="D2646" s="19" t="str">
        <f aca="false">IF($A2646="","",_xlfn.MINIFS($B:$B,$A:$A,$A2646))</f>
        <v/>
      </c>
      <c r="E2646" s="20" t="str">
        <f aca="false">IF($A2646="","",IF(AND($B2646=$D2646,COUNTIFS($A$2:$A2646,$A2646,$B$2:$B2646,$B2646)=1),1,0))</f>
        <v/>
      </c>
      <c r="F2646" s="19" t="str">
        <f aca="false">IF($E2646&lt;&gt;1,"",IF(COUNTIFS($A:$A,$A2646,$B:$B,"&gt;"&amp;$D2646)=0,"",_xlfn.MINIFS($B:$B,$A:$A,$A2646,$B:$B,"&gt;"&amp;$D2646)))</f>
        <v/>
      </c>
      <c r="G2646" s="20" t="str">
        <f aca="false">IF($F2646="","",$F2646-$D2646)</f>
        <v/>
      </c>
      <c r="H2646" s="20" t="str">
        <f aca="false">IF($E2646&lt;&gt;1,"",IF($F2646="",0,IF($G2646&lt;='Cohort Report'!$B$7,1,0)))</f>
        <v/>
      </c>
      <c r="I2646" s="20" t="str">
        <f aca="false">IF($E2646&lt;&gt;1,"",IF($F2646="",0,IF($G2646&lt;='Cohort Report'!$B$8,1,0)))</f>
        <v/>
      </c>
      <c r="J2646" s="21" t="str">
        <f aca="false">IF($E2646&lt;&gt;1,"",DATE(YEAR($D2646),MONTH($D2646),1))</f>
        <v/>
      </c>
      <c r="K2646" s="20" t="str">
        <f aca="false">IF($E2646&lt;&gt;1,"",IF($G2646="","",IF(AND($D2646&gt;='Cohort Report'!$B$5,$D2646&lt;='Cohort Report'!$B$6),$G2646,"")))</f>
        <v/>
      </c>
    </row>
    <row r="2647" customFormat="false" ht="15" hidden="false" customHeight="false" outlineLevel="0" collapsed="false">
      <c r="A2647" s="9"/>
      <c r="B2647" s="22"/>
      <c r="C2647" s="23"/>
      <c r="D2647" s="19" t="str">
        <f aca="false">IF($A2647="","",_xlfn.MINIFS($B:$B,$A:$A,$A2647))</f>
        <v/>
      </c>
      <c r="E2647" s="20" t="str">
        <f aca="false">IF($A2647="","",IF(AND($B2647=$D2647,COUNTIFS($A$2:$A2647,$A2647,$B$2:$B2647,$B2647)=1),1,0))</f>
        <v/>
      </c>
      <c r="F2647" s="19" t="str">
        <f aca="false">IF($E2647&lt;&gt;1,"",IF(COUNTIFS($A:$A,$A2647,$B:$B,"&gt;"&amp;$D2647)=0,"",_xlfn.MINIFS($B:$B,$A:$A,$A2647,$B:$B,"&gt;"&amp;$D2647)))</f>
        <v/>
      </c>
      <c r="G2647" s="20" t="str">
        <f aca="false">IF($F2647="","",$F2647-$D2647)</f>
        <v/>
      </c>
      <c r="H2647" s="20" t="str">
        <f aca="false">IF($E2647&lt;&gt;1,"",IF($F2647="",0,IF($G2647&lt;='Cohort Report'!$B$7,1,0)))</f>
        <v/>
      </c>
      <c r="I2647" s="20" t="str">
        <f aca="false">IF($E2647&lt;&gt;1,"",IF($F2647="",0,IF($G2647&lt;='Cohort Report'!$B$8,1,0)))</f>
        <v/>
      </c>
      <c r="J2647" s="21" t="str">
        <f aca="false">IF($E2647&lt;&gt;1,"",DATE(YEAR($D2647),MONTH($D2647),1))</f>
        <v/>
      </c>
      <c r="K2647" s="20" t="str">
        <f aca="false">IF($E2647&lt;&gt;1,"",IF($G2647="","",IF(AND($D2647&gt;='Cohort Report'!$B$5,$D2647&lt;='Cohort Report'!$B$6),$G2647,"")))</f>
        <v/>
      </c>
    </row>
    <row r="2648" customFormat="false" ht="15" hidden="false" customHeight="false" outlineLevel="0" collapsed="false">
      <c r="A2648" s="9"/>
      <c r="B2648" s="22"/>
      <c r="C2648" s="23"/>
      <c r="D2648" s="19" t="str">
        <f aca="false">IF($A2648="","",_xlfn.MINIFS($B:$B,$A:$A,$A2648))</f>
        <v/>
      </c>
      <c r="E2648" s="20" t="str">
        <f aca="false">IF($A2648="","",IF(AND($B2648=$D2648,COUNTIFS($A$2:$A2648,$A2648,$B$2:$B2648,$B2648)=1),1,0))</f>
        <v/>
      </c>
      <c r="F2648" s="19" t="str">
        <f aca="false">IF($E2648&lt;&gt;1,"",IF(COUNTIFS($A:$A,$A2648,$B:$B,"&gt;"&amp;$D2648)=0,"",_xlfn.MINIFS($B:$B,$A:$A,$A2648,$B:$B,"&gt;"&amp;$D2648)))</f>
        <v/>
      </c>
      <c r="G2648" s="20" t="str">
        <f aca="false">IF($F2648="","",$F2648-$D2648)</f>
        <v/>
      </c>
      <c r="H2648" s="20" t="str">
        <f aca="false">IF($E2648&lt;&gt;1,"",IF($F2648="",0,IF($G2648&lt;='Cohort Report'!$B$7,1,0)))</f>
        <v/>
      </c>
      <c r="I2648" s="20" t="str">
        <f aca="false">IF($E2648&lt;&gt;1,"",IF($F2648="",0,IF($G2648&lt;='Cohort Report'!$B$8,1,0)))</f>
        <v/>
      </c>
      <c r="J2648" s="21" t="str">
        <f aca="false">IF($E2648&lt;&gt;1,"",DATE(YEAR($D2648),MONTH($D2648),1))</f>
        <v/>
      </c>
      <c r="K2648" s="20" t="str">
        <f aca="false">IF($E2648&lt;&gt;1,"",IF($G2648="","",IF(AND($D2648&gt;='Cohort Report'!$B$5,$D2648&lt;='Cohort Report'!$B$6),$G2648,"")))</f>
        <v/>
      </c>
    </row>
    <row r="2649" customFormat="false" ht="15" hidden="false" customHeight="false" outlineLevel="0" collapsed="false">
      <c r="A2649" s="9"/>
      <c r="B2649" s="22"/>
      <c r="C2649" s="23"/>
      <c r="D2649" s="19" t="str">
        <f aca="false">IF($A2649="","",_xlfn.MINIFS($B:$B,$A:$A,$A2649))</f>
        <v/>
      </c>
      <c r="E2649" s="20" t="str">
        <f aca="false">IF($A2649="","",IF(AND($B2649=$D2649,COUNTIFS($A$2:$A2649,$A2649,$B$2:$B2649,$B2649)=1),1,0))</f>
        <v/>
      </c>
      <c r="F2649" s="19" t="str">
        <f aca="false">IF($E2649&lt;&gt;1,"",IF(COUNTIFS($A:$A,$A2649,$B:$B,"&gt;"&amp;$D2649)=0,"",_xlfn.MINIFS($B:$B,$A:$A,$A2649,$B:$B,"&gt;"&amp;$D2649)))</f>
        <v/>
      </c>
      <c r="G2649" s="20" t="str">
        <f aca="false">IF($F2649="","",$F2649-$D2649)</f>
        <v/>
      </c>
      <c r="H2649" s="20" t="str">
        <f aca="false">IF($E2649&lt;&gt;1,"",IF($F2649="",0,IF($G2649&lt;='Cohort Report'!$B$7,1,0)))</f>
        <v/>
      </c>
      <c r="I2649" s="20" t="str">
        <f aca="false">IF($E2649&lt;&gt;1,"",IF($F2649="",0,IF($G2649&lt;='Cohort Report'!$B$8,1,0)))</f>
        <v/>
      </c>
      <c r="J2649" s="21" t="str">
        <f aca="false">IF($E2649&lt;&gt;1,"",DATE(YEAR($D2649),MONTH($D2649),1))</f>
        <v/>
      </c>
      <c r="K2649" s="20" t="str">
        <f aca="false">IF($E2649&lt;&gt;1,"",IF($G2649="","",IF(AND($D2649&gt;='Cohort Report'!$B$5,$D2649&lt;='Cohort Report'!$B$6),$G2649,"")))</f>
        <v/>
      </c>
    </row>
    <row r="2650" customFormat="false" ht="15" hidden="false" customHeight="false" outlineLevel="0" collapsed="false">
      <c r="A2650" s="9"/>
      <c r="B2650" s="22"/>
      <c r="C2650" s="23"/>
      <c r="D2650" s="19" t="str">
        <f aca="false">IF($A2650="","",_xlfn.MINIFS($B:$B,$A:$A,$A2650))</f>
        <v/>
      </c>
      <c r="E2650" s="20" t="str">
        <f aca="false">IF($A2650="","",IF(AND($B2650=$D2650,COUNTIFS($A$2:$A2650,$A2650,$B$2:$B2650,$B2650)=1),1,0))</f>
        <v/>
      </c>
      <c r="F2650" s="19" t="str">
        <f aca="false">IF($E2650&lt;&gt;1,"",IF(COUNTIFS($A:$A,$A2650,$B:$B,"&gt;"&amp;$D2650)=0,"",_xlfn.MINIFS($B:$B,$A:$A,$A2650,$B:$B,"&gt;"&amp;$D2650)))</f>
        <v/>
      </c>
      <c r="G2650" s="20" t="str">
        <f aca="false">IF($F2650="","",$F2650-$D2650)</f>
        <v/>
      </c>
      <c r="H2650" s="20" t="str">
        <f aca="false">IF($E2650&lt;&gt;1,"",IF($F2650="",0,IF($G2650&lt;='Cohort Report'!$B$7,1,0)))</f>
        <v/>
      </c>
      <c r="I2650" s="20" t="str">
        <f aca="false">IF($E2650&lt;&gt;1,"",IF($F2650="",0,IF($G2650&lt;='Cohort Report'!$B$8,1,0)))</f>
        <v/>
      </c>
      <c r="J2650" s="21" t="str">
        <f aca="false">IF($E2650&lt;&gt;1,"",DATE(YEAR($D2650),MONTH($D2650),1))</f>
        <v/>
      </c>
      <c r="K2650" s="20" t="str">
        <f aca="false">IF($E2650&lt;&gt;1,"",IF($G2650="","",IF(AND($D2650&gt;='Cohort Report'!$B$5,$D2650&lt;='Cohort Report'!$B$6),$G2650,"")))</f>
        <v/>
      </c>
    </row>
    <row r="2651" customFormat="false" ht="15" hidden="false" customHeight="false" outlineLevel="0" collapsed="false">
      <c r="A2651" s="9"/>
      <c r="B2651" s="22"/>
      <c r="C2651" s="23"/>
      <c r="D2651" s="19" t="str">
        <f aca="false">IF($A2651="","",_xlfn.MINIFS($B:$B,$A:$A,$A2651))</f>
        <v/>
      </c>
      <c r="E2651" s="20" t="str">
        <f aca="false">IF($A2651="","",IF(AND($B2651=$D2651,COUNTIFS($A$2:$A2651,$A2651,$B$2:$B2651,$B2651)=1),1,0))</f>
        <v/>
      </c>
      <c r="F2651" s="19" t="str">
        <f aca="false">IF($E2651&lt;&gt;1,"",IF(COUNTIFS($A:$A,$A2651,$B:$B,"&gt;"&amp;$D2651)=0,"",_xlfn.MINIFS($B:$B,$A:$A,$A2651,$B:$B,"&gt;"&amp;$D2651)))</f>
        <v/>
      </c>
      <c r="G2651" s="20" t="str">
        <f aca="false">IF($F2651="","",$F2651-$D2651)</f>
        <v/>
      </c>
      <c r="H2651" s="20" t="str">
        <f aca="false">IF($E2651&lt;&gt;1,"",IF($F2651="",0,IF($G2651&lt;='Cohort Report'!$B$7,1,0)))</f>
        <v/>
      </c>
      <c r="I2651" s="20" t="str">
        <f aca="false">IF($E2651&lt;&gt;1,"",IF($F2651="",0,IF($G2651&lt;='Cohort Report'!$B$8,1,0)))</f>
        <v/>
      </c>
      <c r="J2651" s="21" t="str">
        <f aca="false">IF($E2651&lt;&gt;1,"",DATE(YEAR($D2651),MONTH($D2651),1))</f>
        <v/>
      </c>
      <c r="K2651" s="20" t="str">
        <f aca="false">IF($E2651&lt;&gt;1,"",IF($G2651="","",IF(AND($D2651&gt;='Cohort Report'!$B$5,$D2651&lt;='Cohort Report'!$B$6),$G2651,"")))</f>
        <v/>
      </c>
    </row>
    <row r="2652" customFormat="false" ht="15" hidden="false" customHeight="false" outlineLevel="0" collapsed="false">
      <c r="A2652" s="9"/>
      <c r="B2652" s="22"/>
      <c r="C2652" s="23"/>
      <c r="D2652" s="19" t="str">
        <f aca="false">IF($A2652="","",_xlfn.MINIFS($B:$B,$A:$A,$A2652))</f>
        <v/>
      </c>
      <c r="E2652" s="20" t="str">
        <f aca="false">IF($A2652="","",IF(AND($B2652=$D2652,COUNTIFS($A$2:$A2652,$A2652,$B$2:$B2652,$B2652)=1),1,0))</f>
        <v/>
      </c>
      <c r="F2652" s="19" t="str">
        <f aca="false">IF($E2652&lt;&gt;1,"",IF(COUNTIFS($A:$A,$A2652,$B:$B,"&gt;"&amp;$D2652)=0,"",_xlfn.MINIFS($B:$B,$A:$A,$A2652,$B:$B,"&gt;"&amp;$D2652)))</f>
        <v/>
      </c>
      <c r="G2652" s="20" t="str">
        <f aca="false">IF($F2652="","",$F2652-$D2652)</f>
        <v/>
      </c>
      <c r="H2652" s="20" t="str">
        <f aca="false">IF($E2652&lt;&gt;1,"",IF($F2652="",0,IF($G2652&lt;='Cohort Report'!$B$7,1,0)))</f>
        <v/>
      </c>
      <c r="I2652" s="20" t="str">
        <f aca="false">IF($E2652&lt;&gt;1,"",IF($F2652="",0,IF($G2652&lt;='Cohort Report'!$B$8,1,0)))</f>
        <v/>
      </c>
      <c r="J2652" s="21" t="str">
        <f aca="false">IF($E2652&lt;&gt;1,"",DATE(YEAR($D2652),MONTH($D2652),1))</f>
        <v/>
      </c>
      <c r="K2652" s="20" t="str">
        <f aca="false">IF($E2652&lt;&gt;1,"",IF($G2652="","",IF(AND($D2652&gt;='Cohort Report'!$B$5,$D2652&lt;='Cohort Report'!$B$6),$G2652,"")))</f>
        <v/>
      </c>
    </row>
    <row r="2653" customFormat="false" ht="15" hidden="false" customHeight="false" outlineLevel="0" collapsed="false">
      <c r="A2653" s="9"/>
      <c r="B2653" s="22"/>
      <c r="C2653" s="23"/>
      <c r="D2653" s="19" t="str">
        <f aca="false">IF($A2653="","",_xlfn.MINIFS($B:$B,$A:$A,$A2653))</f>
        <v/>
      </c>
      <c r="E2653" s="20" t="str">
        <f aca="false">IF($A2653="","",IF(AND($B2653=$D2653,COUNTIFS($A$2:$A2653,$A2653,$B$2:$B2653,$B2653)=1),1,0))</f>
        <v/>
      </c>
      <c r="F2653" s="19" t="str">
        <f aca="false">IF($E2653&lt;&gt;1,"",IF(COUNTIFS($A:$A,$A2653,$B:$B,"&gt;"&amp;$D2653)=0,"",_xlfn.MINIFS($B:$B,$A:$A,$A2653,$B:$B,"&gt;"&amp;$D2653)))</f>
        <v/>
      </c>
      <c r="G2653" s="20" t="str">
        <f aca="false">IF($F2653="","",$F2653-$D2653)</f>
        <v/>
      </c>
      <c r="H2653" s="20" t="str">
        <f aca="false">IF($E2653&lt;&gt;1,"",IF($F2653="",0,IF($G2653&lt;='Cohort Report'!$B$7,1,0)))</f>
        <v/>
      </c>
      <c r="I2653" s="20" t="str">
        <f aca="false">IF($E2653&lt;&gt;1,"",IF($F2653="",0,IF($G2653&lt;='Cohort Report'!$B$8,1,0)))</f>
        <v/>
      </c>
      <c r="J2653" s="21" t="str">
        <f aca="false">IF($E2653&lt;&gt;1,"",DATE(YEAR($D2653),MONTH($D2653),1))</f>
        <v/>
      </c>
      <c r="K2653" s="20" t="str">
        <f aca="false">IF($E2653&lt;&gt;1,"",IF($G2653="","",IF(AND($D2653&gt;='Cohort Report'!$B$5,$D2653&lt;='Cohort Report'!$B$6),$G2653,"")))</f>
        <v/>
      </c>
    </row>
    <row r="2654" customFormat="false" ht="15" hidden="false" customHeight="false" outlineLevel="0" collapsed="false">
      <c r="A2654" s="9"/>
      <c r="B2654" s="22"/>
      <c r="C2654" s="23"/>
      <c r="D2654" s="19" t="str">
        <f aca="false">IF($A2654="","",_xlfn.MINIFS($B:$B,$A:$A,$A2654))</f>
        <v/>
      </c>
      <c r="E2654" s="20" t="str">
        <f aca="false">IF($A2654="","",IF(AND($B2654=$D2654,COUNTIFS($A$2:$A2654,$A2654,$B$2:$B2654,$B2654)=1),1,0))</f>
        <v/>
      </c>
      <c r="F2654" s="19" t="str">
        <f aca="false">IF($E2654&lt;&gt;1,"",IF(COUNTIFS($A:$A,$A2654,$B:$B,"&gt;"&amp;$D2654)=0,"",_xlfn.MINIFS($B:$B,$A:$A,$A2654,$B:$B,"&gt;"&amp;$D2654)))</f>
        <v/>
      </c>
      <c r="G2654" s="20" t="str">
        <f aca="false">IF($F2654="","",$F2654-$D2654)</f>
        <v/>
      </c>
      <c r="H2654" s="20" t="str">
        <f aca="false">IF($E2654&lt;&gt;1,"",IF($F2654="",0,IF($G2654&lt;='Cohort Report'!$B$7,1,0)))</f>
        <v/>
      </c>
      <c r="I2654" s="20" t="str">
        <f aca="false">IF($E2654&lt;&gt;1,"",IF($F2654="",0,IF($G2654&lt;='Cohort Report'!$B$8,1,0)))</f>
        <v/>
      </c>
      <c r="J2654" s="21" t="str">
        <f aca="false">IF($E2654&lt;&gt;1,"",DATE(YEAR($D2654),MONTH($D2654),1))</f>
        <v/>
      </c>
      <c r="K2654" s="20" t="str">
        <f aca="false">IF($E2654&lt;&gt;1,"",IF($G2654="","",IF(AND($D2654&gt;='Cohort Report'!$B$5,$D2654&lt;='Cohort Report'!$B$6),$G2654,"")))</f>
        <v/>
      </c>
    </row>
    <row r="2655" customFormat="false" ht="15" hidden="false" customHeight="false" outlineLevel="0" collapsed="false">
      <c r="A2655" s="9"/>
      <c r="B2655" s="22"/>
      <c r="C2655" s="23"/>
      <c r="D2655" s="19" t="str">
        <f aca="false">IF($A2655="","",_xlfn.MINIFS($B:$B,$A:$A,$A2655))</f>
        <v/>
      </c>
      <c r="E2655" s="20" t="str">
        <f aca="false">IF($A2655="","",IF(AND($B2655=$D2655,COUNTIFS($A$2:$A2655,$A2655,$B$2:$B2655,$B2655)=1),1,0))</f>
        <v/>
      </c>
      <c r="F2655" s="19" t="str">
        <f aca="false">IF($E2655&lt;&gt;1,"",IF(COUNTIFS($A:$A,$A2655,$B:$B,"&gt;"&amp;$D2655)=0,"",_xlfn.MINIFS($B:$B,$A:$A,$A2655,$B:$B,"&gt;"&amp;$D2655)))</f>
        <v/>
      </c>
      <c r="G2655" s="20" t="str">
        <f aca="false">IF($F2655="","",$F2655-$D2655)</f>
        <v/>
      </c>
      <c r="H2655" s="20" t="str">
        <f aca="false">IF($E2655&lt;&gt;1,"",IF($F2655="",0,IF($G2655&lt;='Cohort Report'!$B$7,1,0)))</f>
        <v/>
      </c>
      <c r="I2655" s="20" t="str">
        <f aca="false">IF($E2655&lt;&gt;1,"",IF($F2655="",0,IF($G2655&lt;='Cohort Report'!$B$8,1,0)))</f>
        <v/>
      </c>
      <c r="J2655" s="21" t="str">
        <f aca="false">IF($E2655&lt;&gt;1,"",DATE(YEAR($D2655),MONTH($D2655),1))</f>
        <v/>
      </c>
      <c r="K2655" s="20" t="str">
        <f aca="false">IF($E2655&lt;&gt;1,"",IF($G2655="","",IF(AND($D2655&gt;='Cohort Report'!$B$5,$D2655&lt;='Cohort Report'!$B$6),$G2655,"")))</f>
        <v/>
      </c>
    </row>
    <row r="2656" customFormat="false" ht="15" hidden="false" customHeight="false" outlineLevel="0" collapsed="false">
      <c r="A2656" s="9"/>
      <c r="B2656" s="22"/>
      <c r="C2656" s="23"/>
      <c r="D2656" s="19" t="str">
        <f aca="false">IF($A2656="","",_xlfn.MINIFS($B:$B,$A:$A,$A2656))</f>
        <v/>
      </c>
      <c r="E2656" s="20" t="str">
        <f aca="false">IF($A2656="","",IF(AND($B2656=$D2656,COUNTIFS($A$2:$A2656,$A2656,$B$2:$B2656,$B2656)=1),1,0))</f>
        <v/>
      </c>
      <c r="F2656" s="19" t="str">
        <f aca="false">IF($E2656&lt;&gt;1,"",IF(COUNTIFS($A:$A,$A2656,$B:$B,"&gt;"&amp;$D2656)=0,"",_xlfn.MINIFS($B:$B,$A:$A,$A2656,$B:$B,"&gt;"&amp;$D2656)))</f>
        <v/>
      </c>
      <c r="G2656" s="20" t="str">
        <f aca="false">IF($F2656="","",$F2656-$D2656)</f>
        <v/>
      </c>
      <c r="H2656" s="20" t="str">
        <f aca="false">IF($E2656&lt;&gt;1,"",IF($F2656="",0,IF($G2656&lt;='Cohort Report'!$B$7,1,0)))</f>
        <v/>
      </c>
      <c r="I2656" s="20" t="str">
        <f aca="false">IF($E2656&lt;&gt;1,"",IF($F2656="",0,IF($G2656&lt;='Cohort Report'!$B$8,1,0)))</f>
        <v/>
      </c>
      <c r="J2656" s="21" t="str">
        <f aca="false">IF($E2656&lt;&gt;1,"",DATE(YEAR($D2656),MONTH($D2656),1))</f>
        <v/>
      </c>
      <c r="K2656" s="20" t="str">
        <f aca="false">IF($E2656&lt;&gt;1,"",IF($G2656="","",IF(AND($D2656&gt;='Cohort Report'!$B$5,$D2656&lt;='Cohort Report'!$B$6),$G2656,"")))</f>
        <v/>
      </c>
    </row>
    <row r="2657" customFormat="false" ht="15" hidden="false" customHeight="false" outlineLevel="0" collapsed="false">
      <c r="A2657" s="9"/>
      <c r="B2657" s="22"/>
      <c r="C2657" s="23"/>
      <c r="D2657" s="19" t="str">
        <f aca="false">IF($A2657="","",_xlfn.MINIFS($B:$B,$A:$A,$A2657))</f>
        <v/>
      </c>
      <c r="E2657" s="20" t="str">
        <f aca="false">IF($A2657="","",IF(AND($B2657=$D2657,COUNTIFS($A$2:$A2657,$A2657,$B$2:$B2657,$B2657)=1),1,0))</f>
        <v/>
      </c>
      <c r="F2657" s="19" t="str">
        <f aca="false">IF($E2657&lt;&gt;1,"",IF(COUNTIFS($A:$A,$A2657,$B:$B,"&gt;"&amp;$D2657)=0,"",_xlfn.MINIFS($B:$B,$A:$A,$A2657,$B:$B,"&gt;"&amp;$D2657)))</f>
        <v/>
      </c>
      <c r="G2657" s="20" t="str">
        <f aca="false">IF($F2657="","",$F2657-$D2657)</f>
        <v/>
      </c>
      <c r="H2657" s="20" t="str">
        <f aca="false">IF($E2657&lt;&gt;1,"",IF($F2657="",0,IF($G2657&lt;='Cohort Report'!$B$7,1,0)))</f>
        <v/>
      </c>
      <c r="I2657" s="20" t="str">
        <f aca="false">IF($E2657&lt;&gt;1,"",IF($F2657="",0,IF($G2657&lt;='Cohort Report'!$B$8,1,0)))</f>
        <v/>
      </c>
      <c r="J2657" s="21" t="str">
        <f aca="false">IF($E2657&lt;&gt;1,"",DATE(YEAR($D2657),MONTH($D2657),1))</f>
        <v/>
      </c>
      <c r="K2657" s="20" t="str">
        <f aca="false">IF($E2657&lt;&gt;1,"",IF($G2657="","",IF(AND($D2657&gt;='Cohort Report'!$B$5,$D2657&lt;='Cohort Report'!$B$6),$G2657,"")))</f>
        <v/>
      </c>
    </row>
    <row r="2658" customFormat="false" ht="15" hidden="false" customHeight="false" outlineLevel="0" collapsed="false">
      <c r="A2658" s="9"/>
      <c r="B2658" s="22"/>
      <c r="C2658" s="23"/>
      <c r="D2658" s="19" t="str">
        <f aca="false">IF($A2658="","",_xlfn.MINIFS($B:$B,$A:$A,$A2658))</f>
        <v/>
      </c>
      <c r="E2658" s="20" t="str">
        <f aca="false">IF($A2658="","",IF(AND($B2658=$D2658,COUNTIFS($A$2:$A2658,$A2658,$B$2:$B2658,$B2658)=1),1,0))</f>
        <v/>
      </c>
      <c r="F2658" s="19" t="str">
        <f aca="false">IF($E2658&lt;&gt;1,"",IF(COUNTIFS($A:$A,$A2658,$B:$B,"&gt;"&amp;$D2658)=0,"",_xlfn.MINIFS($B:$B,$A:$A,$A2658,$B:$B,"&gt;"&amp;$D2658)))</f>
        <v/>
      </c>
      <c r="G2658" s="20" t="str">
        <f aca="false">IF($F2658="","",$F2658-$D2658)</f>
        <v/>
      </c>
      <c r="H2658" s="20" t="str">
        <f aca="false">IF($E2658&lt;&gt;1,"",IF($F2658="",0,IF($G2658&lt;='Cohort Report'!$B$7,1,0)))</f>
        <v/>
      </c>
      <c r="I2658" s="20" t="str">
        <f aca="false">IF($E2658&lt;&gt;1,"",IF($F2658="",0,IF($G2658&lt;='Cohort Report'!$B$8,1,0)))</f>
        <v/>
      </c>
      <c r="J2658" s="21" t="str">
        <f aca="false">IF($E2658&lt;&gt;1,"",DATE(YEAR($D2658),MONTH($D2658),1))</f>
        <v/>
      </c>
      <c r="K2658" s="20" t="str">
        <f aca="false">IF($E2658&lt;&gt;1,"",IF($G2658="","",IF(AND($D2658&gt;='Cohort Report'!$B$5,$D2658&lt;='Cohort Report'!$B$6),$G2658,"")))</f>
        <v/>
      </c>
    </row>
    <row r="2659" customFormat="false" ht="15" hidden="false" customHeight="false" outlineLevel="0" collapsed="false">
      <c r="A2659" s="9"/>
      <c r="B2659" s="22"/>
      <c r="C2659" s="23"/>
      <c r="D2659" s="19" t="str">
        <f aca="false">IF($A2659="","",_xlfn.MINIFS($B:$B,$A:$A,$A2659))</f>
        <v/>
      </c>
      <c r="E2659" s="20" t="str">
        <f aca="false">IF($A2659="","",IF(AND($B2659=$D2659,COUNTIFS($A$2:$A2659,$A2659,$B$2:$B2659,$B2659)=1),1,0))</f>
        <v/>
      </c>
      <c r="F2659" s="19" t="str">
        <f aca="false">IF($E2659&lt;&gt;1,"",IF(COUNTIFS($A:$A,$A2659,$B:$B,"&gt;"&amp;$D2659)=0,"",_xlfn.MINIFS($B:$B,$A:$A,$A2659,$B:$B,"&gt;"&amp;$D2659)))</f>
        <v/>
      </c>
      <c r="G2659" s="20" t="str">
        <f aca="false">IF($F2659="","",$F2659-$D2659)</f>
        <v/>
      </c>
      <c r="H2659" s="20" t="str">
        <f aca="false">IF($E2659&lt;&gt;1,"",IF($F2659="",0,IF($G2659&lt;='Cohort Report'!$B$7,1,0)))</f>
        <v/>
      </c>
      <c r="I2659" s="20" t="str">
        <f aca="false">IF($E2659&lt;&gt;1,"",IF($F2659="",0,IF($G2659&lt;='Cohort Report'!$B$8,1,0)))</f>
        <v/>
      </c>
      <c r="J2659" s="21" t="str">
        <f aca="false">IF($E2659&lt;&gt;1,"",DATE(YEAR($D2659),MONTH($D2659),1))</f>
        <v/>
      </c>
      <c r="K2659" s="20" t="str">
        <f aca="false">IF($E2659&lt;&gt;1,"",IF($G2659="","",IF(AND($D2659&gt;='Cohort Report'!$B$5,$D2659&lt;='Cohort Report'!$B$6),$G2659,"")))</f>
        <v/>
      </c>
    </row>
    <row r="2660" customFormat="false" ht="15" hidden="false" customHeight="false" outlineLevel="0" collapsed="false">
      <c r="A2660" s="9"/>
      <c r="B2660" s="22"/>
      <c r="C2660" s="23"/>
      <c r="D2660" s="19" t="str">
        <f aca="false">IF($A2660="","",_xlfn.MINIFS($B:$B,$A:$A,$A2660))</f>
        <v/>
      </c>
      <c r="E2660" s="20" t="str">
        <f aca="false">IF($A2660="","",IF(AND($B2660=$D2660,COUNTIFS($A$2:$A2660,$A2660,$B$2:$B2660,$B2660)=1),1,0))</f>
        <v/>
      </c>
      <c r="F2660" s="19" t="str">
        <f aca="false">IF($E2660&lt;&gt;1,"",IF(COUNTIFS($A:$A,$A2660,$B:$B,"&gt;"&amp;$D2660)=0,"",_xlfn.MINIFS($B:$B,$A:$A,$A2660,$B:$B,"&gt;"&amp;$D2660)))</f>
        <v/>
      </c>
      <c r="G2660" s="20" t="str">
        <f aca="false">IF($F2660="","",$F2660-$D2660)</f>
        <v/>
      </c>
      <c r="H2660" s="20" t="str">
        <f aca="false">IF($E2660&lt;&gt;1,"",IF($F2660="",0,IF($G2660&lt;='Cohort Report'!$B$7,1,0)))</f>
        <v/>
      </c>
      <c r="I2660" s="20" t="str">
        <f aca="false">IF($E2660&lt;&gt;1,"",IF($F2660="",0,IF($G2660&lt;='Cohort Report'!$B$8,1,0)))</f>
        <v/>
      </c>
      <c r="J2660" s="21" t="str">
        <f aca="false">IF($E2660&lt;&gt;1,"",DATE(YEAR($D2660),MONTH($D2660),1))</f>
        <v/>
      </c>
      <c r="K2660" s="20" t="str">
        <f aca="false">IF($E2660&lt;&gt;1,"",IF($G2660="","",IF(AND($D2660&gt;='Cohort Report'!$B$5,$D2660&lt;='Cohort Report'!$B$6),$G2660,"")))</f>
        <v/>
      </c>
    </row>
    <row r="2661" customFormat="false" ht="15" hidden="false" customHeight="false" outlineLevel="0" collapsed="false">
      <c r="A2661" s="9"/>
      <c r="B2661" s="22"/>
      <c r="C2661" s="23"/>
      <c r="D2661" s="19" t="str">
        <f aca="false">IF($A2661="","",_xlfn.MINIFS($B:$B,$A:$A,$A2661))</f>
        <v/>
      </c>
      <c r="E2661" s="20" t="str">
        <f aca="false">IF($A2661="","",IF(AND($B2661=$D2661,COUNTIFS($A$2:$A2661,$A2661,$B$2:$B2661,$B2661)=1),1,0))</f>
        <v/>
      </c>
      <c r="F2661" s="19" t="str">
        <f aca="false">IF($E2661&lt;&gt;1,"",IF(COUNTIFS($A:$A,$A2661,$B:$B,"&gt;"&amp;$D2661)=0,"",_xlfn.MINIFS($B:$B,$A:$A,$A2661,$B:$B,"&gt;"&amp;$D2661)))</f>
        <v/>
      </c>
      <c r="G2661" s="20" t="str">
        <f aca="false">IF($F2661="","",$F2661-$D2661)</f>
        <v/>
      </c>
      <c r="H2661" s="20" t="str">
        <f aca="false">IF($E2661&lt;&gt;1,"",IF($F2661="",0,IF($G2661&lt;='Cohort Report'!$B$7,1,0)))</f>
        <v/>
      </c>
      <c r="I2661" s="20" t="str">
        <f aca="false">IF($E2661&lt;&gt;1,"",IF($F2661="",0,IF($G2661&lt;='Cohort Report'!$B$8,1,0)))</f>
        <v/>
      </c>
      <c r="J2661" s="21" t="str">
        <f aca="false">IF($E2661&lt;&gt;1,"",DATE(YEAR($D2661),MONTH($D2661),1))</f>
        <v/>
      </c>
      <c r="K2661" s="20" t="str">
        <f aca="false">IF($E2661&lt;&gt;1,"",IF($G2661="","",IF(AND($D2661&gt;='Cohort Report'!$B$5,$D2661&lt;='Cohort Report'!$B$6),$G2661,"")))</f>
        <v/>
      </c>
    </row>
    <row r="2662" customFormat="false" ht="15" hidden="false" customHeight="false" outlineLevel="0" collapsed="false">
      <c r="A2662" s="9"/>
      <c r="B2662" s="22"/>
      <c r="C2662" s="23"/>
      <c r="D2662" s="19" t="str">
        <f aca="false">IF($A2662="","",_xlfn.MINIFS($B:$B,$A:$A,$A2662))</f>
        <v/>
      </c>
      <c r="E2662" s="20" t="str">
        <f aca="false">IF($A2662="","",IF(AND($B2662=$D2662,COUNTIFS($A$2:$A2662,$A2662,$B$2:$B2662,$B2662)=1),1,0))</f>
        <v/>
      </c>
      <c r="F2662" s="19" t="str">
        <f aca="false">IF($E2662&lt;&gt;1,"",IF(COUNTIFS($A:$A,$A2662,$B:$B,"&gt;"&amp;$D2662)=0,"",_xlfn.MINIFS($B:$B,$A:$A,$A2662,$B:$B,"&gt;"&amp;$D2662)))</f>
        <v/>
      </c>
      <c r="G2662" s="20" t="str">
        <f aca="false">IF($F2662="","",$F2662-$D2662)</f>
        <v/>
      </c>
      <c r="H2662" s="20" t="str">
        <f aca="false">IF($E2662&lt;&gt;1,"",IF($F2662="",0,IF($G2662&lt;='Cohort Report'!$B$7,1,0)))</f>
        <v/>
      </c>
      <c r="I2662" s="20" t="str">
        <f aca="false">IF($E2662&lt;&gt;1,"",IF($F2662="",0,IF($G2662&lt;='Cohort Report'!$B$8,1,0)))</f>
        <v/>
      </c>
      <c r="J2662" s="21" t="str">
        <f aca="false">IF($E2662&lt;&gt;1,"",DATE(YEAR($D2662),MONTH($D2662),1))</f>
        <v/>
      </c>
      <c r="K2662" s="20" t="str">
        <f aca="false">IF($E2662&lt;&gt;1,"",IF($G2662="","",IF(AND($D2662&gt;='Cohort Report'!$B$5,$D2662&lt;='Cohort Report'!$B$6),$G2662,"")))</f>
        <v/>
      </c>
    </row>
    <row r="2663" customFormat="false" ht="15" hidden="false" customHeight="false" outlineLevel="0" collapsed="false">
      <c r="A2663" s="9"/>
      <c r="B2663" s="22"/>
      <c r="C2663" s="23"/>
      <c r="D2663" s="19" t="str">
        <f aca="false">IF($A2663="","",_xlfn.MINIFS($B:$B,$A:$A,$A2663))</f>
        <v/>
      </c>
      <c r="E2663" s="20" t="str">
        <f aca="false">IF($A2663="","",IF(AND($B2663=$D2663,COUNTIFS($A$2:$A2663,$A2663,$B$2:$B2663,$B2663)=1),1,0))</f>
        <v/>
      </c>
      <c r="F2663" s="19" t="str">
        <f aca="false">IF($E2663&lt;&gt;1,"",IF(COUNTIFS($A:$A,$A2663,$B:$B,"&gt;"&amp;$D2663)=0,"",_xlfn.MINIFS($B:$B,$A:$A,$A2663,$B:$B,"&gt;"&amp;$D2663)))</f>
        <v/>
      </c>
      <c r="G2663" s="20" t="str">
        <f aca="false">IF($F2663="","",$F2663-$D2663)</f>
        <v/>
      </c>
      <c r="H2663" s="20" t="str">
        <f aca="false">IF($E2663&lt;&gt;1,"",IF($F2663="",0,IF($G2663&lt;='Cohort Report'!$B$7,1,0)))</f>
        <v/>
      </c>
      <c r="I2663" s="20" t="str">
        <f aca="false">IF($E2663&lt;&gt;1,"",IF($F2663="",0,IF($G2663&lt;='Cohort Report'!$B$8,1,0)))</f>
        <v/>
      </c>
      <c r="J2663" s="21" t="str">
        <f aca="false">IF($E2663&lt;&gt;1,"",DATE(YEAR($D2663),MONTH($D2663),1))</f>
        <v/>
      </c>
      <c r="K2663" s="20" t="str">
        <f aca="false">IF($E2663&lt;&gt;1,"",IF($G2663="","",IF(AND($D2663&gt;='Cohort Report'!$B$5,$D2663&lt;='Cohort Report'!$B$6),$G2663,"")))</f>
        <v/>
      </c>
    </row>
    <row r="2664" customFormat="false" ht="15" hidden="false" customHeight="false" outlineLevel="0" collapsed="false">
      <c r="A2664" s="9"/>
      <c r="B2664" s="22"/>
      <c r="C2664" s="23"/>
      <c r="D2664" s="19" t="str">
        <f aca="false">IF($A2664="","",_xlfn.MINIFS($B:$B,$A:$A,$A2664))</f>
        <v/>
      </c>
      <c r="E2664" s="20" t="str">
        <f aca="false">IF($A2664="","",IF(AND($B2664=$D2664,COUNTIFS($A$2:$A2664,$A2664,$B$2:$B2664,$B2664)=1),1,0))</f>
        <v/>
      </c>
      <c r="F2664" s="19" t="str">
        <f aca="false">IF($E2664&lt;&gt;1,"",IF(COUNTIFS($A:$A,$A2664,$B:$B,"&gt;"&amp;$D2664)=0,"",_xlfn.MINIFS($B:$B,$A:$A,$A2664,$B:$B,"&gt;"&amp;$D2664)))</f>
        <v/>
      </c>
      <c r="G2664" s="20" t="str">
        <f aca="false">IF($F2664="","",$F2664-$D2664)</f>
        <v/>
      </c>
      <c r="H2664" s="20" t="str">
        <f aca="false">IF($E2664&lt;&gt;1,"",IF($F2664="",0,IF($G2664&lt;='Cohort Report'!$B$7,1,0)))</f>
        <v/>
      </c>
      <c r="I2664" s="20" t="str">
        <f aca="false">IF($E2664&lt;&gt;1,"",IF($F2664="",0,IF($G2664&lt;='Cohort Report'!$B$8,1,0)))</f>
        <v/>
      </c>
      <c r="J2664" s="21" t="str">
        <f aca="false">IF($E2664&lt;&gt;1,"",DATE(YEAR($D2664),MONTH($D2664),1))</f>
        <v/>
      </c>
      <c r="K2664" s="20" t="str">
        <f aca="false">IF($E2664&lt;&gt;1,"",IF($G2664="","",IF(AND($D2664&gt;='Cohort Report'!$B$5,$D2664&lt;='Cohort Report'!$B$6),$G2664,"")))</f>
        <v/>
      </c>
    </row>
    <row r="2665" customFormat="false" ht="15" hidden="false" customHeight="false" outlineLevel="0" collapsed="false">
      <c r="A2665" s="9"/>
      <c r="B2665" s="22"/>
      <c r="C2665" s="23"/>
      <c r="D2665" s="19" t="str">
        <f aca="false">IF($A2665="","",_xlfn.MINIFS($B:$B,$A:$A,$A2665))</f>
        <v/>
      </c>
      <c r="E2665" s="20" t="str">
        <f aca="false">IF($A2665="","",IF(AND($B2665=$D2665,COUNTIFS($A$2:$A2665,$A2665,$B$2:$B2665,$B2665)=1),1,0))</f>
        <v/>
      </c>
      <c r="F2665" s="19" t="str">
        <f aca="false">IF($E2665&lt;&gt;1,"",IF(COUNTIFS($A:$A,$A2665,$B:$B,"&gt;"&amp;$D2665)=0,"",_xlfn.MINIFS($B:$B,$A:$A,$A2665,$B:$B,"&gt;"&amp;$D2665)))</f>
        <v/>
      </c>
      <c r="G2665" s="20" t="str">
        <f aca="false">IF($F2665="","",$F2665-$D2665)</f>
        <v/>
      </c>
      <c r="H2665" s="20" t="str">
        <f aca="false">IF($E2665&lt;&gt;1,"",IF($F2665="",0,IF($G2665&lt;='Cohort Report'!$B$7,1,0)))</f>
        <v/>
      </c>
      <c r="I2665" s="20" t="str">
        <f aca="false">IF($E2665&lt;&gt;1,"",IF($F2665="",0,IF($G2665&lt;='Cohort Report'!$B$8,1,0)))</f>
        <v/>
      </c>
      <c r="J2665" s="21" t="str">
        <f aca="false">IF($E2665&lt;&gt;1,"",DATE(YEAR($D2665),MONTH($D2665),1))</f>
        <v/>
      </c>
      <c r="K2665" s="20" t="str">
        <f aca="false">IF($E2665&lt;&gt;1,"",IF($G2665="","",IF(AND($D2665&gt;='Cohort Report'!$B$5,$D2665&lt;='Cohort Report'!$B$6),$G2665,"")))</f>
        <v/>
      </c>
    </row>
    <row r="2666" customFormat="false" ht="15" hidden="false" customHeight="false" outlineLevel="0" collapsed="false">
      <c r="A2666" s="9"/>
      <c r="B2666" s="22"/>
      <c r="C2666" s="23"/>
      <c r="D2666" s="19" t="str">
        <f aca="false">IF($A2666="","",_xlfn.MINIFS($B:$B,$A:$A,$A2666))</f>
        <v/>
      </c>
      <c r="E2666" s="20" t="str">
        <f aca="false">IF($A2666="","",IF(AND($B2666=$D2666,COUNTIFS($A$2:$A2666,$A2666,$B$2:$B2666,$B2666)=1),1,0))</f>
        <v/>
      </c>
      <c r="F2666" s="19" t="str">
        <f aca="false">IF($E2666&lt;&gt;1,"",IF(COUNTIFS($A:$A,$A2666,$B:$B,"&gt;"&amp;$D2666)=0,"",_xlfn.MINIFS($B:$B,$A:$A,$A2666,$B:$B,"&gt;"&amp;$D2666)))</f>
        <v/>
      </c>
      <c r="G2666" s="20" t="str">
        <f aca="false">IF($F2666="","",$F2666-$D2666)</f>
        <v/>
      </c>
      <c r="H2666" s="20" t="str">
        <f aca="false">IF($E2666&lt;&gt;1,"",IF($F2666="",0,IF($G2666&lt;='Cohort Report'!$B$7,1,0)))</f>
        <v/>
      </c>
      <c r="I2666" s="20" t="str">
        <f aca="false">IF($E2666&lt;&gt;1,"",IF($F2666="",0,IF($G2666&lt;='Cohort Report'!$B$8,1,0)))</f>
        <v/>
      </c>
      <c r="J2666" s="21" t="str">
        <f aca="false">IF($E2666&lt;&gt;1,"",DATE(YEAR($D2666),MONTH($D2666),1))</f>
        <v/>
      </c>
      <c r="K2666" s="20" t="str">
        <f aca="false">IF($E2666&lt;&gt;1,"",IF($G2666="","",IF(AND($D2666&gt;='Cohort Report'!$B$5,$D2666&lt;='Cohort Report'!$B$6),$G2666,"")))</f>
        <v/>
      </c>
    </row>
    <row r="2667" customFormat="false" ht="15" hidden="false" customHeight="false" outlineLevel="0" collapsed="false">
      <c r="A2667" s="9"/>
      <c r="B2667" s="22"/>
      <c r="C2667" s="23"/>
      <c r="D2667" s="19" t="str">
        <f aca="false">IF($A2667="","",_xlfn.MINIFS($B:$B,$A:$A,$A2667))</f>
        <v/>
      </c>
      <c r="E2667" s="20" t="str">
        <f aca="false">IF($A2667="","",IF(AND($B2667=$D2667,COUNTIFS($A$2:$A2667,$A2667,$B$2:$B2667,$B2667)=1),1,0))</f>
        <v/>
      </c>
      <c r="F2667" s="19" t="str">
        <f aca="false">IF($E2667&lt;&gt;1,"",IF(COUNTIFS($A:$A,$A2667,$B:$B,"&gt;"&amp;$D2667)=0,"",_xlfn.MINIFS($B:$B,$A:$A,$A2667,$B:$B,"&gt;"&amp;$D2667)))</f>
        <v/>
      </c>
      <c r="G2667" s="20" t="str">
        <f aca="false">IF($F2667="","",$F2667-$D2667)</f>
        <v/>
      </c>
      <c r="H2667" s="20" t="str">
        <f aca="false">IF($E2667&lt;&gt;1,"",IF($F2667="",0,IF($G2667&lt;='Cohort Report'!$B$7,1,0)))</f>
        <v/>
      </c>
      <c r="I2667" s="20" t="str">
        <f aca="false">IF($E2667&lt;&gt;1,"",IF($F2667="",0,IF($G2667&lt;='Cohort Report'!$B$8,1,0)))</f>
        <v/>
      </c>
      <c r="J2667" s="21" t="str">
        <f aca="false">IF($E2667&lt;&gt;1,"",DATE(YEAR($D2667),MONTH($D2667),1))</f>
        <v/>
      </c>
      <c r="K2667" s="20" t="str">
        <f aca="false">IF($E2667&lt;&gt;1,"",IF($G2667="","",IF(AND($D2667&gt;='Cohort Report'!$B$5,$D2667&lt;='Cohort Report'!$B$6),$G2667,"")))</f>
        <v/>
      </c>
    </row>
    <row r="2668" customFormat="false" ht="15" hidden="false" customHeight="false" outlineLevel="0" collapsed="false">
      <c r="A2668" s="9"/>
      <c r="B2668" s="22"/>
      <c r="C2668" s="23"/>
      <c r="D2668" s="19" t="str">
        <f aca="false">IF($A2668="","",_xlfn.MINIFS($B:$B,$A:$A,$A2668))</f>
        <v/>
      </c>
      <c r="E2668" s="20" t="str">
        <f aca="false">IF($A2668="","",IF(AND($B2668=$D2668,COUNTIFS($A$2:$A2668,$A2668,$B$2:$B2668,$B2668)=1),1,0))</f>
        <v/>
      </c>
      <c r="F2668" s="19" t="str">
        <f aca="false">IF($E2668&lt;&gt;1,"",IF(COUNTIFS($A:$A,$A2668,$B:$B,"&gt;"&amp;$D2668)=0,"",_xlfn.MINIFS($B:$B,$A:$A,$A2668,$B:$B,"&gt;"&amp;$D2668)))</f>
        <v/>
      </c>
      <c r="G2668" s="20" t="str">
        <f aca="false">IF($F2668="","",$F2668-$D2668)</f>
        <v/>
      </c>
      <c r="H2668" s="20" t="str">
        <f aca="false">IF($E2668&lt;&gt;1,"",IF($F2668="",0,IF($G2668&lt;='Cohort Report'!$B$7,1,0)))</f>
        <v/>
      </c>
      <c r="I2668" s="20" t="str">
        <f aca="false">IF($E2668&lt;&gt;1,"",IF($F2668="",0,IF($G2668&lt;='Cohort Report'!$B$8,1,0)))</f>
        <v/>
      </c>
      <c r="J2668" s="21" t="str">
        <f aca="false">IF($E2668&lt;&gt;1,"",DATE(YEAR($D2668),MONTH($D2668),1))</f>
        <v/>
      </c>
      <c r="K2668" s="20" t="str">
        <f aca="false">IF($E2668&lt;&gt;1,"",IF($G2668="","",IF(AND($D2668&gt;='Cohort Report'!$B$5,$D2668&lt;='Cohort Report'!$B$6),$G2668,"")))</f>
        <v/>
      </c>
    </row>
    <row r="2669" customFormat="false" ht="15" hidden="false" customHeight="false" outlineLevel="0" collapsed="false">
      <c r="A2669" s="9"/>
      <c r="B2669" s="22"/>
      <c r="C2669" s="23"/>
      <c r="D2669" s="19" t="str">
        <f aca="false">IF($A2669="","",_xlfn.MINIFS($B:$B,$A:$A,$A2669))</f>
        <v/>
      </c>
      <c r="E2669" s="20" t="str">
        <f aca="false">IF($A2669="","",IF(AND($B2669=$D2669,COUNTIFS($A$2:$A2669,$A2669,$B$2:$B2669,$B2669)=1),1,0))</f>
        <v/>
      </c>
      <c r="F2669" s="19" t="str">
        <f aca="false">IF($E2669&lt;&gt;1,"",IF(COUNTIFS($A:$A,$A2669,$B:$B,"&gt;"&amp;$D2669)=0,"",_xlfn.MINIFS($B:$B,$A:$A,$A2669,$B:$B,"&gt;"&amp;$D2669)))</f>
        <v/>
      </c>
      <c r="G2669" s="20" t="str">
        <f aca="false">IF($F2669="","",$F2669-$D2669)</f>
        <v/>
      </c>
      <c r="H2669" s="20" t="str">
        <f aca="false">IF($E2669&lt;&gt;1,"",IF($F2669="",0,IF($G2669&lt;='Cohort Report'!$B$7,1,0)))</f>
        <v/>
      </c>
      <c r="I2669" s="20" t="str">
        <f aca="false">IF($E2669&lt;&gt;1,"",IF($F2669="",0,IF($G2669&lt;='Cohort Report'!$B$8,1,0)))</f>
        <v/>
      </c>
      <c r="J2669" s="21" t="str">
        <f aca="false">IF($E2669&lt;&gt;1,"",DATE(YEAR($D2669),MONTH($D2669),1))</f>
        <v/>
      </c>
      <c r="K2669" s="20" t="str">
        <f aca="false">IF($E2669&lt;&gt;1,"",IF($G2669="","",IF(AND($D2669&gt;='Cohort Report'!$B$5,$D2669&lt;='Cohort Report'!$B$6),$G2669,"")))</f>
        <v/>
      </c>
    </row>
    <row r="2670" customFormat="false" ht="15" hidden="false" customHeight="false" outlineLevel="0" collapsed="false">
      <c r="A2670" s="9"/>
      <c r="B2670" s="22"/>
      <c r="C2670" s="23"/>
      <c r="D2670" s="19" t="str">
        <f aca="false">IF($A2670="","",_xlfn.MINIFS($B:$B,$A:$A,$A2670))</f>
        <v/>
      </c>
      <c r="E2670" s="20" t="str">
        <f aca="false">IF($A2670="","",IF(AND($B2670=$D2670,COUNTIFS($A$2:$A2670,$A2670,$B$2:$B2670,$B2670)=1),1,0))</f>
        <v/>
      </c>
      <c r="F2670" s="19" t="str">
        <f aca="false">IF($E2670&lt;&gt;1,"",IF(COUNTIFS($A:$A,$A2670,$B:$B,"&gt;"&amp;$D2670)=0,"",_xlfn.MINIFS($B:$B,$A:$A,$A2670,$B:$B,"&gt;"&amp;$D2670)))</f>
        <v/>
      </c>
      <c r="G2670" s="20" t="str">
        <f aca="false">IF($F2670="","",$F2670-$D2670)</f>
        <v/>
      </c>
      <c r="H2670" s="20" t="str">
        <f aca="false">IF($E2670&lt;&gt;1,"",IF($F2670="",0,IF($G2670&lt;='Cohort Report'!$B$7,1,0)))</f>
        <v/>
      </c>
      <c r="I2670" s="20" t="str">
        <f aca="false">IF($E2670&lt;&gt;1,"",IF($F2670="",0,IF($G2670&lt;='Cohort Report'!$B$8,1,0)))</f>
        <v/>
      </c>
      <c r="J2670" s="21" t="str">
        <f aca="false">IF($E2670&lt;&gt;1,"",DATE(YEAR($D2670),MONTH($D2670),1))</f>
        <v/>
      </c>
      <c r="K2670" s="20" t="str">
        <f aca="false">IF($E2670&lt;&gt;1,"",IF($G2670="","",IF(AND($D2670&gt;='Cohort Report'!$B$5,$D2670&lt;='Cohort Report'!$B$6),$G2670,"")))</f>
        <v/>
      </c>
    </row>
    <row r="2671" customFormat="false" ht="15" hidden="false" customHeight="false" outlineLevel="0" collapsed="false">
      <c r="A2671" s="9"/>
      <c r="B2671" s="22"/>
      <c r="C2671" s="23"/>
      <c r="D2671" s="19" t="str">
        <f aca="false">IF($A2671="","",_xlfn.MINIFS($B:$B,$A:$A,$A2671))</f>
        <v/>
      </c>
      <c r="E2671" s="20" t="str">
        <f aca="false">IF($A2671="","",IF(AND($B2671=$D2671,COUNTIFS($A$2:$A2671,$A2671,$B$2:$B2671,$B2671)=1),1,0))</f>
        <v/>
      </c>
      <c r="F2671" s="19" t="str">
        <f aca="false">IF($E2671&lt;&gt;1,"",IF(COUNTIFS($A:$A,$A2671,$B:$B,"&gt;"&amp;$D2671)=0,"",_xlfn.MINIFS($B:$B,$A:$A,$A2671,$B:$B,"&gt;"&amp;$D2671)))</f>
        <v/>
      </c>
      <c r="G2671" s="20" t="str">
        <f aca="false">IF($F2671="","",$F2671-$D2671)</f>
        <v/>
      </c>
      <c r="H2671" s="20" t="str">
        <f aca="false">IF($E2671&lt;&gt;1,"",IF($F2671="",0,IF($G2671&lt;='Cohort Report'!$B$7,1,0)))</f>
        <v/>
      </c>
      <c r="I2671" s="20" t="str">
        <f aca="false">IF($E2671&lt;&gt;1,"",IF($F2671="",0,IF($G2671&lt;='Cohort Report'!$B$8,1,0)))</f>
        <v/>
      </c>
      <c r="J2671" s="21" t="str">
        <f aca="false">IF($E2671&lt;&gt;1,"",DATE(YEAR($D2671),MONTH($D2671),1))</f>
        <v/>
      </c>
      <c r="K2671" s="20" t="str">
        <f aca="false">IF($E2671&lt;&gt;1,"",IF($G2671="","",IF(AND($D2671&gt;='Cohort Report'!$B$5,$D2671&lt;='Cohort Report'!$B$6),$G2671,"")))</f>
        <v/>
      </c>
    </row>
    <row r="2672" customFormat="false" ht="15" hidden="false" customHeight="false" outlineLevel="0" collapsed="false">
      <c r="A2672" s="9"/>
      <c r="B2672" s="22"/>
      <c r="C2672" s="23"/>
      <c r="D2672" s="19" t="str">
        <f aca="false">IF($A2672="","",_xlfn.MINIFS($B:$B,$A:$A,$A2672))</f>
        <v/>
      </c>
      <c r="E2672" s="20" t="str">
        <f aca="false">IF($A2672="","",IF(AND($B2672=$D2672,COUNTIFS($A$2:$A2672,$A2672,$B$2:$B2672,$B2672)=1),1,0))</f>
        <v/>
      </c>
      <c r="F2672" s="19" t="str">
        <f aca="false">IF($E2672&lt;&gt;1,"",IF(COUNTIFS($A:$A,$A2672,$B:$B,"&gt;"&amp;$D2672)=0,"",_xlfn.MINIFS($B:$B,$A:$A,$A2672,$B:$B,"&gt;"&amp;$D2672)))</f>
        <v/>
      </c>
      <c r="G2672" s="20" t="str">
        <f aca="false">IF($F2672="","",$F2672-$D2672)</f>
        <v/>
      </c>
      <c r="H2672" s="20" t="str">
        <f aca="false">IF($E2672&lt;&gt;1,"",IF($F2672="",0,IF($G2672&lt;='Cohort Report'!$B$7,1,0)))</f>
        <v/>
      </c>
      <c r="I2672" s="20" t="str">
        <f aca="false">IF($E2672&lt;&gt;1,"",IF($F2672="",0,IF($G2672&lt;='Cohort Report'!$B$8,1,0)))</f>
        <v/>
      </c>
      <c r="J2672" s="21" t="str">
        <f aca="false">IF($E2672&lt;&gt;1,"",DATE(YEAR($D2672),MONTH($D2672),1))</f>
        <v/>
      </c>
      <c r="K2672" s="20" t="str">
        <f aca="false">IF($E2672&lt;&gt;1,"",IF($G2672="","",IF(AND($D2672&gt;='Cohort Report'!$B$5,$D2672&lt;='Cohort Report'!$B$6),$G2672,"")))</f>
        <v/>
      </c>
    </row>
    <row r="2673" customFormat="false" ht="15" hidden="false" customHeight="false" outlineLevel="0" collapsed="false">
      <c r="A2673" s="9"/>
      <c r="B2673" s="22"/>
      <c r="C2673" s="23"/>
      <c r="D2673" s="19" t="str">
        <f aca="false">IF($A2673="","",_xlfn.MINIFS($B:$B,$A:$A,$A2673))</f>
        <v/>
      </c>
      <c r="E2673" s="20" t="str">
        <f aca="false">IF($A2673="","",IF(AND($B2673=$D2673,COUNTIFS($A$2:$A2673,$A2673,$B$2:$B2673,$B2673)=1),1,0))</f>
        <v/>
      </c>
      <c r="F2673" s="19" t="str">
        <f aca="false">IF($E2673&lt;&gt;1,"",IF(COUNTIFS($A:$A,$A2673,$B:$B,"&gt;"&amp;$D2673)=0,"",_xlfn.MINIFS($B:$B,$A:$A,$A2673,$B:$B,"&gt;"&amp;$D2673)))</f>
        <v/>
      </c>
      <c r="G2673" s="20" t="str">
        <f aca="false">IF($F2673="","",$F2673-$D2673)</f>
        <v/>
      </c>
      <c r="H2673" s="20" t="str">
        <f aca="false">IF($E2673&lt;&gt;1,"",IF($F2673="",0,IF($G2673&lt;='Cohort Report'!$B$7,1,0)))</f>
        <v/>
      </c>
      <c r="I2673" s="20" t="str">
        <f aca="false">IF($E2673&lt;&gt;1,"",IF($F2673="",0,IF($G2673&lt;='Cohort Report'!$B$8,1,0)))</f>
        <v/>
      </c>
      <c r="J2673" s="21" t="str">
        <f aca="false">IF($E2673&lt;&gt;1,"",DATE(YEAR($D2673),MONTH($D2673),1))</f>
        <v/>
      </c>
      <c r="K2673" s="20" t="str">
        <f aca="false">IF($E2673&lt;&gt;1,"",IF($G2673="","",IF(AND($D2673&gt;='Cohort Report'!$B$5,$D2673&lt;='Cohort Report'!$B$6),$G2673,"")))</f>
        <v/>
      </c>
    </row>
    <row r="2674" customFormat="false" ht="15" hidden="false" customHeight="false" outlineLevel="0" collapsed="false">
      <c r="A2674" s="9"/>
      <c r="B2674" s="22"/>
      <c r="C2674" s="23"/>
      <c r="D2674" s="19" t="str">
        <f aca="false">IF($A2674="","",_xlfn.MINIFS($B:$B,$A:$A,$A2674))</f>
        <v/>
      </c>
      <c r="E2674" s="20" t="str">
        <f aca="false">IF($A2674="","",IF(AND($B2674=$D2674,COUNTIFS($A$2:$A2674,$A2674,$B$2:$B2674,$B2674)=1),1,0))</f>
        <v/>
      </c>
      <c r="F2674" s="19" t="str">
        <f aca="false">IF($E2674&lt;&gt;1,"",IF(COUNTIFS($A:$A,$A2674,$B:$B,"&gt;"&amp;$D2674)=0,"",_xlfn.MINIFS($B:$B,$A:$A,$A2674,$B:$B,"&gt;"&amp;$D2674)))</f>
        <v/>
      </c>
      <c r="G2674" s="20" t="str">
        <f aca="false">IF($F2674="","",$F2674-$D2674)</f>
        <v/>
      </c>
      <c r="H2674" s="20" t="str">
        <f aca="false">IF($E2674&lt;&gt;1,"",IF($F2674="",0,IF($G2674&lt;='Cohort Report'!$B$7,1,0)))</f>
        <v/>
      </c>
      <c r="I2674" s="20" t="str">
        <f aca="false">IF($E2674&lt;&gt;1,"",IF($F2674="",0,IF($G2674&lt;='Cohort Report'!$B$8,1,0)))</f>
        <v/>
      </c>
      <c r="J2674" s="21" t="str">
        <f aca="false">IF($E2674&lt;&gt;1,"",DATE(YEAR($D2674),MONTH($D2674),1))</f>
        <v/>
      </c>
      <c r="K2674" s="20" t="str">
        <f aca="false">IF($E2674&lt;&gt;1,"",IF($G2674="","",IF(AND($D2674&gt;='Cohort Report'!$B$5,$D2674&lt;='Cohort Report'!$B$6),$G2674,"")))</f>
        <v/>
      </c>
    </row>
    <row r="2675" customFormat="false" ht="15" hidden="false" customHeight="false" outlineLevel="0" collapsed="false">
      <c r="A2675" s="9"/>
      <c r="B2675" s="22"/>
      <c r="C2675" s="23"/>
      <c r="D2675" s="19" t="str">
        <f aca="false">IF($A2675="","",_xlfn.MINIFS($B:$B,$A:$A,$A2675))</f>
        <v/>
      </c>
      <c r="E2675" s="20" t="str">
        <f aca="false">IF($A2675="","",IF(AND($B2675=$D2675,COUNTIFS($A$2:$A2675,$A2675,$B$2:$B2675,$B2675)=1),1,0))</f>
        <v/>
      </c>
      <c r="F2675" s="19" t="str">
        <f aca="false">IF($E2675&lt;&gt;1,"",IF(COUNTIFS($A:$A,$A2675,$B:$B,"&gt;"&amp;$D2675)=0,"",_xlfn.MINIFS($B:$B,$A:$A,$A2675,$B:$B,"&gt;"&amp;$D2675)))</f>
        <v/>
      </c>
      <c r="G2675" s="20" t="str">
        <f aca="false">IF($F2675="","",$F2675-$D2675)</f>
        <v/>
      </c>
      <c r="H2675" s="20" t="str">
        <f aca="false">IF($E2675&lt;&gt;1,"",IF($F2675="",0,IF($G2675&lt;='Cohort Report'!$B$7,1,0)))</f>
        <v/>
      </c>
      <c r="I2675" s="20" t="str">
        <f aca="false">IF($E2675&lt;&gt;1,"",IF($F2675="",0,IF($G2675&lt;='Cohort Report'!$B$8,1,0)))</f>
        <v/>
      </c>
      <c r="J2675" s="21" t="str">
        <f aca="false">IF($E2675&lt;&gt;1,"",DATE(YEAR($D2675),MONTH($D2675),1))</f>
        <v/>
      </c>
      <c r="K2675" s="20" t="str">
        <f aca="false">IF($E2675&lt;&gt;1,"",IF($G2675="","",IF(AND($D2675&gt;='Cohort Report'!$B$5,$D2675&lt;='Cohort Report'!$B$6),$G2675,"")))</f>
        <v/>
      </c>
    </row>
    <row r="2676" customFormat="false" ht="15" hidden="false" customHeight="false" outlineLevel="0" collapsed="false">
      <c r="A2676" s="9"/>
      <c r="B2676" s="22"/>
      <c r="C2676" s="23"/>
      <c r="D2676" s="19" t="str">
        <f aca="false">IF($A2676="","",_xlfn.MINIFS($B:$B,$A:$A,$A2676))</f>
        <v/>
      </c>
      <c r="E2676" s="20" t="str">
        <f aca="false">IF($A2676="","",IF(AND($B2676=$D2676,COUNTIFS($A$2:$A2676,$A2676,$B$2:$B2676,$B2676)=1),1,0))</f>
        <v/>
      </c>
      <c r="F2676" s="19" t="str">
        <f aca="false">IF($E2676&lt;&gt;1,"",IF(COUNTIFS($A:$A,$A2676,$B:$B,"&gt;"&amp;$D2676)=0,"",_xlfn.MINIFS($B:$B,$A:$A,$A2676,$B:$B,"&gt;"&amp;$D2676)))</f>
        <v/>
      </c>
      <c r="G2676" s="20" t="str">
        <f aca="false">IF($F2676="","",$F2676-$D2676)</f>
        <v/>
      </c>
      <c r="H2676" s="20" t="str">
        <f aca="false">IF($E2676&lt;&gt;1,"",IF($F2676="",0,IF($G2676&lt;='Cohort Report'!$B$7,1,0)))</f>
        <v/>
      </c>
      <c r="I2676" s="20" t="str">
        <f aca="false">IF($E2676&lt;&gt;1,"",IF($F2676="",0,IF($G2676&lt;='Cohort Report'!$B$8,1,0)))</f>
        <v/>
      </c>
      <c r="J2676" s="21" t="str">
        <f aca="false">IF($E2676&lt;&gt;1,"",DATE(YEAR($D2676),MONTH($D2676),1))</f>
        <v/>
      </c>
      <c r="K2676" s="20" t="str">
        <f aca="false">IF($E2676&lt;&gt;1,"",IF($G2676="","",IF(AND($D2676&gt;='Cohort Report'!$B$5,$D2676&lt;='Cohort Report'!$B$6),$G2676,"")))</f>
        <v/>
      </c>
    </row>
    <row r="2677" customFormat="false" ht="15" hidden="false" customHeight="false" outlineLevel="0" collapsed="false">
      <c r="A2677" s="9"/>
      <c r="B2677" s="22"/>
      <c r="C2677" s="23"/>
      <c r="D2677" s="19" t="str">
        <f aca="false">IF($A2677="","",_xlfn.MINIFS($B:$B,$A:$A,$A2677))</f>
        <v/>
      </c>
      <c r="E2677" s="20" t="str">
        <f aca="false">IF($A2677="","",IF(AND($B2677=$D2677,COUNTIFS($A$2:$A2677,$A2677,$B$2:$B2677,$B2677)=1),1,0))</f>
        <v/>
      </c>
      <c r="F2677" s="19" t="str">
        <f aca="false">IF($E2677&lt;&gt;1,"",IF(COUNTIFS($A:$A,$A2677,$B:$B,"&gt;"&amp;$D2677)=0,"",_xlfn.MINIFS($B:$B,$A:$A,$A2677,$B:$B,"&gt;"&amp;$D2677)))</f>
        <v/>
      </c>
      <c r="G2677" s="20" t="str">
        <f aca="false">IF($F2677="","",$F2677-$D2677)</f>
        <v/>
      </c>
      <c r="H2677" s="20" t="str">
        <f aca="false">IF($E2677&lt;&gt;1,"",IF($F2677="",0,IF($G2677&lt;='Cohort Report'!$B$7,1,0)))</f>
        <v/>
      </c>
      <c r="I2677" s="20" t="str">
        <f aca="false">IF($E2677&lt;&gt;1,"",IF($F2677="",0,IF($G2677&lt;='Cohort Report'!$B$8,1,0)))</f>
        <v/>
      </c>
      <c r="J2677" s="21" t="str">
        <f aca="false">IF($E2677&lt;&gt;1,"",DATE(YEAR($D2677),MONTH($D2677),1))</f>
        <v/>
      </c>
      <c r="K2677" s="20" t="str">
        <f aca="false">IF($E2677&lt;&gt;1,"",IF($G2677="","",IF(AND($D2677&gt;='Cohort Report'!$B$5,$D2677&lt;='Cohort Report'!$B$6),$G2677,"")))</f>
        <v/>
      </c>
    </row>
    <row r="2678" customFormat="false" ht="15" hidden="false" customHeight="false" outlineLevel="0" collapsed="false">
      <c r="A2678" s="9"/>
      <c r="B2678" s="22"/>
      <c r="C2678" s="23"/>
      <c r="D2678" s="19" t="str">
        <f aca="false">IF($A2678="","",_xlfn.MINIFS($B:$B,$A:$A,$A2678))</f>
        <v/>
      </c>
      <c r="E2678" s="20" t="str">
        <f aca="false">IF($A2678="","",IF(AND($B2678=$D2678,COUNTIFS($A$2:$A2678,$A2678,$B$2:$B2678,$B2678)=1),1,0))</f>
        <v/>
      </c>
      <c r="F2678" s="19" t="str">
        <f aca="false">IF($E2678&lt;&gt;1,"",IF(COUNTIFS($A:$A,$A2678,$B:$B,"&gt;"&amp;$D2678)=0,"",_xlfn.MINIFS($B:$B,$A:$A,$A2678,$B:$B,"&gt;"&amp;$D2678)))</f>
        <v/>
      </c>
      <c r="G2678" s="20" t="str">
        <f aca="false">IF($F2678="","",$F2678-$D2678)</f>
        <v/>
      </c>
      <c r="H2678" s="20" t="str">
        <f aca="false">IF($E2678&lt;&gt;1,"",IF($F2678="",0,IF($G2678&lt;='Cohort Report'!$B$7,1,0)))</f>
        <v/>
      </c>
      <c r="I2678" s="20" t="str">
        <f aca="false">IF($E2678&lt;&gt;1,"",IF($F2678="",0,IF($G2678&lt;='Cohort Report'!$B$8,1,0)))</f>
        <v/>
      </c>
      <c r="J2678" s="21" t="str">
        <f aca="false">IF($E2678&lt;&gt;1,"",DATE(YEAR($D2678),MONTH($D2678),1))</f>
        <v/>
      </c>
      <c r="K2678" s="20" t="str">
        <f aca="false">IF($E2678&lt;&gt;1,"",IF($G2678="","",IF(AND($D2678&gt;='Cohort Report'!$B$5,$D2678&lt;='Cohort Report'!$B$6),$G2678,"")))</f>
        <v/>
      </c>
    </row>
    <row r="2679" customFormat="false" ht="15" hidden="false" customHeight="false" outlineLevel="0" collapsed="false">
      <c r="A2679" s="9"/>
      <c r="B2679" s="22"/>
      <c r="C2679" s="23"/>
      <c r="D2679" s="19" t="str">
        <f aca="false">IF($A2679="","",_xlfn.MINIFS($B:$B,$A:$A,$A2679))</f>
        <v/>
      </c>
      <c r="E2679" s="20" t="str">
        <f aca="false">IF($A2679="","",IF(AND($B2679=$D2679,COUNTIFS($A$2:$A2679,$A2679,$B$2:$B2679,$B2679)=1),1,0))</f>
        <v/>
      </c>
      <c r="F2679" s="19" t="str">
        <f aca="false">IF($E2679&lt;&gt;1,"",IF(COUNTIFS($A:$A,$A2679,$B:$B,"&gt;"&amp;$D2679)=0,"",_xlfn.MINIFS($B:$B,$A:$A,$A2679,$B:$B,"&gt;"&amp;$D2679)))</f>
        <v/>
      </c>
      <c r="G2679" s="20" t="str">
        <f aca="false">IF($F2679="","",$F2679-$D2679)</f>
        <v/>
      </c>
      <c r="H2679" s="20" t="str">
        <f aca="false">IF($E2679&lt;&gt;1,"",IF($F2679="",0,IF($G2679&lt;='Cohort Report'!$B$7,1,0)))</f>
        <v/>
      </c>
      <c r="I2679" s="20" t="str">
        <f aca="false">IF($E2679&lt;&gt;1,"",IF($F2679="",0,IF($G2679&lt;='Cohort Report'!$B$8,1,0)))</f>
        <v/>
      </c>
      <c r="J2679" s="21" t="str">
        <f aca="false">IF($E2679&lt;&gt;1,"",DATE(YEAR($D2679),MONTH($D2679),1))</f>
        <v/>
      </c>
      <c r="K2679" s="20" t="str">
        <f aca="false">IF($E2679&lt;&gt;1,"",IF($G2679="","",IF(AND($D2679&gt;='Cohort Report'!$B$5,$D2679&lt;='Cohort Report'!$B$6),$G2679,"")))</f>
        <v/>
      </c>
    </row>
    <row r="2680" customFormat="false" ht="15" hidden="false" customHeight="false" outlineLevel="0" collapsed="false">
      <c r="A2680" s="9"/>
      <c r="B2680" s="22"/>
      <c r="C2680" s="23"/>
      <c r="D2680" s="19" t="str">
        <f aca="false">IF($A2680="","",_xlfn.MINIFS($B:$B,$A:$A,$A2680))</f>
        <v/>
      </c>
      <c r="E2680" s="20" t="str">
        <f aca="false">IF($A2680="","",IF(AND($B2680=$D2680,COUNTIFS($A$2:$A2680,$A2680,$B$2:$B2680,$B2680)=1),1,0))</f>
        <v/>
      </c>
      <c r="F2680" s="19" t="str">
        <f aca="false">IF($E2680&lt;&gt;1,"",IF(COUNTIFS($A:$A,$A2680,$B:$B,"&gt;"&amp;$D2680)=0,"",_xlfn.MINIFS($B:$B,$A:$A,$A2680,$B:$B,"&gt;"&amp;$D2680)))</f>
        <v/>
      </c>
      <c r="G2680" s="20" t="str">
        <f aca="false">IF($F2680="","",$F2680-$D2680)</f>
        <v/>
      </c>
      <c r="H2680" s="20" t="str">
        <f aca="false">IF($E2680&lt;&gt;1,"",IF($F2680="",0,IF($G2680&lt;='Cohort Report'!$B$7,1,0)))</f>
        <v/>
      </c>
      <c r="I2680" s="20" t="str">
        <f aca="false">IF($E2680&lt;&gt;1,"",IF($F2680="",0,IF($G2680&lt;='Cohort Report'!$B$8,1,0)))</f>
        <v/>
      </c>
      <c r="J2680" s="21" t="str">
        <f aca="false">IF($E2680&lt;&gt;1,"",DATE(YEAR($D2680),MONTH($D2680),1))</f>
        <v/>
      </c>
      <c r="K2680" s="20" t="str">
        <f aca="false">IF($E2680&lt;&gt;1,"",IF($G2680="","",IF(AND($D2680&gt;='Cohort Report'!$B$5,$D2680&lt;='Cohort Report'!$B$6),$G2680,"")))</f>
        <v/>
      </c>
    </row>
    <row r="2681" customFormat="false" ht="15" hidden="false" customHeight="false" outlineLevel="0" collapsed="false">
      <c r="A2681" s="9"/>
      <c r="B2681" s="22"/>
      <c r="C2681" s="23"/>
      <c r="D2681" s="19" t="str">
        <f aca="false">IF($A2681="","",_xlfn.MINIFS($B:$B,$A:$A,$A2681))</f>
        <v/>
      </c>
      <c r="E2681" s="20" t="str">
        <f aca="false">IF($A2681="","",IF(AND($B2681=$D2681,COUNTIFS($A$2:$A2681,$A2681,$B$2:$B2681,$B2681)=1),1,0))</f>
        <v/>
      </c>
      <c r="F2681" s="19" t="str">
        <f aca="false">IF($E2681&lt;&gt;1,"",IF(COUNTIFS($A:$A,$A2681,$B:$B,"&gt;"&amp;$D2681)=0,"",_xlfn.MINIFS($B:$B,$A:$A,$A2681,$B:$B,"&gt;"&amp;$D2681)))</f>
        <v/>
      </c>
      <c r="G2681" s="20" t="str">
        <f aca="false">IF($F2681="","",$F2681-$D2681)</f>
        <v/>
      </c>
      <c r="H2681" s="20" t="str">
        <f aca="false">IF($E2681&lt;&gt;1,"",IF($F2681="",0,IF($G2681&lt;='Cohort Report'!$B$7,1,0)))</f>
        <v/>
      </c>
      <c r="I2681" s="20" t="str">
        <f aca="false">IF($E2681&lt;&gt;1,"",IF($F2681="",0,IF($G2681&lt;='Cohort Report'!$B$8,1,0)))</f>
        <v/>
      </c>
      <c r="J2681" s="21" t="str">
        <f aca="false">IF($E2681&lt;&gt;1,"",DATE(YEAR($D2681),MONTH($D2681),1))</f>
        <v/>
      </c>
      <c r="K2681" s="20" t="str">
        <f aca="false">IF($E2681&lt;&gt;1,"",IF($G2681="","",IF(AND($D2681&gt;='Cohort Report'!$B$5,$D2681&lt;='Cohort Report'!$B$6),$G2681,"")))</f>
        <v/>
      </c>
    </row>
    <row r="2682" customFormat="false" ht="15" hidden="false" customHeight="false" outlineLevel="0" collapsed="false">
      <c r="A2682" s="9"/>
      <c r="B2682" s="22"/>
      <c r="C2682" s="23"/>
      <c r="D2682" s="19" t="str">
        <f aca="false">IF($A2682="","",_xlfn.MINIFS($B:$B,$A:$A,$A2682))</f>
        <v/>
      </c>
      <c r="E2682" s="20" t="str">
        <f aca="false">IF($A2682="","",IF(AND($B2682=$D2682,COUNTIFS($A$2:$A2682,$A2682,$B$2:$B2682,$B2682)=1),1,0))</f>
        <v/>
      </c>
      <c r="F2682" s="19" t="str">
        <f aca="false">IF($E2682&lt;&gt;1,"",IF(COUNTIFS($A:$A,$A2682,$B:$B,"&gt;"&amp;$D2682)=0,"",_xlfn.MINIFS($B:$B,$A:$A,$A2682,$B:$B,"&gt;"&amp;$D2682)))</f>
        <v/>
      </c>
      <c r="G2682" s="20" t="str">
        <f aca="false">IF($F2682="","",$F2682-$D2682)</f>
        <v/>
      </c>
      <c r="H2682" s="20" t="str">
        <f aca="false">IF($E2682&lt;&gt;1,"",IF($F2682="",0,IF($G2682&lt;='Cohort Report'!$B$7,1,0)))</f>
        <v/>
      </c>
      <c r="I2682" s="20" t="str">
        <f aca="false">IF($E2682&lt;&gt;1,"",IF($F2682="",0,IF($G2682&lt;='Cohort Report'!$B$8,1,0)))</f>
        <v/>
      </c>
      <c r="J2682" s="21" t="str">
        <f aca="false">IF($E2682&lt;&gt;1,"",DATE(YEAR($D2682),MONTH($D2682),1))</f>
        <v/>
      </c>
      <c r="K2682" s="20" t="str">
        <f aca="false">IF($E2682&lt;&gt;1,"",IF($G2682="","",IF(AND($D2682&gt;='Cohort Report'!$B$5,$D2682&lt;='Cohort Report'!$B$6),$G2682,"")))</f>
        <v/>
      </c>
    </row>
    <row r="2683" customFormat="false" ht="15" hidden="false" customHeight="false" outlineLevel="0" collapsed="false">
      <c r="A2683" s="9"/>
      <c r="B2683" s="22"/>
      <c r="C2683" s="23"/>
      <c r="D2683" s="19" t="str">
        <f aca="false">IF($A2683="","",_xlfn.MINIFS($B:$B,$A:$A,$A2683))</f>
        <v/>
      </c>
      <c r="E2683" s="20" t="str">
        <f aca="false">IF($A2683="","",IF(AND($B2683=$D2683,COUNTIFS($A$2:$A2683,$A2683,$B$2:$B2683,$B2683)=1),1,0))</f>
        <v/>
      </c>
      <c r="F2683" s="19" t="str">
        <f aca="false">IF($E2683&lt;&gt;1,"",IF(COUNTIFS($A:$A,$A2683,$B:$B,"&gt;"&amp;$D2683)=0,"",_xlfn.MINIFS($B:$B,$A:$A,$A2683,$B:$B,"&gt;"&amp;$D2683)))</f>
        <v/>
      </c>
      <c r="G2683" s="20" t="str">
        <f aca="false">IF($F2683="","",$F2683-$D2683)</f>
        <v/>
      </c>
      <c r="H2683" s="20" t="str">
        <f aca="false">IF($E2683&lt;&gt;1,"",IF($F2683="",0,IF($G2683&lt;='Cohort Report'!$B$7,1,0)))</f>
        <v/>
      </c>
      <c r="I2683" s="20" t="str">
        <f aca="false">IF($E2683&lt;&gt;1,"",IF($F2683="",0,IF($G2683&lt;='Cohort Report'!$B$8,1,0)))</f>
        <v/>
      </c>
      <c r="J2683" s="21" t="str">
        <f aca="false">IF($E2683&lt;&gt;1,"",DATE(YEAR($D2683),MONTH($D2683),1))</f>
        <v/>
      </c>
      <c r="K2683" s="20" t="str">
        <f aca="false">IF($E2683&lt;&gt;1,"",IF($G2683="","",IF(AND($D2683&gt;='Cohort Report'!$B$5,$D2683&lt;='Cohort Report'!$B$6),$G2683,"")))</f>
        <v/>
      </c>
    </row>
    <row r="2684" customFormat="false" ht="15" hidden="false" customHeight="false" outlineLevel="0" collapsed="false">
      <c r="A2684" s="9"/>
      <c r="B2684" s="22"/>
      <c r="C2684" s="23"/>
      <c r="D2684" s="19" t="str">
        <f aca="false">IF($A2684="","",_xlfn.MINIFS($B:$B,$A:$A,$A2684))</f>
        <v/>
      </c>
      <c r="E2684" s="20" t="str">
        <f aca="false">IF($A2684="","",IF(AND($B2684=$D2684,COUNTIFS($A$2:$A2684,$A2684,$B$2:$B2684,$B2684)=1),1,0))</f>
        <v/>
      </c>
      <c r="F2684" s="19" t="str">
        <f aca="false">IF($E2684&lt;&gt;1,"",IF(COUNTIFS($A:$A,$A2684,$B:$B,"&gt;"&amp;$D2684)=0,"",_xlfn.MINIFS($B:$B,$A:$A,$A2684,$B:$B,"&gt;"&amp;$D2684)))</f>
        <v/>
      </c>
      <c r="G2684" s="20" t="str">
        <f aca="false">IF($F2684="","",$F2684-$D2684)</f>
        <v/>
      </c>
      <c r="H2684" s="20" t="str">
        <f aca="false">IF($E2684&lt;&gt;1,"",IF($F2684="",0,IF($G2684&lt;='Cohort Report'!$B$7,1,0)))</f>
        <v/>
      </c>
      <c r="I2684" s="20" t="str">
        <f aca="false">IF($E2684&lt;&gt;1,"",IF($F2684="",0,IF($G2684&lt;='Cohort Report'!$B$8,1,0)))</f>
        <v/>
      </c>
      <c r="J2684" s="21" t="str">
        <f aca="false">IF($E2684&lt;&gt;1,"",DATE(YEAR($D2684),MONTH($D2684),1))</f>
        <v/>
      </c>
      <c r="K2684" s="20" t="str">
        <f aca="false">IF($E2684&lt;&gt;1,"",IF($G2684="","",IF(AND($D2684&gt;='Cohort Report'!$B$5,$D2684&lt;='Cohort Report'!$B$6),$G2684,"")))</f>
        <v/>
      </c>
    </row>
    <row r="2685" customFormat="false" ht="15" hidden="false" customHeight="false" outlineLevel="0" collapsed="false">
      <c r="A2685" s="9"/>
      <c r="B2685" s="22"/>
      <c r="C2685" s="23"/>
      <c r="D2685" s="19" t="str">
        <f aca="false">IF($A2685="","",_xlfn.MINIFS($B:$B,$A:$A,$A2685))</f>
        <v/>
      </c>
      <c r="E2685" s="20" t="str">
        <f aca="false">IF($A2685="","",IF(AND($B2685=$D2685,COUNTIFS($A$2:$A2685,$A2685,$B$2:$B2685,$B2685)=1),1,0))</f>
        <v/>
      </c>
      <c r="F2685" s="19" t="str">
        <f aca="false">IF($E2685&lt;&gt;1,"",IF(COUNTIFS($A:$A,$A2685,$B:$B,"&gt;"&amp;$D2685)=0,"",_xlfn.MINIFS($B:$B,$A:$A,$A2685,$B:$B,"&gt;"&amp;$D2685)))</f>
        <v/>
      </c>
      <c r="G2685" s="20" t="str">
        <f aca="false">IF($F2685="","",$F2685-$D2685)</f>
        <v/>
      </c>
      <c r="H2685" s="20" t="str">
        <f aca="false">IF($E2685&lt;&gt;1,"",IF($F2685="",0,IF($G2685&lt;='Cohort Report'!$B$7,1,0)))</f>
        <v/>
      </c>
      <c r="I2685" s="20" t="str">
        <f aca="false">IF($E2685&lt;&gt;1,"",IF($F2685="",0,IF($G2685&lt;='Cohort Report'!$B$8,1,0)))</f>
        <v/>
      </c>
      <c r="J2685" s="21" t="str">
        <f aca="false">IF($E2685&lt;&gt;1,"",DATE(YEAR($D2685),MONTH($D2685),1))</f>
        <v/>
      </c>
      <c r="K2685" s="20" t="str">
        <f aca="false">IF($E2685&lt;&gt;1,"",IF($G2685="","",IF(AND($D2685&gt;='Cohort Report'!$B$5,$D2685&lt;='Cohort Report'!$B$6),$G2685,"")))</f>
        <v/>
      </c>
    </row>
    <row r="2686" customFormat="false" ht="15" hidden="false" customHeight="false" outlineLevel="0" collapsed="false">
      <c r="A2686" s="9"/>
      <c r="B2686" s="22"/>
      <c r="C2686" s="23"/>
      <c r="D2686" s="19" t="str">
        <f aca="false">IF($A2686="","",_xlfn.MINIFS($B:$B,$A:$A,$A2686))</f>
        <v/>
      </c>
      <c r="E2686" s="20" t="str">
        <f aca="false">IF($A2686="","",IF(AND($B2686=$D2686,COUNTIFS($A$2:$A2686,$A2686,$B$2:$B2686,$B2686)=1),1,0))</f>
        <v/>
      </c>
      <c r="F2686" s="19" t="str">
        <f aca="false">IF($E2686&lt;&gt;1,"",IF(COUNTIFS($A:$A,$A2686,$B:$B,"&gt;"&amp;$D2686)=0,"",_xlfn.MINIFS($B:$B,$A:$A,$A2686,$B:$B,"&gt;"&amp;$D2686)))</f>
        <v/>
      </c>
      <c r="G2686" s="20" t="str">
        <f aca="false">IF($F2686="","",$F2686-$D2686)</f>
        <v/>
      </c>
      <c r="H2686" s="20" t="str">
        <f aca="false">IF($E2686&lt;&gt;1,"",IF($F2686="",0,IF($G2686&lt;='Cohort Report'!$B$7,1,0)))</f>
        <v/>
      </c>
      <c r="I2686" s="20" t="str">
        <f aca="false">IF($E2686&lt;&gt;1,"",IF($F2686="",0,IF($G2686&lt;='Cohort Report'!$B$8,1,0)))</f>
        <v/>
      </c>
      <c r="J2686" s="21" t="str">
        <f aca="false">IF($E2686&lt;&gt;1,"",DATE(YEAR($D2686),MONTH($D2686),1))</f>
        <v/>
      </c>
      <c r="K2686" s="20" t="str">
        <f aca="false">IF($E2686&lt;&gt;1,"",IF($G2686="","",IF(AND($D2686&gt;='Cohort Report'!$B$5,$D2686&lt;='Cohort Report'!$B$6),$G2686,"")))</f>
        <v/>
      </c>
    </row>
    <row r="2687" customFormat="false" ht="15" hidden="false" customHeight="false" outlineLevel="0" collapsed="false">
      <c r="A2687" s="9"/>
      <c r="B2687" s="22"/>
      <c r="C2687" s="23"/>
      <c r="D2687" s="19" t="str">
        <f aca="false">IF($A2687="","",_xlfn.MINIFS($B:$B,$A:$A,$A2687))</f>
        <v/>
      </c>
      <c r="E2687" s="20" t="str">
        <f aca="false">IF($A2687="","",IF(AND($B2687=$D2687,COUNTIFS($A$2:$A2687,$A2687,$B$2:$B2687,$B2687)=1),1,0))</f>
        <v/>
      </c>
      <c r="F2687" s="19" t="str">
        <f aca="false">IF($E2687&lt;&gt;1,"",IF(COUNTIFS($A:$A,$A2687,$B:$B,"&gt;"&amp;$D2687)=0,"",_xlfn.MINIFS($B:$B,$A:$A,$A2687,$B:$B,"&gt;"&amp;$D2687)))</f>
        <v/>
      </c>
      <c r="G2687" s="20" t="str">
        <f aca="false">IF($F2687="","",$F2687-$D2687)</f>
        <v/>
      </c>
      <c r="H2687" s="20" t="str">
        <f aca="false">IF($E2687&lt;&gt;1,"",IF($F2687="",0,IF($G2687&lt;='Cohort Report'!$B$7,1,0)))</f>
        <v/>
      </c>
      <c r="I2687" s="20" t="str">
        <f aca="false">IF($E2687&lt;&gt;1,"",IF($F2687="",0,IF($G2687&lt;='Cohort Report'!$B$8,1,0)))</f>
        <v/>
      </c>
      <c r="J2687" s="21" t="str">
        <f aca="false">IF($E2687&lt;&gt;1,"",DATE(YEAR($D2687),MONTH($D2687),1))</f>
        <v/>
      </c>
      <c r="K2687" s="20" t="str">
        <f aca="false">IF($E2687&lt;&gt;1,"",IF($G2687="","",IF(AND($D2687&gt;='Cohort Report'!$B$5,$D2687&lt;='Cohort Report'!$B$6),$G2687,"")))</f>
        <v/>
      </c>
    </row>
    <row r="2688" customFormat="false" ht="15" hidden="false" customHeight="false" outlineLevel="0" collapsed="false">
      <c r="A2688" s="9"/>
      <c r="B2688" s="22"/>
      <c r="C2688" s="23"/>
      <c r="D2688" s="19" t="str">
        <f aca="false">IF($A2688="","",_xlfn.MINIFS($B:$B,$A:$A,$A2688))</f>
        <v/>
      </c>
      <c r="E2688" s="20" t="str">
        <f aca="false">IF($A2688="","",IF(AND($B2688=$D2688,COUNTIFS($A$2:$A2688,$A2688,$B$2:$B2688,$B2688)=1),1,0))</f>
        <v/>
      </c>
      <c r="F2688" s="19" t="str">
        <f aca="false">IF($E2688&lt;&gt;1,"",IF(COUNTIFS($A:$A,$A2688,$B:$B,"&gt;"&amp;$D2688)=0,"",_xlfn.MINIFS($B:$B,$A:$A,$A2688,$B:$B,"&gt;"&amp;$D2688)))</f>
        <v/>
      </c>
      <c r="G2688" s="20" t="str">
        <f aca="false">IF($F2688="","",$F2688-$D2688)</f>
        <v/>
      </c>
      <c r="H2688" s="20" t="str">
        <f aca="false">IF($E2688&lt;&gt;1,"",IF($F2688="",0,IF($G2688&lt;='Cohort Report'!$B$7,1,0)))</f>
        <v/>
      </c>
      <c r="I2688" s="20" t="str">
        <f aca="false">IF($E2688&lt;&gt;1,"",IF($F2688="",0,IF($G2688&lt;='Cohort Report'!$B$8,1,0)))</f>
        <v/>
      </c>
      <c r="J2688" s="21" t="str">
        <f aca="false">IF($E2688&lt;&gt;1,"",DATE(YEAR($D2688),MONTH($D2688),1))</f>
        <v/>
      </c>
      <c r="K2688" s="20" t="str">
        <f aca="false">IF($E2688&lt;&gt;1,"",IF($G2688="","",IF(AND($D2688&gt;='Cohort Report'!$B$5,$D2688&lt;='Cohort Report'!$B$6),$G2688,"")))</f>
        <v/>
      </c>
    </row>
    <row r="2689" customFormat="false" ht="15" hidden="false" customHeight="false" outlineLevel="0" collapsed="false">
      <c r="A2689" s="9"/>
      <c r="B2689" s="22"/>
      <c r="C2689" s="23"/>
      <c r="D2689" s="19" t="str">
        <f aca="false">IF($A2689="","",_xlfn.MINIFS($B:$B,$A:$A,$A2689))</f>
        <v/>
      </c>
      <c r="E2689" s="20" t="str">
        <f aca="false">IF($A2689="","",IF(AND($B2689=$D2689,COUNTIFS($A$2:$A2689,$A2689,$B$2:$B2689,$B2689)=1),1,0))</f>
        <v/>
      </c>
      <c r="F2689" s="19" t="str">
        <f aca="false">IF($E2689&lt;&gt;1,"",IF(COUNTIFS($A:$A,$A2689,$B:$B,"&gt;"&amp;$D2689)=0,"",_xlfn.MINIFS($B:$B,$A:$A,$A2689,$B:$B,"&gt;"&amp;$D2689)))</f>
        <v/>
      </c>
      <c r="G2689" s="20" t="str">
        <f aca="false">IF($F2689="","",$F2689-$D2689)</f>
        <v/>
      </c>
      <c r="H2689" s="20" t="str">
        <f aca="false">IF($E2689&lt;&gt;1,"",IF($F2689="",0,IF($G2689&lt;='Cohort Report'!$B$7,1,0)))</f>
        <v/>
      </c>
      <c r="I2689" s="20" t="str">
        <f aca="false">IF($E2689&lt;&gt;1,"",IF($F2689="",0,IF($G2689&lt;='Cohort Report'!$B$8,1,0)))</f>
        <v/>
      </c>
      <c r="J2689" s="21" t="str">
        <f aca="false">IF($E2689&lt;&gt;1,"",DATE(YEAR($D2689),MONTH($D2689),1))</f>
        <v/>
      </c>
      <c r="K2689" s="20" t="str">
        <f aca="false">IF($E2689&lt;&gt;1,"",IF($G2689="","",IF(AND($D2689&gt;='Cohort Report'!$B$5,$D2689&lt;='Cohort Report'!$B$6),$G2689,"")))</f>
        <v/>
      </c>
    </row>
    <row r="2690" customFormat="false" ht="15" hidden="false" customHeight="false" outlineLevel="0" collapsed="false">
      <c r="A2690" s="9"/>
      <c r="B2690" s="22"/>
      <c r="C2690" s="23"/>
      <c r="D2690" s="19" t="str">
        <f aca="false">IF($A2690="","",_xlfn.MINIFS($B:$B,$A:$A,$A2690))</f>
        <v/>
      </c>
      <c r="E2690" s="20" t="str">
        <f aca="false">IF($A2690="","",IF(AND($B2690=$D2690,COUNTIFS($A$2:$A2690,$A2690,$B$2:$B2690,$B2690)=1),1,0))</f>
        <v/>
      </c>
      <c r="F2690" s="19" t="str">
        <f aca="false">IF($E2690&lt;&gt;1,"",IF(COUNTIFS($A:$A,$A2690,$B:$B,"&gt;"&amp;$D2690)=0,"",_xlfn.MINIFS($B:$B,$A:$A,$A2690,$B:$B,"&gt;"&amp;$D2690)))</f>
        <v/>
      </c>
      <c r="G2690" s="20" t="str">
        <f aca="false">IF($F2690="","",$F2690-$D2690)</f>
        <v/>
      </c>
      <c r="H2690" s="20" t="str">
        <f aca="false">IF($E2690&lt;&gt;1,"",IF($F2690="",0,IF($G2690&lt;='Cohort Report'!$B$7,1,0)))</f>
        <v/>
      </c>
      <c r="I2690" s="20" t="str">
        <f aca="false">IF($E2690&lt;&gt;1,"",IF($F2690="",0,IF($G2690&lt;='Cohort Report'!$B$8,1,0)))</f>
        <v/>
      </c>
      <c r="J2690" s="21" t="str">
        <f aca="false">IF($E2690&lt;&gt;1,"",DATE(YEAR($D2690),MONTH($D2690),1))</f>
        <v/>
      </c>
      <c r="K2690" s="20" t="str">
        <f aca="false">IF($E2690&lt;&gt;1,"",IF($G2690="","",IF(AND($D2690&gt;='Cohort Report'!$B$5,$D2690&lt;='Cohort Report'!$B$6),$G2690,"")))</f>
        <v/>
      </c>
    </row>
    <row r="2691" customFormat="false" ht="15" hidden="false" customHeight="false" outlineLevel="0" collapsed="false">
      <c r="A2691" s="9"/>
      <c r="B2691" s="22"/>
      <c r="C2691" s="23"/>
      <c r="D2691" s="19" t="str">
        <f aca="false">IF($A2691="","",_xlfn.MINIFS($B:$B,$A:$A,$A2691))</f>
        <v/>
      </c>
      <c r="E2691" s="20" t="str">
        <f aca="false">IF($A2691="","",IF(AND($B2691=$D2691,COUNTIFS($A$2:$A2691,$A2691,$B$2:$B2691,$B2691)=1),1,0))</f>
        <v/>
      </c>
      <c r="F2691" s="19" t="str">
        <f aca="false">IF($E2691&lt;&gt;1,"",IF(COUNTIFS($A:$A,$A2691,$B:$B,"&gt;"&amp;$D2691)=0,"",_xlfn.MINIFS($B:$B,$A:$A,$A2691,$B:$B,"&gt;"&amp;$D2691)))</f>
        <v/>
      </c>
      <c r="G2691" s="20" t="str">
        <f aca="false">IF($F2691="","",$F2691-$D2691)</f>
        <v/>
      </c>
      <c r="H2691" s="20" t="str">
        <f aca="false">IF($E2691&lt;&gt;1,"",IF($F2691="",0,IF($G2691&lt;='Cohort Report'!$B$7,1,0)))</f>
        <v/>
      </c>
      <c r="I2691" s="20" t="str">
        <f aca="false">IF($E2691&lt;&gt;1,"",IF($F2691="",0,IF($G2691&lt;='Cohort Report'!$B$8,1,0)))</f>
        <v/>
      </c>
      <c r="J2691" s="21" t="str">
        <f aca="false">IF($E2691&lt;&gt;1,"",DATE(YEAR($D2691),MONTH($D2691),1))</f>
        <v/>
      </c>
      <c r="K2691" s="20" t="str">
        <f aca="false">IF($E2691&lt;&gt;1,"",IF($G2691="","",IF(AND($D2691&gt;='Cohort Report'!$B$5,$D2691&lt;='Cohort Report'!$B$6),$G2691,"")))</f>
        <v/>
      </c>
    </row>
    <row r="2692" customFormat="false" ht="15" hidden="false" customHeight="false" outlineLevel="0" collapsed="false">
      <c r="A2692" s="9"/>
      <c r="B2692" s="22"/>
      <c r="C2692" s="23"/>
      <c r="D2692" s="19" t="str">
        <f aca="false">IF($A2692="","",_xlfn.MINIFS($B:$B,$A:$A,$A2692))</f>
        <v/>
      </c>
      <c r="E2692" s="20" t="str">
        <f aca="false">IF($A2692="","",IF(AND($B2692=$D2692,COUNTIFS($A$2:$A2692,$A2692,$B$2:$B2692,$B2692)=1),1,0))</f>
        <v/>
      </c>
      <c r="F2692" s="19" t="str">
        <f aca="false">IF($E2692&lt;&gt;1,"",IF(COUNTIFS($A:$A,$A2692,$B:$B,"&gt;"&amp;$D2692)=0,"",_xlfn.MINIFS($B:$B,$A:$A,$A2692,$B:$B,"&gt;"&amp;$D2692)))</f>
        <v/>
      </c>
      <c r="G2692" s="20" t="str">
        <f aca="false">IF($F2692="","",$F2692-$D2692)</f>
        <v/>
      </c>
      <c r="H2692" s="20" t="str">
        <f aca="false">IF($E2692&lt;&gt;1,"",IF($F2692="",0,IF($G2692&lt;='Cohort Report'!$B$7,1,0)))</f>
        <v/>
      </c>
      <c r="I2692" s="20" t="str">
        <f aca="false">IF($E2692&lt;&gt;1,"",IF($F2692="",0,IF($G2692&lt;='Cohort Report'!$B$8,1,0)))</f>
        <v/>
      </c>
      <c r="J2692" s="21" t="str">
        <f aca="false">IF($E2692&lt;&gt;1,"",DATE(YEAR($D2692),MONTH($D2692),1))</f>
        <v/>
      </c>
      <c r="K2692" s="20" t="str">
        <f aca="false">IF($E2692&lt;&gt;1,"",IF($G2692="","",IF(AND($D2692&gt;='Cohort Report'!$B$5,$D2692&lt;='Cohort Report'!$B$6),$G2692,"")))</f>
        <v/>
      </c>
    </row>
    <row r="2693" customFormat="false" ht="15" hidden="false" customHeight="false" outlineLevel="0" collapsed="false">
      <c r="A2693" s="9"/>
      <c r="B2693" s="22"/>
      <c r="C2693" s="23"/>
      <c r="D2693" s="19" t="str">
        <f aca="false">IF($A2693="","",_xlfn.MINIFS($B:$B,$A:$A,$A2693))</f>
        <v/>
      </c>
      <c r="E2693" s="20" t="str">
        <f aca="false">IF($A2693="","",IF(AND($B2693=$D2693,COUNTIFS($A$2:$A2693,$A2693,$B$2:$B2693,$B2693)=1),1,0))</f>
        <v/>
      </c>
      <c r="F2693" s="19" t="str">
        <f aca="false">IF($E2693&lt;&gt;1,"",IF(COUNTIFS($A:$A,$A2693,$B:$B,"&gt;"&amp;$D2693)=0,"",_xlfn.MINIFS($B:$B,$A:$A,$A2693,$B:$B,"&gt;"&amp;$D2693)))</f>
        <v/>
      </c>
      <c r="G2693" s="20" t="str">
        <f aca="false">IF($F2693="","",$F2693-$D2693)</f>
        <v/>
      </c>
      <c r="H2693" s="20" t="str">
        <f aca="false">IF($E2693&lt;&gt;1,"",IF($F2693="",0,IF($G2693&lt;='Cohort Report'!$B$7,1,0)))</f>
        <v/>
      </c>
      <c r="I2693" s="20" t="str">
        <f aca="false">IF($E2693&lt;&gt;1,"",IF($F2693="",0,IF($G2693&lt;='Cohort Report'!$B$8,1,0)))</f>
        <v/>
      </c>
      <c r="J2693" s="21" t="str">
        <f aca="false">IF($E2693&lt;&gt;1,"",DATE(YEAR($D2693),MONTH($D2693),1))</f>
        <v/>
      </c>
      <c r="K2693" s="20" t="str">
        <f aca="false">IF($E2693&lt;&gt;1,"",IF($G2693="","",IF(AND($D2693&gt;='Cohort Report'!$B$5,$D2693&lt;='Cohort Report'!$B$6),$G2693,"")))</f>
        <v/>
      </c>
    </row>
    <row r="2694" customFormat="false" ht="15" hidden="false" customHeight="false" outlineLevel="0" collapsed="false">
      <c r="A2694" s="9"/>
      <c r="B2694" s="22"/>
      <c r="C2694" s="23"/>
      <c r="D2694" s="19" t="str">
        <f aca="false">IF($A2694="","",_xlfn.MINIFS($B:$B,$A:$A,$A2694))</f>
        <v/>
      </c>
      <c r="E2694" s="20" t="str">
        <f aca="false">IF($A2694="","",IF(AND($B2694=$D2694,COUNTIFS($A$2:$A2694,$A2694,$B$2:$B2694,$B2694)=1),1,0))</f>
        <v/>
      </c>
      <c r="F2694" s="19" t="str">
        <f aca="false">IF($E2694&lt;&gt;1,"",IF(COUNTIFS($A:$A,$A2694,$B:$B,"&gt;"&amp;$D2694)=0,"",_xlfn.MINIFS($B:$B,$A:$A,$A2694,$B:$B,"&gt;"&amp;$D2694)))</f>
        <v/>
      </c>
      <c r="G2694" s="20" t="str">
        <f aca="false">IF($F2694="","",$F2694-$D2694)</f>
        <v/>
      </c>
      <c r="H2694" s="20" t="str">
        <f aca="false">IF($E2694&lt;&gt;1,"",IF($F2694="",0,IF($G2694&lt;='Cohort Report'!$B$7,1,0)))</f>
        <v/>
      </c>
      <c r="I2694" s="20" t="str">
        <f aca="false">IF($E2694&lt;&gt;1,"",IF($F2694="",0,IF($G2694&lt;='Cohort Report'!$B$8,1,0)))</f>
        <v/>
      </c>
      <c r="J2694" s="21" t="str">
        <f aca="false">IF($E2694&lt;&gt;1,"",DATE(YEAR($D2694),MONTH($D2694),1))</f>
        <v/>
      </c>
      <c r="K2694" s="20" t="str">
        <f aca="false">IF($E2694&lt;&gt;1,"",IF($G2694="","",IF(AND($D2694&gt;='Cohort Report'!$B$5,$D2694&lt;='Cohort Report'!$B$6),$G2694,"")))</f>
        <v/>
      </c>
    </row>
    <row r="2695" customFormat="false" ht="15" hidden="false" customHeight="false" outlineLevel="0" collapsed="false">
      <c r="A2695" s="9"/>
      <c r="B2695" s="22"/>
      <c r="C2695" s="23"/>
      <c r="D2695" s="19" t="str">
        <f aca="false">IF($A2695="","",_xlfn.MINIFS($B:$B,$A:$A,$A2695))</f>
        <v/>
      </c>
      <c r="E2695" s="20" t="str">
        <f aca="false">IF($A2695="","",IF(AND($B2695=$D2695,COUNTIFS($A$2:$A2695,$A2695,$B$2:$B2695,$B2695)=1),1,0))</f>
        <v/>
      </c>
      <c r="F2695" s="19" t="str">
        <f aca="false">IF($E2695&lt;&gt;1,"",IF(COUNTIFS($A:$A,$A2695,$B:$B,"&gt;"&amp;$D2695)=0,"",_xlfn.MINIFS($B:$B,$A:$A,$A2695,$B:$B,"&gt;"&amp;$D2695)))</f>
        <v/>
      </c>
      <c r="G2695" s="20" t="str">
        <f aca="false">IF($F2695="","",$F2695-$D2695)</f>
        <v/>
      </c>
      <c r="H2695" s="20" t="str">
        <f aca="false">IF($E2695&lt;&gt;1,"",IF($F2695="",0,IF($G2695&lt;='Cohort Report'!$B$7,1,0)))</f>
        <v/>
      </c>
      <c r="I2695" s="20" t="str">
        <f aca="false">IF($E2695&lt;&gt;1,"",IF($F2695="",0,IF($G2695&lt;='Cohort Report'!$B$8,1,0)))</f>
        <v/>
      </c>
      <c r="J2695" s="21" t="str">
        <f aca="false">IF($E2695&lt;&gt;1,"",DATE(YEAR($D2695),MONTH($D2695),1))</f>
        <v/>
      </c>
      <c r="K2695" s="20" t="str">
        <f aca="false">IF($E2695&lt;&gt;1,"",IF($G2695="","",IF(AND($D2695&gt;='Cohort Report'!$B$5,$D2695&lt;='Cohort Report'!$B$6),$G2695,"")))</f>
        <v/>
      </c>
    </row>
    <row r="2696" customFormat="false" ht="15" hidden="false" customHeight="false" outlineLevel="0" collapsed="false">
      <c r="A2696" s="9"/>
      <c r="B2696" s="22"/>
      <c r="C2696" s="23"/>
      <c r="D2696" s="19" t="str">
        <f aca="false">IF($A2696="","",_xlfn.MINIFS($B:$B,$A:$A,$A2696))</f>
        <v/>
      </c>
      <c r="E2696" s="20" t="str">
        <f aca="false">IF($A2696="","",IF(AND($B2696=$D2696,COUNTIFS($A$2:$A2696,$A2696,$B$2:$B2696,$B2696)=1),1,0))</f>
        <v/>
      </c>
      <c r="F2696" s="19" t="str">
        <f aca="false">IF($E2696&lt;&gt;1,"",IF(COUNTIFS($A:$A,$A2696,$B:$B,"&gt;"&amp;$D2696)=0,"",_xlfn.MINIFS($B:$B,$A:$A,$A2696,$B:$B,"&gt;"&amp;$D2696)))</f>
        <v/>
      </c>
      <c r="G2696" s="20" t="str">
        <f aca="false">IF($F2696="","",$F2696-$D2696)</f>
        <v/>
      </c>
      <c r="H2696" s="20" t="str">
        <f aca="false">IF($E2696&lt;&gt;1,"",IF($F2696="",0,IF($G2696&lt;='Cohort Report'!$B$7,1,0)))</f>
        <v/>
      </c>
      <c r="I2696" s="20" t="str">
        <f aca="false">IF($E2696&lt;&gt;1,"",IF($F2696="",0,IF($G2696&lt;='Cohort Report'!$B$8,1,0)))</f>
        <v/>
      </c>
      <c r="J2696" s="21" t="str">
        <f aca="false">IF($E2696&lt;&gt;1,"",DATE(YEAR($D2696),MONTH($D2696),1))</f>
        <v/>
      </c>
      <c r="K2696" s="20" t="str">
        <f aca="false">IF($E2696&lt;&gt;1,"",IF($G2696="","",IF(AND($D2696&gt;='Cohort Report'!$B$5,$D2696&lt;='Cohort Report'!$B$6),$G2696,"")))</f>
        <v/>
      </c>
    </row>
    <row r="2697" customFormat="false" ht="15" hidden="false" customHeight="false" outlineLevel="0" collapsed="false">
      <c r="A2697" s="9"/>
      <c r="B2697" s="22"/>
      <c r="C2697" s="23"/>
      <c r="D2697" s="19" t="str">
        <f aca="false">IF($A2697="","",_xlfn.MINIFS($B:$B,$A:$A,$A2697))</f>
        <v/>
      </c>
      <c r="E2697" s="20" t="str">
        <f aca="false">IF($A2697="","",IF(AND($B2697=$D2697,COUNTIFS($A$2:$A2697,$A2697,$B$2:$B2697,$B2697)=1),1,0))</f>
        <v/>
      </c>
      <c r="F2697" s="19" t="str">
        <f aca="false">IF($E2697&lt;&gt;1,"",IF(COUNTIFS($A:$A,$A2697,$B:$B,"&gt;"&amp;$D2697)=0,"",_xlfn.MINIFS($B:$B,$A:$A,$A2697,$B:$B,"&gt;"&amp;$D2697)))</f>
        <v/>
      </c>
      <c r="G2697" s="20" t="str">
        <f aca="false">IF($F2697="","",$F2697-$D2697)</f>
        <v/>
      </c>
      <c r="H2697" s="20" t="str">
        <f aca="false">IF($E2697&lt;&gt;1,"",IF($F2697="",0,IF($G2697&lt;='Cohort Report'!$B$7,1,0)))</f>
        <v/>
      </c>
      <c r="I2697" s="20" t="str">
        <f aca="false">IF($E2697&lt;&gt;1,"",IF($F2697="",0,IF($G2697&lt;='Cohort Report'!$B$8,1,0)))</f>
        <v/>
      </c>
      <c r="J2697" s="21" t="str">
        <f aca="false">IF($E2697&lt;&gt;1,"",DATE(YEAR($D2697),MONTH($D2697),1))</f>
        <v/>
      </c>
      <c r="K2697" s="20" t="str">
        <f aca="false">IF($E2697&lt;&gt;1,"",IF($G2697="","",IF(AND($D2697&gt;='Cohort Report'!$B$5,$D2697&lt;='Cohort Report'!$B$6),$G2697,"")))</f>
        <v/>
      </c>
    </row>
    <row r="2698" customFormat="false" ht="15" hidden="false" customHeight="false" outlineLevel="0" collapsed="false">
      <c r="A2698" s="9"/>
      <c r="B2698" s="22"/>
      <c r="C2698" s="23"/>
      <c r="D2698" s="19" t="str">
        <f aca="false">IF($A2698="","",_xlfn.MINIFS($B:$B,$A:$A,$A2698))</f>
        <v/>
      </c>
      <c r="E2698" s="20" t="str">
        <f aca="false">IF($A2698="","",IF(AND($B2698=$D2698,COUNTIFS($A$2:$A2698,$A2698,$B$2:$B2698,$B2698)=1),1,0))</f>
        <v/>
      </c>
      <c r="F2698" s="19" t="str">
        <f aca="false">IF($E2698&lt;&gt;1,"",IF(COUNTIFS($A:$A,$A2698,$B:$B,"&gt;"&amp;$D2698)=0,"",_xlfn.MINIFS($B:$B,$A:$A,$A2698,$B:$B,"&gt;"&amp;$D2698)))</f>
        <v/>
      </c>
      <c r="G2698" s="20" t="str">
        <f aca="false">IF($F2698="","",$F2698-$D2698)</f>
        <v/>
      </c>
      <c r="H2698" s="20" t="str">
        <f aca="false">IF($E2698&lt;&gt;1,"",IF($F2698="",0,IF($G2698&lt;='Cohort Report'!$B$7,1,0)))</f>
        <v/>
      </c>
      <c r="I2698" s="20" t="str">
        <f aca="false">IF($E2698&lt;&gt;1,"",IF($F2698="",0,IF($G2698&lt;='Cohort Report'!$B$8,1,0)))</f>
        <v/>
      </c>
      <c r="J2698" s="21" t="str">
        <f aca="false">IF($E2698&lt;&gt;1,"",DATE(YEAR($D2698),MONTH($D2698),1))</f>
        <v/>
      </c>
      <c r="K2698" s="20" t="str">
        <f aca="false">IF($E2698&lt;&gt;1,"",IF($G2698="","",IF(AND($D2698&gt;='Cohort Report'!$B$5,$D2698&lt;='Cohort Report'!$B$6),$G2698,"")))</f>
        <v/>
      </c>
    </row>
    <row r="2699" customFormat="false" ht="15" hidden="false" customHeight="false" outlineLevel="0" collapsed="false">
      <c r="A2699" s="9"/>
      <c r="B2699" s="22"/>
      <c r="C2699" s="23"/>
      <c r="D2699" s="19" t="str">
        <f aca="false">IF($A2699="","",_xlfn.MINIFS($B:$B,$A:$A,$A2699))</f>
        <v/>
      </c>
      <c r="E2699" s="20" t="str">
        <f aca="false">IF($A2699="","",IF(AND($B2699=$D2699,COUNTIFS($A$2:$A2699,$A2699,$B$2:$B2699,$B2699)=1),1,0))</f>
        <v/>
      </c>
      <c r="F2699" s="19" t="str">
        <f aca="false">IF($E2699&lt;&gt;1,"",IF(COUNTIFS($A:$A,$A2699,$B:$B,"&gt;"&amp;$D2699)=0,"",_xlfn.MINIFS($B:$B,$A:$A,$A2699,$B:$B,"&gt;"&amp;$D2699)))</f>
        <v/>
      </c>
      <c r="G2699" s="20" t="str">
        <f aca="false">IF($F2699="","",$F2699-$D2699)</f>
        <v/>
      </c>
      <c r="H2699" s="20" t="str">
        <f aca="false">IF($E2699&lt;&gt;1,"",IF($F2699="",0,IF($G2699&lt;='Cohort Report'!$B$7,1,0)))</f>
        <v/>
      </c>
      <c r="I2699" s="20" t="str">
        <f aca="false">IF($E2699&lt;&gt;1,"",IF($F2699="",0,IF($G2699&lt;='Cohort Report'!$B$8,1,0)))</f>
        <v/>
      </c>
      <c r="J2699" s="21" t="str">
        <f aca="false">IF($E2699&lt;&gt;1,"",DATE(YEAR($D2699),MONTH($D2699),1))</f>
        <v/>
      </c>
      <c r="K2699" s="20" t="str">
        <f aca="false">IF($E2699&lt;&gt;1,"",IF($G2699="","",IF(AND($D2699&gt;='Cohort Report'!$B$5,$D2699&lt;='Cohort Report'!$B$6),$G2699,"")))</f>
        <v/>
      </c>
    </row>
    <row r="2700" customFormat="false" ht="15" hidden="false" customHeight="false" outlineLevel="0" collapsed="false">
      <c r="A2700" s="9"/>
      <c r="B2700" s="22"/>
      <c r="C2700" s="23"/>
      <c r="D2700" s="19" t="str">
        <f aca="false">IF($A2700="","",_xlfn.MINIFS($B:$B,$A:$A,$A2700))</f>
        <v/>
      </c>
      <c r="E2700" s="20" t="str">
        <f aca="false">IF($A2700="","",IF(AND($B2700=$D2700,COUNTIFS($A$2:$A2700,$A2700,$B$2:$B2700,$B2700)=1),1,0))</f>
        <v/>
      </c>
      <c r="F2700" s="19" t="str">
        <f aca="false">IF($E2700&lt;&gt;1,"",IF(COUNTIFS($A:$A,$A2700,$B:$B,"&gt;"&amp;$D2700)=0,"",_xlfn.MINIFS($B:$B,$A:$A,$A2700,$B:$B,"&gt;"&amp;$D2700)))</f>
        <v/>
      </c>
      <c r="G2700" s="20" t="str">
        <f aca="false">IF($F2700="","",$F2700-$D2700)</f>
        <v/>
      </c>
      <c r="H2700" s="20" t="str">
        <f aca="false">IF($E2700&lt;&gt;1,"",IF($F2700="",0,IF($G2700&lt;='Cohort Report'!$B$7,1,0)))</f>
        <v/>
      </c>
      <c r="I2700" s="20" t="str">
        <f aca="false">IF($E2700&lt;&gt;1,"",IF($F2700="",0,IF($G2700&lt;='Cohort Report'!$B$8,1,0)))</f>
        <v/>
      </c>
      <c r="J2700" s="21" t="str">
        <f aca="false">IF($E2700&lt;&gt;1,"",DATE(YEAR($D2700),MONTH($D2700),1))</f>
        <v/>
      </c>
      <c r="K2700" s="20" t="str">
        <f aca="false">IF($E2700&lt;&gt;1,"",IF($G2700="","",IF(AND($D2700&gt;='Cohort Report'!$B$5,$D2700&lt;='Cohort Report'!$B$6),$G2700,"")))</f>
        <v/>
      </c>
    </row>
    <row r="2701" customFormat="false" ht="15" hidden="false" customHeight="false" outlineLevel="0" collapsed="false">
      <c r="A2701" s="9"/>
      <c r="B2701" s="22"/>
      <c r="C2701" s="23"/>
      <c r="D2701" s="19" t="str">
        <f aca="false">IF($A2701="","",_xlfn.MINIFS($B:$B,$A:$A,$A2701))</f>
        <v/>
      </c>
      <c r="E2701" s="20" t="str">
        <f aca="false">IF($A2701="","",IF(AND($B2701=$D2701,COUNTIFS($A$2:$A2701,$A2701,$B$2:$B2701,$B2701)=1),1,0))</f>
        <v/>
      </c>
      <c r="F2701" s="19" t="str">
        <f aca="false">IF($E2701&lt;&gt;1,"",IF(COUNTIFS($A:$A,$A2701,$B:$B,"&gt;"&amp;$D2701)=0,"",_xlfn.MINIFS($B:$B,$A:$A,$A2701,$B:$B,"&gt;"&amp;$D2701)))</f>
        <v/>
      </c>
      <c r="G2701" s="20" t="str">
        <f aca="false">IF($F2701="","",$F2701-$D2701)</f>
        <v/>
      </c>
      <c r="H2701" s="20" t="str">
        <f aca="false">IF($E2701&lt;&gt;1,"",IF($F2701="",0,IF($G2701&lt;='Cohort Report'!$B$7,1,0)))</f>
        <v/>
      </c>
      <c r="I2701" s="20" t="str">
        <f aca="false">IF($E2701&lt;&gt;1,"",IF($F2701="",0,IF($G2701&lt;='Cohort Report'!$B$8,1,0)))</f>
        <v/>
      </c>
      <c r="J2701" s="21" t="str">
        <f aca="false">IF($E2701&lt;&gt;1,"",DATE(YEAR($D2701),MONTH($D2701),1))</f>
        <v/>
      </c>
      <c r="K2701" s="20" t="str">
        <f aca="false">IF($E2701&lt;&gt;1,"",IF($G2701="","",IF(AND($D2701&gt;='Cohort Report'!$B$5,$D2701&lt;='Cohort Report'!$B$6),$G2701,"")))</f>
        <v/>
      </c>
    </row>
    <row r="2702" customFormat="false" ht="15" hidden="false" customHeight="false" outlineLevel="0" collapsed="false">
      <c r="A2702" s="9"/>
      <c r="B2702" s="22"/>
      <c r="C2702" s="23"/>
      <c r="D2702" s="19" t="str">
        <f aca="false">IF($A2702="","",_xlfn.MINIFS($B:$B,$A:$A,$A2702))</f>
        <v/>
      </c>
      <c r="E2702" s="20" t="str">
        <f aca="false">IF($A2702="","",IF(AND($B2702=$D2702,COUNTIFS($A$2:$A2702,$A2702,$B$2:$B2702,$B2702)=1),1,0))</f>
        <v/>
      </c>
      <c r="F2702" s="19" t="str">
        <f aca="false">IF($E2702&lt;&gt;1,"",IF(COUNTIFS($A:$A,$A2702,$B:$B,"&gt;"&amp;$D2702)=0,"",_xlfn.MINIFS($B:$B,$A:$A,$A2702,$B:$B,"&gt;"&amp;$D2702)))</f>
        <v/>
      </c>
      <c r="G2702" s="20" t="str">
        <f aca="false">IF($F2702="","",$F2702-$D2702)</f>
        <v/>
      </c>
      <c r="H2702" s="20" t="str">
        <f aca="false">IF($E2702&lt;&gt;1,"",IF($F2702="",0,IF($G2702&lt;='Cohort Report'!$B$7,1,0)))</f>
        <v/>
      </c>
      <c r="I2702" s="20" t="str">
        <f aca="false">IF($E2702&lt;&gt;1,"",IF($F2702="",0,IF($G2702&lt;='Cohort Report'!$B$8,1,0)))</f>
        <v/>
      </c>
      <c r="J2702" s="21" t="str">
        <f aca="false">IF($E2702&lt;&gt;1,"",DATE(YEAR($D2702),MONTH($D2702),1))</f>
        <v/>
      </c>
      <c r="K2702" s="20" t="str">
        <f aca="false">IF($E2702&lt;&gt;1,"",IF($G2702="","",IF(AND($D2702&gt;='Cohort Report'!$B$5,$D2702&lt;='Cohort Report'!$B$6),$G2702,"")))</f>
        <v/>
      </c>
    </row>
    <row r="2703" customFormat="false" ht="15" hidden="false" customHeight="false" outlineLevel="0" collapsed="false">
      <c r="A2703" s="9"/>
      <c r="B2703" s="22"/>
      <c r="C2703" s="23"/>
      <c r="D2703" s="19" t="str">
        <f aca="false">IF($A2703="","",_xlfn.MINIFS($B:$B,$A:$A,$A2703))</f>
        <v/>
      </c>
      <c r="E2703" s="20" t="str">
        <f aca="false">IF($A2703="","",IF(AND($B2703=$D2703,COUNTIFS($A$2:$A2703,$A2703,$B$2:$B2703,$B2703)=1),1,0))</f>
        <v/>
      </c>
      <c r="F2703" s="19" t="str">
        <f aca="false">IF($E2703&lt;&gt;1,"",IF(COUNTIFS($A:$A,$A2703,$B:$B,"&gt;"&amp;$D2703)=0,"",_xlfn.MINIFS($B:$B,$A:$A,$A2703,$B:$B,"&gt;"&amp;$D2703)))</f>
        <v/>
      </c>
      <c r="G2703" s="20" t="str">
        <f aca="false">IF($F2703="","",$F2703-$D2703)</f>
        <v/>
      </c>
      <c r="H2703" s="20" t="str">
        <f aca="false">IF($E2703&lt;&gt;1,"",IF($F2703="",0,IF($G2703&lt;='Cohort Report'!$B$7,1,0)))</f>
        <v/>
      </c>
      <c r="I2703" s="20" t="str">
        <f aca="false">IF($E2703&lt;&gt;1,"",IF($F2703="",0,IF($G2703&lt;='Cohort Report'!$B$8,1,0)))</f>
        <v/>
      </c>
      <c r="J2703" s="21" t="str">
        <f aca="false">IF($E2703&lt;&gt;1,"",DATE(YEAR($D2703),MONTH($D2703),1))</f>
        <v/>
      </c>
      <c r="K2703" s="20" t="str">
        <f aca="false">IF($E2703&lt;&gt;1,"",IF($G2703="","",IF(AND($D2703&gt;='Cohort Report'!$B$5,$D2703&lt;='Cohort Report'!$B$6),$G2703,"")))</f>
        <v/>
      </c>
    </row>
    <row r="2704" customFormat="false" ht="15" hidden="false" customHeight="false" outlineLevel="0" collapsed="false">
      <c r="A2704" s="9"/>
      <c r="B2704" s="22"/>
      <c r="C2704" s="23"/>
      <c r="D2704" s="19" t="str">
        <f aca="false">IF($A2704="","",_xlfn.MINIFS($B:$B,$A:$A,$A2704))</f>
        <v/>
      </c>
      <c r="E2704" s="20" t="str">
        <f aca="false">IF($A2704="","",IF(AND($B2704=$D2704,COUNTIFS($A$2:$A2704,$A2704,$B$2:$B2704,$B2704)=1),1,0))</f>
        <v/>
      </c>
      <c r="F2704" s="19" t="str">
        <f aca="false">IF($E2704&lt;&gt;1,"",IF(COUNTIFS($A:$A,$A2704,$B:$B,"&gt;"&amp;$D2704)=0,"",_xlfn.MINIFS($B:$B,$A:$A,$A2704,$B:$B,"&gt;"&amp;$D2704)))</f>
        <v/>
      </c>
      <c r="G2704" s="20" t="str">
        <f aca="false">IF($F2704="","",$F2704-$D2704)</f>
        <v/>
      </c>
      <c r="H2704" s="20" t="str">
        <f aca="false">IF($E2704&lt;&gt;1,"",IF($F2704="",0,IF($G2704&lt;='Cohort Report'!$B$7,1,0)))</f>
        <v/>
      </c>
      <c r="I2704" s="20" t="str">
        <f aca="false">IF($E2704&lt;&gt;1,"",IF($F2704="",0,IF($G2704&lt;='Cohort Report'!$B$8,1,0)))</f>
        <v/>
      </c>
      <c r="J2704" s="21" t="str">
        <f aca="false">IF($E2704&lt;&gt;1,"",DATE(YEAR($D2704),MONTH($D2704),1))</f>
        <v/>
      </c>
      <c r="K2704" s="20" t="str">
        <f aca="false">IF($E2704&lt;&gt;1,"",IF($G2704="","",IF(AND($D2704&gt;='Cohort Report'!$B$5,$D2704&lt;='Cohort Report'!$B$6),$G2704,"")))</f>
        <v/>
      </c>
    </row>
    <row r="2705" customFormat="false" ht="15" hidden="false" customHeight="false" outlineLevel="0" collapsed="false">
      <c r="A2705" s="9"/>
      <c r="B2705" s="22"/>
      <c r="C2705" s="23"/>
      <c r="D2705" s="19" t="str">
        <f aca="false">IF($A2705="","",_xlfn.MINIFS($B:$B,$A:$A,$A2705))</f>
        <v/>
      </c>
      <c r="E2705" s="20" t="str">
        <f aca="false">IF($A2705="","",IF(AND($B2705=$D2705,COUNTIFS($A$2:$A2705,$A2705,$B$2:$B2705,$B2705)=1),1,0))</f>
        <v/>
      </c>
      <c r="F2705" s="19" t="str">
        <f aca="false">IF($E2705&lt;&gt;1,"",IF(COUNTIFS($A:$A,$A2705,$B:$B,"&gt;"&amp;$D2705)=0,"",_xlfn.MINIFS($B:$B,$A:$A,$A2705,$B:$B,"&gt;"&amp;$D2705)))</f>
        <v/>
      </c>
      <c r="G2705" s="20" t="str">
        <f aca="false">IF($F2705="","",$F2705-$D2705)</f>
        <v/>
      </c>
      <c r="H2705" s="20" t="str">
        <f aca="false">IF($E2705&lt;&gt;1,"",IF($F2705="",0,IF($G2705&lt;='Cohort Report'!$B$7,1,0)))</f>
        <v/>
      </c>
      <c r="I2705" s="20" t="str">
        <f aca="false">IF($E2705&lt;&gt;1,"",IF($F2705="",0,IF($G2705&lt;='Cohort Report'!$B$8,1,0)))</f>
        <v/>
      </c>
      <c r="J2705" s="21" t="str">
        <f aca="false">IF($E2705&lt;&gt;1,"",DATE(YEAR($D2705),MONTH($D2705),1))</f>
        <v/>
      </c>
      <c r="K2705" s="20" t="str">
        <f aca="false">IF($E2705&lt;&gt;1,"",IF($G2705="","",IF(AND($D2705&gt;='Cohort Report'!$B$5,$D2705&lt;='Cohort Report'!$B$6),$G2705,"")))</f>
        <v/>
      </c>
    </row>
    <row r="2706" customFormat="false" ht="15" hidden="false" customHeight="false" outlineLevel="0" collapsed="false">
      <c r="A2706" s="9"/>
      <c r="B2706" s="22"/>
      <c r="C2706" s="23"/>
      <c r="D2706" s="19" t="str">
        <f aca="false">IF($A2706="","",_xlfn.MINIFS($B:$B,$A:$A,$A2706))</f>
        <v/>
      </c>
      <c r="E2706" s="20" t="str">
        <f aca="false">IF($A2706="","",IF(AND($B2706=$D2706,COUNTIFS($A$2:$A2706,$A2706,$B$2:$B2706,$B2706)=1),1,0))</f>
        <v/>
      </c>
      <c r="F2706" s="19" t="str">
        <f aca="false">IF($E2706&lt;&gt;1,"",IF(COUNTIFS($A:$A,$A2706,$B:$B,"&gt;"&amp;$D2706)=0,"",_xlfn.MINIFS($B:$B,$A:$A,$A2706,$B:$B,"&gt;"&amp;$D2706)))</f>
        <v/>
      </c>
      <c r="G2706" s="20" t="str">
        <f aca="false">IF($F2706="","",$F2706-$D2706)</f>
        <v/>
      </c>
      <c r="H2706" s="20" t="str">
        <f aca="false">IF($E2706&lt;&gt;1,"",IF($F2706="",0,IF($G2706&lt;='Cohort Report'!$B$7,1,0)))</f>
        <v/>
      </c>
      <c r="I2706" s="20" t="str">
        <f aca="false">IF($E2706&lt;&gt;1,"",IF($F2706="",0,IF($G2706&lt;='Cohort Report'!$B$8,1,0)))</f>
        <v/>
      </c>
      <c r="J2706" s="21" t="str">
        <f aca="false">IF($E2706&lt;&gt;1,"",DATE(YEAR($D2706),MONTH($D2706),1))</f>
        <v/>
      </c>
      <c r="K2706" s="20" t="str">
        <f aca="false">IF($E2706&lt;&gt;1,"",IF($G2706="","",IF(AND($D2706&gt;='Cohort Report'!$B$5,$D2706&lt;='Cohort Report'!$B$6),$G2706,"")))</f>
        <v/>
      </c>
    </row>
    <row r="2707" customFormat="false" ht="15" hidden="false" customHeight="false" outlineLevel="0" collapsed="false">
      <c r="A2707" s="9"/>
      <c r="B2707" s="22"/>
      <c r="C2707" s="23"/>
      <c r="D2707" s="19" t="str">
        <f aca="false">IF($A2707="","",_xlfn.MINIFS($B:$B,$A:$A,$A2707))</f>
        <v/>
      </c>
      <c r="E2707" s="20" t="str">
        <f aca="false">IF($A2707="","",IF(AND($B2707=$D2707,COUNTIFS($A$2:$A2707,$A2707,$B$2:$B2707,$B2707)=1),1,0))</f>
        <v/>
      </c>
      <c r="F2707" s="19" t="str">
        <f aca="false">IF($E2707&lt;&gt;1,"",IF(COUNTIFS($A:$A,$A2707,$B:$B,"&gt;"&amp;$D2707)=0,"",_xlfn.MINIFS($B:$B,$A:$A,$A2707,$B:$B,"&gt;"&amp;$D2707)))</f>
        <v/>
      </c>
      <c r="G2707" s="20" t="str">
        <f aca="false">IF($F2707="","",$F2707-$D2707)</f>
        <v/>
      </c>
      <c r="H2707" s="20" t="str">
        <f aca="false">IF($E2707&lt;&gt;1,"",IF($F2707="",0,IF($G2707&lt;='Cohort Report'!$B$7,1,0)))</f>
        <v/>
      </c>
      <c r="I2707" s="20" t="str">
        <f aca="false">IF($E2707&lt;&gt;1,"",IF($F2707="",0,IF($G2707&lt;='Cohort Report'!$B$8,1,0)))</f>
        <v/>
      </c>
      <c r="J2707" s="21" t="str">
        <f aca="false">IF($E2707&lt;&gt;1,"",DATE(YEAR($D2707),MONTH($D2707),1))</f>
        <v/>
      </c>
      <c r="K2707" s="20" t="str">
        <f aca="false">IF($E2707&lt;&gt;1,"",IF($G2707="","",IF(AND($D2707&gt;='Cohort Report'!$B$5,$D2707&lt;='Cohort Report'!$B$6),$G2707,"")))</f>
        <v/>
      </c>
    </row>
    <row r="2708" customFormat="false" ht="15" hidden="false" customHeight="false" outlineLevel="0" collapsed="false">
      <c r="A2708" s="9"/>
      <c r="B2708" s="22"/>
      <c r="C2708" s="23"/>
      <c r="D2708" s="19" t="str">
        <f aca="false">IF($A2708="","",_xlfn.MINIFS($B:$B,$A:$A,$A2708))</f>
        <v/>
      </c>
      <c r="E2708" s="20" t="str">
        <f aca="false">IF($A2708="","",IF(AND($B2708=$D2708,COUNTIFS($A$2:$A2708,$A2708,$B$2:$B2708,$B2708)=1),1,0))</f>
        <v/>
      </c>
      <c r="F2708" s="19" t="str">
        <f aca="false">IF($E2708&lt;&gt;1,"",IF(COUNTIFS($A:$A,$A2708,$B:$B,"&gt;"&amp;$D2708)=0,"",_xlfn.MINIFS($B:$B,$A:$A,$A2708,$B:$B,"&gt;"&amp;$D2708)))</f>
        <v/>
      </c>
      <c r="G2708" s="20" t="str">
        <f aca="false">IF($F2708="","",$F2708-$D2708)</f>
        <v/>
      </c>
      <c r="H2708" s="20" t="str">
        <f aca="false">IF($E2708&lt;&gt;1,"",IF($F2708="",0,IF($G2708&lt;='Cohort Report'!$B$7,1,0)))</f>
        <v/>
      </c>
      <c r="I2708" s="20" t="str">
        <f aca="false">IF($E2708&lt;&gt;1,"",IF($F2708="",0,IF($G2708&lt;='Cohort Report'!$B$8,1,0)))</f>
        <v/>
      </c>
      <c r="J2708" s="21" t="str">
        <f aca="false">IF($E2708&lt;&gt;1,"",DATE(YEAR($D2708),MONTH($D2708),1))</f>
        <v/>
      </c>
      <c r="K2708" s="20" t="str">
        <f aca="false">IF($E2708&lt;&gt;1,"",IF($G2708="","",IF(AND($D2708&gt;='Cohort Report'!$B$5,$D2708&lt;='Cohort Report'!$B$6),$G2708,"")))</f>
        <v/>
      </c>
    </row>
    <row r="2709" customFormat="false" ht="15" hidden="false" customHeight="false" outlineLevel="0" collapsed="false">
      <c r="A2709" s="9"/>
      <c r="B2709" s="22"/>
      <c r="C2709" s="23"/>
      <c r="D2709" s="19" t="str">
        <f aca="false">IF($A2709="","",_xlfn.MINIFS($B:$B,$A:$A,$A2709))</f>
        <v/>
      </c>
      <c r="E2709" s="20" t="str">
        <f aca="false">IF($A2709="","",IF(AND($B2709=$D2709,COUNTIFS($A$2:$A2709,$A2709,$B$2:$B2709,$B2709)=1),1,0))</f>
        <v/>
      </c>
      <c r="F2709" s="19" t="str">
        <f aca="false">IF($E2709&lt;&gt;1,"",IF(COUNTIFS($A:$A,$A2709,$B:$B,"&gt;"&amp;$D2709)=0,"",_xlfn.MINIFS($B:$B,$A:$A,$A2709,$B:$B,"&gt;"&amp;$D2709)))</f>
        <v/>
      </c>
      <c r="G2709" s="20" t="str">
        <f aca="false">IF($F2709="","",$F2709-$D2709)</f>
        <v/>
      </c>
      <c r="H2709" s="20" t="str">
        <f aca="false">IF($E2709&lt;&gt;1,"",IF($F2709="",0,IF($G2709&lt;='Cohort Report'!$B$7,1,0)))</f>
        <v/>
      </c>
      <c r="I2709" s="20" t="str">
        <f aca="false">IF($E2709&lt;&gt;1,"",IF($F2709="",0,IF($G2709&lt;='Cohort Report'!$B$8,1,0)))</f>
        <v/>
      </c>
      <c r="J2709" s="21" t="str">
        <f aca="false">IF($E2709&lt;&gt;1,"",DATE(YEAR($D2709),MONTH($D2709),1))</f>
        <v/>
      </c>
      <c r="K2709" s="20" t="str">
        <f aca="false">IF($E2709&lt;&gt;1,"",IF($G2709="","",IF(AND($D2709&gt;='Cohort Report'!$B$5,$D2709&lt;='Cohort Report'!$B$6),$G2709,"")))</f>
        <v/>
      </c>
    </row>
    <row r="2710" customFormat="false" ht="15" hidden="false" customHeight="false" outlineLevel="0" collapsed="false">
      <c r="A2710" s="9"/>
      <c r="B2710" s="22"/>
      <c r="C2710" s="23"/>
      <c r="D2710" s="19" t="str">
        <f aca="false">IF($A2710="","",_xlfn.MINIFS($B:$B,$A:$A,$A2710))</f>
        <v/>
      </c>
      <c r="E2710" s="20" t="str">
        <f aca="false">IF($A2710="","",IF(AND($B2710=$D2710,COUNTIFS($A$2:$A2710,$A2710,$B$2:$B2710,$B2710)=1),1,0))</f>
        <v/>
      </c>
      <c r="F2710" s="19" t="str">
        <f aca="false">IF($E2710&lt;&gt;1,"",IF(COUNTIFS($A:$A,$A2710,$B:$B,"&gt;"&amp;$D2710)=0,"",_xlfn.MINIFS($B:$B,$A:$A,$A2710,$B:$B,"&gt;"&amp;$D2710)))</f>
        <v/>
      </c>
      <c r="G2710" s="20" t="str">
        <f aca="false">IF($F2710="","",$F2710-$D2710)</f>
        <v/>
      </c>
      <c r="H2710" s="20" t="str">
        <f aca="false">IF($E2710&lt;&gt;1,"",IF($F2710="",0,IF($G2710&lt;='Cohort Report'!$B$7,1,0)))</f>
        <v/>
      </c>
      <c r="I2710" s="20" t="str">
        <f aca="false">IF($E2710&lt;&gt;1,"",IF($F2710="",0,IF($G2710&lt;='Cohort Report'!$B$8,1,0)))</f>
        <v/>
      </c>
      <c r="J2710" s="21" t="str">
        <f aca="false">IF($E2710&lt;&gt;1,"",DATE(YEAR($D2710),MONTH($D2710),1))</f>
        <v/>
      </c>
      <c r="K2710" s="20" t="str">
        <f aca="false">IF($E2710&lt;&gt;1,"",IF($G2710="","",IF(AND($D2710&gt;='Cohort Report'!$B$5,$D2710&lt;='Cohort Report'!$B$6),$G2710,"")))</f>
        <v/>
      </c>
    </row>
    <row r="2711" customFormat="false" ht="15" hidden="false" customHeight="false" outlineLevel="0" collapsed="false">
      <c r="A2711" s="9"/>
      <c r="B2711" s="22"/>
      <c r="C2711" s="23"/>
      <c r="D2711" s="19" t="str">
        <f aca="false">IF($A2711="","",_xlfn.MINIFS($B:$B,$A:$A,$A2711))</f>
        <v/>
      </c>
      <c r="E2711" s="20" t="str">
        <f aca="false">IF($A2711="","",IF(AND($B2711=$D2711,COUNTIFS($A$2:$A2711,$A2711,$B$2:$B2711,$B2711)=1),1,0))</f>
        <v/>
      </c>
      <c r="F2711" s="19" t="str">
        <f aca="false">IF($E2711&lt;&gt;1,"",IF(COUNTIFS($A:$A,$A2711,$B:$B,"&gt;"&amp;$D2711)=0,"",_xlfn.MINIFS($B:$B,$A:$A,$A2711,$B:$B,"&gt;"&amp;$D2711)))</f>
        <v/>
      </c>
      <c r="G2711" s="20" t="str">
        <f aca="false">IF($F2711="","",$F2711-$D2711)</f>
        <v/>
      </c>
      <c r="H2711" s="20" t="str">
        <f aca="false">IF($E2711&lt;&gt;1,"",IF($F2711="",0,IF($G2711&lt;='Cohort Report'!$B$7,1,0)))</f>
        <v/>
      </c>
      <c r="I2711" s="20" t="str">
        <f aca="false">IF($E2711&lt;&gt;1,"",IF($F2711="",0,IF($G2711&lt;='Cohort Report'!$B$8,1,0)))</f>
        <v/>
      </c>
      <c r="J2711" s="21" t="str">
        <f aca="false">IF($E2711&lt;&gt;1,"",DATE(YEAR($D2711),MONTH($D2711),1))</f>
        <v/>
      </c>
      <c r="K2711" s="20" t="str">
        <f aca="false">IF($E2711&lt;&gt;1,"",IF($G2711="","",IF(AND($D2711&gt;='Cohort Report'!$B$5,$D2711&lt;='Cohort Report'!$B$6),$G2711,"")))</f>
        <v/>
      </c>
    </row>
    <row r="2712" customFormat="false" ht="15" hidden="false" customHeight="false" outlineLevel="0" collapsed="false">
      <c r="A2712" s="9"/>
      <c r="B2712" s="22"/>
      <c r="C2712" s="23"/>
      <c r="D2712" s="19" t="str">
        <f aca="false">IF($A2712="","",_xlfn.MINIFS($B:$B,$A:$A,$A2712))</f>
        <v/>
      </c>
      <c r="E2712" s="20" t="str">
        <f aca="false">IF($A2712="","",IF(AND($B2712=$D2712,COUNTIFS($A$2:$A2712,$A2712,$B$2:$B2712,$B2712)=1),1,0))</f>
        <v/>
      </c>
      <c r="F2712" s="19" t="str">
        <f aca="false">IF($E2712&lt;&gt;1,"",IF(COUNTIFS($A:$A,$A2712,$B:$B,"&gt;"&amp;$D2712)=0,"",_xlfn.MINIFS($B:$B,$A:$A,$A2712,$B:$B,"&gt;"&amp;$D2712)))</f>
        <v/>
      </c>
      <c r="G2712" s="20" t="str">
        <f aca="false">IF($F2712="","",$F2712-$D2712)</f>
        <v/>
      </c>
      <c r="H2712" s="20" t="str">
        <f aca="false">IF($E2712&lt;&gt;1,"",IF($F2712="",0,IF($G2712&lt;='Cohort Report'!$B$7,1,0)))</f>
        <v/>
      </c>
      <c r="I2712" s="20" t="str">
        <f aca="false">IF($E2712&lt;&gt;1,"",IF($F2712="",0,IF($G2712&lt;='Cohort Report'!$B$8,1,0)))</f>
        <v/>
      </c>
      <c r="J2712" s="21" t="str">
        <f aca="false">IF($E2712&lt;&gt;1,"",DATE(YEAR($D2712),MONTH($D2712),1))</f>
        <v/>
      </c>
      <c r="K2712" s="20" t="str">
        <f aca="false">IF($E2712&lt;&gt;1,"",IF($G2712="","",IF(AND($D2712&gt;='Cohort Report'!$B$5,$D2712&lt;='Cohort Report'!$B$6),$G2712,"")))</f>
        <v/>
      </c>
    </row>
    <row r="2713" customFormat="false" ht="15" hidden="false" customHeight="false" outlineLevel="0" collapsed="false">
      <c r="A2713" s="9"/>
      <c r="B2713" s="22"/>
      <c r="C2713" s="23"/>
      <c r="D2713" s="19" t="str">
        <f aca="false">IF($A2713="","",_xlfn.MINIFS($B:$B,$A:$A,$A2713))</f>
        <v/>
      </c>
      <c r="E2713" s="20" t="str">
        <f aca="false">IF($A2713="","",IF(AND($B2713=$D2713,COUNTIFS($A$2:$A2713,$A2713,$B$2:$B2713,$B2713)=1),1,0))</f>
        <v/>
      </c>
      <c r="F2713" s="19" t="str">
        <f aca="false">IF($E2713&lt;&gt;1,"",IF(COUNTIFS($A:$A,$A2713,$B:$B,"&gt;"&amp;$D2713)=0,"",_xlfn.MINIFS($B:$B,$A:$A,$A2713,$B:$B,"&gt;"&amp;$D2713)))</f>
        <v/>
      </c>
      <c r="G2713" s="20" t="str">
        <f aca="false">IF($F2713="","",$F2713-$D2713)</f>
        <v/>
      </c>
      <c r="H2713" s="20" t="str">
        <f aca="false">IF($E2713&lt;&gt;1,"",IF($F2713="",0,IF($G2713&lt;='Cohort Report'!$B$7,1,0)))</f>
        <v/>
      </c>
      <c r="I2713" s="20" t="str">
        <f aca="false">IF($E2713&lt;&gt;1,"",IF($F2713="",0,IF($G2713&lt;='Cohort Report'!$B$8,1,0)))</f>
        <v/>
      </c>
      <c r="J2713" s="21" t="str">
        <f aca="false">IF($E2713&lt;&gt;1,"",DATE(YEAR($D2713),MONTH($D2713),1))</f>
        <v/>
      </c>
      <c r="K2713" s="20" t="str">
        <f aca="false">IF($E2713&lt;&gt;1,"",IF($G2713="","",IF(AND($D2713&gt;='Cohort Report'!$B$5,$D2713&lt;='Cohort Report'!$B$6),$G2713,"")))</f>
        <v/>
      </c>
    </row>
    <row r="2714" customFormat="false" ht="15" hidden="false" customHeight="false" outlineLevel="0" collapsed="false">
      <c r="A2714" s="9"/>
      <c r="B2714" s="22"/>
      <c r="C2714" s="23"/>
      <c r="D2714" s="19" t="str">
        <f aca="false">IF($A2714="","",_xlfn.MINIFS($B:$B,$A:$A,$A2714))</f>
        <v/>
      </c>
      <c r="E2714" s="20" t="str">
        <f aca="false">IF($A2714="","",IF(AND($B2714=$D2714,COUNTIFS($A$2:$A2714,$A2714,$B$2:$B2714,$B2714)=1),1,0))</f>
        <v/>
      </c>
      <c r="F2714" s="19" t="str">
        <f aca="false">IF($E2714&lt;&gt;1,"",IF(COUNTIFS($A:$A,$A2714,$B:$B,"&gt;"&amp;$D2714)=0,"",_xlfn.MINIFS($B:$B,$A:$A,$A2714,$B:$B,"&gt;"&amp;$D2714)))</f>
        <v/>
      </c>
      <c r="G2714" s="20" t="str">
        <f aca="false">IF($F2714="","",$F2714-$D2714)</f>
        <v/>
      </c>
      <c r="H2714" s="20" t="str">
        <f aca="false">IF($E2714&lt;&gt;1,"",IF($F2714="",0,IF($G2714&lt;='Cohort Report'!$B$7,1,0)))</f>
        <v/>
      </c>
      <c r="I2714" s="20" t="str">
        <f aca="false">IF($E2714&lt;&gt;1,"",IF($F2714="",0,IF($G2714&lt;='Cohort Report'!$B$8,1,0)))</f>
        <v/>
      </c>
      <c r="J2714" s="21" t="str">
        <f aca="false">IF($E2714&lt;&gt;1,"",DATE(YEAR($D2714),MONTH($D2714),1))</f>
        <v/>
      </c>
      <c r="K2714" s="20" t="str">
        <f aca="false">IF($E2714&lt;&gt;1,"",IF($G2714="","",IF(AND($D2714&gt;='Cohort Report'!$B$5,$D2714&lt;='Cohort Report'!$B$6),$G2714,"")))</f>
        <v/>
      </c>
    </row>
    <row r="2715" customFormat="false" ht="15" hidden="false" customHeight="false" outlineLevel="0" collapsed="false">
      <c r="A2715" s="9"/>
      <c r="B2715" s="22"/>
      <c r="C2715" s="23"/>
      <c r="D2715" s="19" t="str">
        <f aca="false">IF($A2715="","",_xlfn.MINIFS($B:$B,$A:$A,$A2715))</f>
        <v/>
      </c>
      <c r="E2715" s="20" t="str">
        <f aca="false">IF($A2715="","",IF(AND($B2715=$D2715,COUNTIFS($A$2:$A2715,$A2715,$B$2:$B2715,$B2715)=1),1,0))</f>
        <v/>
      </c>
      <c r="F2715" s="19" t="str">
        <f aca="false">IF($E2715&lt;&gt;1,"",IF(COUNTIFS($A:$A,$A2715,$B:$B,"&gt;"&amp;$D2715)=0,"",_xlfn.MINIFS($B:$B,$A:$A,$A2715,$B:$B,"&gt;"&amp;$D2715)))</f>
        <v/>
      </c>
      <c r="G2715" s="20" t="str">
        <f aca="false">IF($F2715="","",$F2715-$D2715)</f>
        <v/>
      </c>
      <c r="H2715" s="20" t="str">
        <f aca="false">IF($E2715&lt;&gt;1,"",IF($F2715="",0,IF($G2715&lt;='Cohort Report'!$B$7,1,0)))</f>
        <v/>
      </c>
      <c r="I2715" s="20" t="str">
        <f aca="false">IF($E2715&lt;&gt;1,"",IF($F2715="",0,IF($G2715&lt;='Cohort Report'!$B$8,1,0)))</f>
        <v/>
      </c>
      <c r="J2715" s="21" t="str">
        <f aca="false">IF($E2715&lt;&gt;1,"",DATE(YEAR($D2715),MONTH($D2715),1))</f>
        <v/>
      </c>
      <c r="K2715" s="20" t="str">
        <f aca="false">IF($E2715&lt;&gt;1,"",IF($G2715="","",IF(AND($D2715&gt;='Cohort Report'!$B$5,$D2715&lt;='Cohort Report'!$B$6),$G2715,"")))</f>
        <v/>
      </c>
    </row>
    <row r="2716" customFormat="false" ht="15" hidden="false" customHeight="false" outlineLevel="0" collapsed="false">
      <c r="A2716" s="9"/>
      <c r="B2716" s="22"/>
      <c r="C2716" s="23"/>
      <c r="D2716" s="19" t="str">
        <f aca="false">IF($A2716="","",_xlfn.MINIFS($B:$B,$A:$A,$A2716))</f>
        <v/>
      </c>
      <c r="E2716" s="20" t="str">
        <f aca="false">IF($A2716="","",IF(AND($B2716=$D2716,COUNTIFS($A$2:$A2716,$A2716,$B$2:$B2716,$B2716)=1),1,0))</f>
        <v/>
      </c>
      <c r="F2716" s="19" t="str">
        <f aca="false">IF($E2716&lt;&gt;1,"",IF(COUNTIFS($A:$A,$A2716,$B:$B,"&gt;"&amp;$D2716)=0,"",_xlfn.MINIFS($B:$B,$A:$A,$A2716,$B:$B,"&gt;"&amp;$D2716)))</f>
        <v/>
      </c>
      <c r="G2716" s="20" t="str">
        <f aca="false">IF($F2716="","",$F2716-$D2716)</f>
        <v/>
      </c>
      <c r="H2716" s="20" t="str">
        <f aca="false">IF($E2716&lt;&gt;1,"",IF($F2716="",0,IF($G2716&lt;='Cohort Report'!$B$7,1,0)))</f>
        <v/>
      </c>
      <c r="I2716" s="20" t="str">
        <f aca="false">IF($E2716&lt;&gt;1,"",IF($F2716="",0,IF($G2716&lt;='Cohort Report'!$B$8,1,0)))</f>
        <v/>
      </c>
      <c r="J2716" s="21" t="str">
        <f aca="false">IF($E2716&lt;&gt;1,"",DATE(YEAR($D2716),MONTH($D2716),1))</f>
        <v/>
      </c>
      <c r="K2716" s="20" t="str">
        <f aca="false">IF($E2716&lt;&gt;1,"",IF($G2716="","",IF(AND($D2716&gt;='Cohort Report'!$B$5,$D2716&lt;='Cohort Report'!$B$6),$G2716,"")))</f>
        <v/>
      </c>
    </row>
    <row r="2717" customFormat="false" ht="15" hidden="false" customHeight="false" outlineLevel="0" collapsed="false">
      <c r="A2717" s="9"/>
      <c r="B2717" s="22"/>
      <c r="C2717" s="23"/>
      <c r="D2717" s="19" t="str">
        <f aca="false">IF($A2717="","",_xlfn.MINIFS($B:$B,$A:$A,$A2717))</f>
        <v/>
      </c>
      <c r="E2717" s="20" t="str">
        <f aca="false">IF($A2717="","",IF(AND($B2717=$D2717,COUNTIFS($A$2:$A2717,$A2717,$B$2:$B2717,$B2717)=1),1,0))</f>
        <v/>
      </c>
      <c r="F2717" s="19" t="str">
        <f aca="false">IF($E2717&lt;&gt;1,"",IF(COUNTIFS($A:$A,$A2717,$B:$B,"&gt;"&amp;$D2717)=0,"",_xlfn.MINIFS($B:$B,$A:$A,$A2717,$B:$B,"&gt;"&amp;$D2717)))</f>
        <v/>
      </c>
      <c r="G2717" s="20" t="str">
        <f aca="false">IF($F2717="","",$F2717-$D2717)</f>
        <v/>
      </c>
      <c r="H2717" s="20" t="str">
        <f aca="false">IF($E2717&lt;&gt;1,"",IF($F2717="",0,IF($G2717&lt;='Cohort Report'!$B$7,1,0)))</f>
        <v/>
      </c>
      <c r="I2717" s="20" t="str">
        <f aca="false">IF($E2717&lt;&gt;1,"",IF($F2717="",0,IF($G2717&lt;='Cohort Report'!$B$8,1,0)))</f>
        <v/>
      </c>
      <c r="J2717" s="21" t="str">
        <f aca="false">IF($E2717&lt;&gt;1,"",DATE(YEAR($D2717),MONTH($D2717),1))</f>
        <v/>
      </c>
      <c r="K2717" s="20" t="str">
        <f aca="false">IF($E2717&lt;&gt;1,"",IF($G2717="","",IF(AND($D2717&gt;='Cohort Report'!$B$5,$D2717&lt;='Cohort Report'!$B$6),$G2717,"")))</f>
        <v/>
      </c>
    </row>
    <row r="2718" customFormat="false" ht="15" hidden="false" customHeight="false" outlineLevel="0" collapsed="false">
      <c r="A2718" s="9"/>
      <c r="B2718" s="22"/>
      <c r="C2718" s="23"/>
      <c r="D2718" s="19" t="str">
        <f aca="false">IF($A2718="","",_xlfn.MINIFS($B:$B,$A:$A,$A2718))</f>
        <v/>
      </c>
      <c r="E2718" s="20" t="str">
        <f aca="false">IF($A2718="","",IF(AND($B2718=$D2718,COUNTIFS($A$2:$A2718,$A2718,$B$2:$B2718,$B2718)=1),1,0))</f>
        <v/>
      </c>
      <c r="F2718" s="19" t="str">
        <f aca="false">IF($E2718&lt;&gt;1,"",IF(COUNTIFS($A:$A,$A2718,$B:$B,"&gt;"&amp;$D2718)=0,"",_xlfn.MINIFS($B:$B,$A:$A,$A2718,$B:$B,"&gt;"&amp;$D2718)))</f>
        <v/>
      </c>
      <c r="G2718" s="20" t="str">
        <f aca="false">IF($F2718="","",$F2718-$D2718)</f>
        <v/>
      </c>
      <c r="H2718" s="20" t="str">
        <f aca="false">IF($E2718&lt;&gt;1,"",IF($F2718="",0,IF($G2718&lt;='Cohort Report'!$B$7,1,0)))</f>
        <v/>
      </c>
      <c r="I2718" s="20" t="str">
        <f aca="false">IF($E2718&lt;&gt;1,"",IF($F2718="",0,IF($G2718&lt;='Cohort Report'!$B$8,1,0)))</f>
        <v/>
      </c>
      <c r="J2718" s="21" t="str">
        <f aca="false">IF($E2718&lt;&gt;1,"",DATE(YEAR($D2718),MONTH($D2718),1))</f>
        <v/>
      </c>
      <c r="K2718" s="20" t="str">
        <f aca="false">IF($E2718&lt;&gt;1,"",IF($G2718="","",IF(AND($D2718&gt;='Cohort Report'!$B$5,$D2718&lt;='Cohort Report'!$B$6),$G2718,"")))</f>
        <v/>
      </c>
    </row>
    <row r="2719" customFormat="false" ht="15" hidden="false" customHeight="false" outlineLevel="0" collapsed="false">
      <c r="A2719" s="9"/>
      <c r="B2719" s="22"/>
      <c r="C2719" s="23"/>
      <c r="D2719" s="19" t="str">
        <f aca="false">IF($A2719="","",_xlfn.MINIFS($B:$B,$A:$A,$A2719))</f>
        <v/>
      </c>
      <c r="E2719" s="20" t="str">
        <f aca="false">IF($A2719="","",IF(AND($B2719=$D2719,COUNTIFS($A$2:$A2719,$A2719,$B$2:$B2719,$B2719)=1),1,0))</f>
        <v/>
      </c>
      <c r="F2719" s="19" t="str">
        <f aca="false">IF($E2719&lt;&gt;1,"",IF(COUNTIFS($A:$A,$A2719,$B:$B,"&gt;"&amp;$D2719)=0,"",_xlfn.MINIFS($B:$B,$A:$A,$A2719,$B:$B,"&gt;"&amp;$D2719)))</f>
        <v/>
      </c>
      <c r="G2719" s="20" t="str">
        <f aca="false">IF($F2719="","",$F2719-$D2719)</f>
        <v/>
      </c>
      <c r="H2719" s="20" t="str">
        <f aca="false">IF($E2719&lt;&gt;1,"",IF($F2719="",0,IF($G2719&lt;='Cohort Report'!$B$7,1,0)))</f>
        <v/>
      </c>
      <c r="I2719" s="20" t="str">
        <f aca="false">IF($E2719&lt;&gt;1,"",IF($F2719="",0,IF($G2719&lt;='Cohort Report'!$B$8,1,0)))</f>
        <v/>
      </c>
      <c r="J2719" s="21" t="str">
        <f aca="false">IF($E2719&lt;&gt;1,"",DATE(YEAR($D2719),MONTH($D2719),1))</f>
        <v/>
      </c>
      <c r="K2719" s="20" t="str">
        <f aca="false">IF($E2719&lt;&gt;1,"",IF($G2719="","",IF(AND($D2719&gt;='Cohort Report'!$B$5,$D2719&lt;='Cohort Report'!$B$6),$G2719,"")))</f>
        <v/>
      </c>
    </row>
    <row r="2720" customFormat="false" ht="15" hidden="false" customHeight="false" outlineLevel="0" collapsed="false">
      <c r="A2720" s="9"/>
      <c r="B2720" s="22"/>
      <c r="C2720" s="23"/>
      <c r="D2720" s="19" t="str">
        <f aca="false">IF($A2720="","",_xlfn.MINIFS($B:$B,$A:$A,$A2720))</f>
        <v/>
      </c>
      <c r="E2720" s="20" t="str">
        <f aca="false">IF($A2720="","",IF(AND($B2720=$D2720,COUNTIFS($A$2:$A2720,$A2720,$B$2:$B2720,$B2720)=1),1,0))</f>
        <v/>
      </c>
      <c r="F2720" s="19" t="str">
        <f aca="false">IF($E2720&lt;&gt;1,"",IF(COUNTIFS($A:$A,$A2720,$B:$B,"&gt;"&amp;$D2720)=0,"",_xlfn.MINIFS($B:$B,$A:$A,$A2720,$B:$B,"&gt;"&amp;$D2720)))</f>
        <v/>
      </c>
      <c r="G2720" s="20" t="str">
        <f aca="false">IF($F2720="","",$F2720-$D2720)</f>
        <v/>
      </c>
      <c r="H2720" s="20" t="str">
        <f aca="false">IF($E2720&lt;&gt;1,"",IF($F2720="",0,IF($G2720&lt;='Cohort Report'!$B$7,1,0)))</f>
        <v/>
      </c>
      <c r="I2720" s="20" t="str">
        <f aca="false">IF($E2720&lt;&gt;1,"",IF($F2720="",0,IF($G2720&lt;='Cohort Report'!$B$8,1,0)))</f>
        <v/>
      </c>
      <c r="J2720" s="21" t="str">
        <f aca="false">IF($E2720&lt;&gt;1,"",DATE(YEAR($D2720),MONTH($D2720),1))</f>
        <v/>
      </c>
      <c r="K2720" s="20" t="str">
        <f aca="false">IF($E2720&lt;&gt;1,"",IF($G2720="","",IF(AND($D2720&gt;='Cohort Report'!$B$5,$D2720&lt;='Cohort Report'!$B$6),$G2720,"")))</f>
        <v/>
      </c>
    </row>
    <row r="2721" customFormat="false" ht="15" hidden="false" customHeight="false" outlineLevel="0" collapsed="false">
      <c r="A2721" s="9"/>
      <c r="B2721" s="22"/>
      <c r="C2721" s="23"/>
      <c r="D2721" s="19" t="str">
        <f aca="false">IF($A2721="","",_xlfn.MINIFS($B:$B,$A:$A,$A2721))</f>
        <v/>
      </c>
      <c r="E2721" s="20" t="str">
        <f aca="false">IF($A2721="","",IF(AND($B2721=$D2721,COUNTIFS($A$2:$A2721,$A2721,$B$2:$B2721,$B2721)=1),1,0))</f>
        <v/>
      </c>
      <c r="F2721" s="19" t="str">
        <f aca="false">IF($E2721&lt;&gt;1,"",IF(COUNTIFS($A:$A,$A2721,$B:$B,"&gt;"&amp;$D2721)=0,"",_xlfn.MINIFS($B:$B,$A:$A,$A2721,$B:$B,"&gt;"&amp;$D2721)))</f>
        <v/>
      </c>
      <c r="G2721" s="20" t="str">
        <f aca="false">IF($F2721="","",$F2721-$D2721)</f>
        <v/>
      </c>
      <c r="H2721" s="20" t="str">
        <f aca="false">IF($E2721&lt;&gt;1,"",IF($F2721="",0,IF($G2721&lt;='Cohort Report'!$B$7,1,0)))</f>
        <v/>
      </c>
      <c r="I2721" s="20" t="str">
        <f aca="false">IF($E2721&lt;&gt;1,"",IF($F2721="",0,IF($G2721&lt;='Cohort Report'!$B$8,1,0)))</f>
        <v/>
      </c>
      <c r="J2721" s="21" t="str">
        <f aca="false">IF($E2721&lt;&gt;1,"",DATE(YEAR($D2721),MONTH($D2721),1))</f>
        <v/>
      </c>
      <c r="K2721" s="20" t="str">
        <f aca="false">IF($E2721&lt;&gt;1,"",IF($G2721="","",IF(AND($D2721&gt;='Cohort Report'!$B$5,$D2721&lt;='Cohort Report'!$B$6),$G2721,"")))</f>
        <v/>
      </c>
    </row>
    <row r="2722" customFormat="false" ht="15" hidden="false" customHeight="false" outlineLevel="0" collapsed="false">
      <c r="A2722" s="9"/>
      <c r="B2722" s="22"/>
      <c r="C2722" s="23"/>
      <c r="D2722" s="19" t="str">
        <f aca="false">IF($A2722="","",_xlfn.MINIFS($B:$B,$A:$A,$A2722))</f>
        <v/>
      </c>
      <c r="E2722" s="20" t="str">
        <f aca="false">IF($A2722="","",IF(AND($B2722=$D2722,COUNTIFS($A$2:$A2722,$A2722,$B$2:$B2722,$B2722)=1),1,0))</f>
        <v/>
      </c>
      <c r="F2722" s="19" t="str">
        <f aca="false">IF($E2722&lt;&gt;1,"",IF(COUNTIFS($A:$A,$A2722,$B:$B,"&gt;"&amp;$D2722)=0,"",_xlfn.MINIFS($B:$B,$A:$A,$A2722,$B:$B,"&gt;"&amp;$D2722)))</f>
        <v/>
      </c>
      <c r="G2722" s="20" t="str">
        <f aca="false">IF($F2722="","",$F2722-$D2722)</f>
        <v/>
      </c>
      <c r="H2722" s="20" t="str">
        <f aca="false">IF($E2722&lt;&gt;1,"",IF($F2722="",0,IF($G2722&lt;='Cohort Report'!$B$7,1,0)))</f>
        <v/>
      </c>
      <c r="I2722" s="20" t="str">
        <f aca="false">IF($E2722&lt;&gt;1,"",IF($F2722="",0,IF($G2722&lt;='Cohort Report'!$B$8,1,0)))</f>
        <v/>
      </c>
      <c r="J2722" s="21" t="str">
        <f aca="false">IF($E2722&lt;&gt;1,"",DATE(YEAR($D2722),MONTH($D2722),1))</f>
        <v/>
      </c>
      <c r="K2722" s="20" t="str">
        <f aca="false">IF($E2722&lt;&gt;1,"",IF($G2722="","",IF(AND($D2722&gt;='Cohort Report'!$B$5,$D2722&lt;='Cohort Report'!$B$6),$G2722,"")))</f>
        <v/>
      </c>
    </row>
    <row r="2723" customFormat="false" ht="15" hidden="false" customHeight="false" outlineLevel="0" collapsed="false">
      <c r="A2723" s="9"/>
      <c r="B2723" s="22"/>
      <c r="C2723" s="23"/>
      <c r="D2723" s="19" t="str">
        <f aca="false">IF($A2723="","",_xlfn.MINIFS($B:$B,$A:$A,$A2723))</f>
        <v/>
      </c>
      <c r="E2723" s="20" t="str">
        <f aca="false">IF($A2723="","",IF(AND($B2723=$D2723,COUNTIFS($A$2:$A2723,$A2723,$B$2:$B2723,$B2723)=1),1,0))</f>
        <v/>
      </c>
      <c r="F2723" s="19" t="str">
        <f aca="false">IF($E2723&lt;&gt;1,"",IF(COUNTIFS($A:$A,$A2723,$B:$B,"&gt;"&amp;$D2723)=0,"",_xlfn.MINIFS($B:$B,$A:$A,$A2723,$B:$B,"&gt;"&amp;$D2723)))</f>
        <v/>
      </c>
      <c r="G2723" s="20" t="str">
        <f aca="false">IF($F2723="","",$F2723-$D2723)</f>
        <v/>
      </c>
      <c r="H2723" s="20" t="str">
        <f aca="false">IF($E2723&lt;&gt;1,"",IF($F2723="",0,IF($G2723&lt;='Cohort Report'!$B$7,1,0)))</f>
        <v/>
      </c>
      <c r="I2723" s="20" t="str">
        <f aca="false">IF($E2723&lt;&gt;1,"",IF($F2723="",0,IF($G2723&lt;='Cohort Report'!$B$8,1,0)))</f>
        <v/>
      </c>
      <c r="J2723" s="21" t="str">
        <f aca="false">IF($E2723&lt;&gt;1,"",DATE(YEAR($D2723),MONTH($D2723),1))</f>
        <v/>
      </c>
      <c r="K2723" s="20" t="str">
        <f aca="false">IF($E2723&lt;&gt;1,"",IF($G2723="","",IF(AND($D2723&gt;='Cohort Report'!$B$5,$D2723&lt;='Cohort Report'!$B$6),$G2723,"")))</f>
        <v/>
      </c>
    </row>
    <row r="2724" customFormat="false" ht="15" hidden="false" customHeight="false" outlineLevel="0" collapsed="false">
      <c r="A2724" s="9"/>
      <c r="B2724" s="22"/>
      <c r="C2724" s="23"/>
      <c r="D2724" s="19" t="str">
        <f aca="false">IF($A2724="","",_xlfn.MINIFS($B:$B,$A:$A,$A2724))</f>
        <v/>
      </c>
      <c r="E2724" s="20" t="str">
        <f aca="false">IF($A2724="","",IF(AND($B2724=$D2724,COUNTIFS($A$2:$A2724,$A2724,$B$2:$B2724,$B2724)=1),1,0))</f>
        <v/>
      </c>
      <c r="F2724" s="19" t="str">
        <f aca="false">IF($E2724&lt;&gt;1,"",IF(COUNTIFS($A:$A,$A2724,$B:$B,"&gt;"&amp;$D2724)=0,"",_xlfn.MINIFS($B:$B,$A:$A,$A2724,$B:$B,"&gt;"&amp;$D2724)))</f>
        <v/>
      </c>
      <c r="G2724" s="20" t="str">
        <f aca="false">IF($F2724="","",$F2724-$D2724)</f>
        <v/>
      </c>
      <c r="H2724" s="20" t="str">
        <f aca="false">IF($E2724&lt;&gt;1,"",IF($F2724="",0,IF($G2724&lt;='Cohort Report'!$B$7,1,0)))</f>
        <v/>
      </c>
      <c r="I2724" s="20" t="str">
        <f aca="false">IF($E2724&lt;&gt;1,"",IF($F2724="",0,IF($G2724&lt;='Cohort Report'!$B$8,1,0)))</f>
        <v/>
      </c>
      <c r="J2724" s="21" t="str">
        <f aca="false">IF($E2724&lt;&gt;1,"",DATE(YEAR($D2724),MONTH($D2724),1))</f>
        <v/>
      </c>
      <c r="K2724" s="20" t="str">
        <f aca="false">IF($E2724&lt;&gt;1,"",IF($G2724="","",IF(AND($D2724&gt;='Cohort Report'!$B$5,$D2724&lt;='Cohort Report'!$B$6),$G2724,"")))</f>
        <v/>
      </c>
    </row>
    <row r="2725" customFormat="false" ht="15" hidden="false" customHeight="false" outlineLevel="0" collapsed="false">
      <c r="A2725" s="9"/>
      <c r="B2725" s="22"/>
      <c r="C2725" s="23"/>
      <c r="D2725" s="19" t="str">
        <f aca="false">IF($A2725="","",_xlfn.MINIFS($B:$B,$A:$A,$A2725))</f>
        <v/>
      </c>
      <c r="E2725" s="20" t="str">
        <f aca="false">IF($A2725="","",IF(AND($B2725=$D2725,COUNTIFS($A$2:$A2725,$A2725,$B$2:$B2725,$B2725)=1),1,0))</f>
        <v/>
      </c>
      <c r="F2725" s="19" t="str">
        <f aca="false">IF($E2725&lt;&gt;1,"",IF(COUNTIFS($A:$A,$A2725,$B:$B,"&gt;"&amp;$D2725)=0,"",_xlfn.MINIFS($B:$B,$A:$A,$A2725,$B:$B,"&gt;"&amp;$D2725)))</f>
        <v/>
      </c>
      <c r="G2725" s="20" t="str">
        <f aca="false">IF($F2725="","",$F2725-$D2725)</f>
        <v/>
      </c>
      <c r="H2725" s="20" t="str">
        <f aca="false">IF($E2725&lt;&gt;1,"",IF($F2725="",0,IF($G2725&lt;='Cohort Report'!$B$7,1,0)))</f>
        <v/>
      </c>
      <c r="I2725" s="20" t="str">
        <f aca="false">IF($E2725&lt;&gt;1,"",IF($F2725="",0,IF($G2725&lt;='Cohort Report'!$B$8,1,0)))</f>
        <v/>
      </c>
      <c r="J2725" s="21" t="str">
        <f aca="false">IF($E2725&lt;&gt;1,"",DATE(YEAR($D2725),MONTH($D2725),1))</f>
        <v/>
      </c>
      <c r="K2725" s="20" t="str">
        <f aca="false">IF($E2725&lt;&gt;1,"",IF($G2725="","",IF(AND($D2725&gt;='Cohort Report'!$B$5,$D2725&lt;='Cohort Report'!$B$6),$G2725,"")))</f>
        <v/>
      </c>
    </row>
    <row r="2726" customFormat="false" ht="15" hidden="false" customHeight="false" outlineLevel="0" collapsed="false">
      <c r="A2726" s="9"/>
      <c r="B2726" s="22"/>
      <c r="C2726" s="23"/>
      <c r="D2726" s="19" t="str">
        <f aca="false">IF($A2726="","",_xlfn.MINIFS($B:$B,$A:$A,$A2726))</f>
        <v/>
      </c>
      <c r="E2726" s="20" t="str">
        <f aca="false">IF($A2726="","",IF(AND($B2726=$D2726,COUNTIFS($A$2:$A2726,$A2726,$B$2:$B2726,$B2726)=1),1,0))</f>
        <v/>
      </c>
      <c r="F2726" s="19" t="str">
        <f aca="false">IF($E2726&lt;&gt;1,"",IF(COUNTIFS($A:$A,$A2726,$B:$B,"&gt;"&amp;$D2726)=0,"",_xlfn.MINIFS($B:$B,$A:$A,$A2726,$B:$B,"&gt;"&amp;$D2726)))</f>
        <v/>
      </c>
      <c r="G2726" s="20" t="str">
        <f aca="false">IF($F2726="","",$F2726-$D2726)</f>
        <v/>
      </c>
      <c r="H2726" s="20" t="str">
        <f aca="false">IF($E2726&lt;&gt;1,"",IF($F2726="",0,IF($G2726&lt;='Cohort Report'!$B$7,1,0)))</f>
        <v/>
      </c>
      <c r="I2726" s="20" t="str">
        <f aca="false">IF($E2726&lt;&gt;1,"",IF($F2726="",0,IF($G2726&lt;='Cohort Report'!$B$8,1,0)))</f>
        <v/>
      </c>
      <c r="J2726" s="21" t="str">
        <f aca="false">IF($E2726&lt;&gt;1,"",DATE(YEAR($D2726),MONTH($D2726),1))</f>
        <v/>
      </c>
      <c r="K2726" s="20" t="str">
        <f aca="false">IF($E2726&lt;&gt;1,"",IF($G2726="","",IF(AND($D2726&gt;='Cohort Report'!$B$5,$D2726&lt;='Cohort Report'!$B$6),$G2726,"")))</f>
        <v/>
      </c>
    </row>
    <row r="2727" customFormat="false" ht="15" hidden="false" customHeight="false" outlineLevel="0" collapsed="false">
      <c r="A2727" s="9"/>
      <c r="B2727" s="22"/>
      <c r="C2727" s="23"/>
      <c r="D2727" s="19" t="str">
        <f aca="false">IF($A2727="","",_xlfn.MINIFS($B:$B,$A:$A,$A2727))</f>
        <v/>
      </c>
      <c r="E2727" s="20" t="str">
        <f aca="false">IF($A2727="","",IF(AND($B2727=$D2727,COUNTIFS($A$2:$A2727,$A2727,$B$2:$B2727,$B2727)=1),1,0))</f>
        <v/>
      </c>
      <c r="F2727" s="19" t="str">
        <f aca="false">IF($E2727&lt;&gt;1,"",IF(COUNTIFS($A:$A,$A2727,$B:$B,"&gt;"&amp;$D2727)=0,"",_xlfn.MINIFS($B:$B,$A:$A,$A2727,$B:$B,"&gt;"&amp;$D2727)))</f>
        <v/>
      </c>
      <c r="G2727" s="20" t="str">
        <f aca="false">IF($F2727="","",$F2727-$D2727)</f>
        <v/>
      </c>
      <c r="H2727" s="20" t="str">
        <f aca="false">IF($E2727&lt;&gt;1,"",IF($F2727="",0,IF($G2727&lt;='Cohort Report'!$B$7,1,0)))</f>
        <v/>
      </c>
      <c r="I2727" s="20" t="str">
        <f aca="false">IF($E2727&lt;&gt;1,"",IF($F2727="",0,IF($G2727&lt;='Cohort Report'!$B$8,1,0)))</f>
        <v/>
      </c>
      <c r="J2727" s="21" t="str">
        <f aca="false">IF($E2727&lt;&gt;1,"",DATE(YEAR($D2727),MONTH($D2727),1))</f>
        <v/>
      </c>
      <c r="K2727" s="20" t="str">
        <f aca="false">IF($E2727&lt;&gt;1,"",IF($G2727="","",IF(AND($D2727&gt;='Cohort Report'!$B$5,$D2727&lt;='Cohort Report'!$B$6),$G2727,"")))</f>
        <v/>
      </c>
    </row>
    <row r="2728" customFormat="false" ht="15" hidden="false" customHeight="false" outlineLevel="0" collapsed="false">
      <c r="A2728" s="9"/>
      <c r="B2728" s="22"/>
      <c r="C2728" s="23"/>
      <c r="D2728" s="19" t="str">
        <f aca="false">IF($A2728="","",_xlfn.MINIFS($B:$B,$A:$A,$A2728))</f>
        <v/>
      </c>
      <c r="E2728" s="20" t="str">
        <f aca="false">IF($A2728="","",IF(AND($B2728=$D2728,COUNTIFS($A$2:$A2728,$A2728,$B$2:$B2728,$B2728)=1),1,0))</f>
        <v/>
      </c>
      <c r="F2728" s="19" t="str">
        <f aca="false">IF($E2728&lt;&gt;1,"",IF(COUNTIFS($A:$A,$A2728,$B:$B,"&gt;"&amp;$D2728)=0,"",_xlfn.MINIFS($B:$B,$A:$A,$A2728,$B:$B,"&gt;"&amp;$D2728)))</f>
        <v/>
      </c>
      <c r="G2728" s="20" t="str">
        <f aca="false">IF($F2728="","",$F2728-$D2728)</f>
        <v/>
      </c>
      <c r="H2728" s="20" t="str">
        <f aca="false">IF($E2728&lt;&gt;1,"",IF($F2728="",0,IF($G2728&lt;='Cohort Report'!$B$7,1,0)))</f>
        <v/>
      </c>
      <c r="I2728" s="20" t="str">
        <f aca="false">IF($E2728&lt;&gt;1,"",IF($F2728="",0,IF($G2728&lt;='Cohort Report'!$B$8,1,0)))</f>
        <v/>
      </c>
      <c r="J2728" s="21" t="str">
        <f aca="false">IF($E2728&lt;&gt;1,"",DATE(YEAR($D2728),MONTH($D2728),1))</f>
        <v/>
      </c>
      <c r="K2728" s="20" t="str">
        <f aca="false">IF($E2728&lt;&gt;1,"",IF($G2728="","",IF(AND($D2728&gt;='Cohort Report'!$B$5,$D2728&lt;='Cohort Report'!$B$6),$G2728,"")))</f>
        <v/>
      </c>
    </row>
    <row r="2729" customFormat="false" ht="15" hidden="false" customHeight="false" outlineLevel="0" collapsed="false">
      <c r="A2729" s="9"/>
      <c r="B2729" s="22"/>
      <c r="C2729" s="23"/>
      <c r="D2729" s="19" t="str">
        <f aca="false">IF($A2729="","",_xlfn.MINIFS($B:$B,$A:$A,$A2729))</f>
        <v/>
      </c>
      <c r="E2729" s="20" t="str">
        <f aca="false">IF($A2729="","",IF(AND($B2729=$D2729,COUNTIFS($A$2:$A2729,$A2729,$B$2:$B2729,$B2729)=1),1,0))</f>
        <v/>
      </c>
      <c r="F2729" s="19" t="str">
        <f aca="false">IF($E2729&lt;&gt;1,"",IF(COUNTIFS($A:$A,$A2729,$B:$B,"&gt;"&amp;$D2729)=0,"",_xlfn.MINIFS($B:$B,$A:$A,$A2729,$B:$B,"&gt;"&amp;$D2729)))</f>
        <v/>
      </c>
      <c r="G2729" s="20" t="str">
        <f aca="false">IF($F2729="","",$F2729-$D2729)</f>
        <v/>
      </c>
      <c r="H2729" s="20" t="str">
        <f aca="false">IF($E2729&lt;&gt;1,"",IF($F2729="",0,IF($G2729&lt;='Cohort Report'!$B$7,1,0)))</f>
        <v/>
      </c>
      <c r="I2729" s="20" t="str">
        <f aca="false">IF($E2729&lt;&gt;1,"",IF($F2729="",0,IF($G2729&lt;='Cohort Report'!$B$8,1,0)))</f>
        <v/>
      </c>
      <c r="J2729" s="21" t="str">
        <f aca="false">IF($E2729&lt;&gt;1,"",DATE(YEAR($D2729),MONTH($D2729),1))</f>
        <v/>
      </c>
      <c r="K2729" s="20" t="str">
        <f aca="false">IF($E2729&lt;&gt;1,"",IF($G2729="","",IF(AND($D2729&gt;='Cohort Report'!$B$5,$D2729&lt;='Cohort Report'!$B$6),$G2729,"")))</f>
        <v/>
      </c>
    </row>
    <row r="2730" customFormat="false" ht="15" hidden="false" customHeight="false" outlineLevel="0" collapsed="false">
      <c r="A2730" s="9"/>
      <c r="B2730" s="22"/>
      <c r="C2730" s="23"/>
      <c r="D2730" s="19" t="str">
        <f aca="false">IF($A2730="","",_xlfn.MINIFS($B:$B,$A:$A,$A2730))</f>
        <v/>
      </c>
      <c r="E2730" s="20" t="str">
        <f aca="false">IF($A2730="","",IF(AND($B2730=$D2730,COUNTIFS($A$2:$A2730,$A2730,$B$2:$B2730,$B2730)=1),1,0))</f>
        <v/>
      </c>
      <c r="F2730" s="19" t="str">
        <f aca="false">IF($E2730&lt;&gt;1,"",IF(COUNTIFS($A:$A,$A2730,$B:$B,"&gt;"&amp;$D2730)=0,"",_xlfn.MINIFS($B:$B,$A:$A,$A2730,$B:$B,"&gt;"&amp;$D2730)))</f>
        <v/>
      </c>
      <c r="G2730" s="20" t="str">
        <f aca="false">IF($F2730="","",$F2730-$D2730)</f>
        <v/>
      </c>
      <c r="H2730" s="20" t="str">
        <f aca="false">IF($E2730&lt;&gt;1,"",IF($F2730="",0,IF($G2730&lt;='Cohort Report'!$B$7,1,0)))</f>
        <v/>
      </c>
      <c r="I2730" s="20" t="str">
        <f aca="false">IF($E2730&lt;&gt;1,"",IF($F2730="",0,IF($G2730&lt;='Cohort Report'!$B$8,1,0)))</f>
        <v/>
      </c>
      <c r="J2730" s="21" t="str">
        <f aca="false">IF($E2730&lt;&gt;1,"",DATE(YEAR($D2730),MONTH($D2730),1))</f>
        <v/>
      </c>
      <c r="K2730" s="20" t="str">
        <f aca="false">IF($E2730&lt;&gt;1,"",IF($G2730="","",IF(AND($D2730&gt;='Cohort Report'!$B$5,$D2730&lt;='Cohort Report'!$B$6),$G2730,"")))</f>
        <v/>
      </c>
    </row>
    <row r="2731" customFormat="false" ht="15" hidden="false" customHeight="false" outlineLevel="0" collapsed="false">
      <c r="A2731" s="9"/>
      <c r="B2731" s="22"/>
      <c r="C2731" s="23"/>
      <c r="D2731" s="19" t="str">
        <f aca="false">IF($A2731="","",_xlfn.MINIFS($B:$B,$A:$A,$A2731))</f>
        <v/>
      </c>
      <c r="E2731" s="20" t="str">
        <f aca="false">IF($A2731="","",IF(AND($B2731=$D2731,COUNTIFS($A$2:$A2731,$A2731,$B$2:$B2731,$B2731)=1),1,0))</f>
        <v/>
      </c>
      <c r="F2731" s="19" t="str">
        <f aca="false">IF($E2731&lt;&gt;1,"",IF(COUNTIFS($A:$A,$A2731,$B:$B,"&gt;"&amp;$D2731)=0,"",_xlfn.MINIFS($B:$B,$A:$A,$A2731,$B:$B,"&gt;"&amp;$D2731)))</f>
        <v/>
      </c>
      <c r="G2731" s="20" t="str">
        <f aca="false">IF($F2731="","",$F2731-$D2731)</f>
        <v/>
      </c>
      <c r="H2731" s="20" t="str">
        <f aca="false">IF($E2731&lt;&gt;1,"",IF($F2731="",0,IF($G2731&lt;='Cohort Report'!$B$7,1,0)))</f>
        <v/>
      </c>
      <c r="I2731" s="20" t="str">
        <f aca="false">IF($E2731&lt;&gt;1,"",IF($F2731="",0,IF($G2731&lt;='Cohort Report'!$B$8,1,0)))</f>
        <v/>
      </c>
      <c r="J2731" s="21" t="str">
        <f aca="false">IF($E2731&lt;&gt;1,"",DATE(YEAR($D2731),MONTH($D2731),1))</f>
        <v/>
      </c>
      <c r="K2731" s="20" t="str">
        <f aca="false">IF($E2731&lt;&gt;1,"",IF($G2731="","",IF(AND($D2731&gt;='Cohort Report'!$B$5,$D2731&lt;='Cohort Report'!$B$6),$G2731,"")))</f>
        <v/>
      </c>
    </row>
    <row r="2732" customFormat="false" ht="15" hidden="false" customHeight="false" outlineLevel="0" collapsed="false">
      <c r="A2732" s="9"/>
      <c r="B2732" s="22"/>
      <c r="C2732" s="23"/>
      <c r="D2732" s="19" t="str">
        <f aca="false">IF($A2732="","",_xlfn.MINIFS($B:$B,$A:$A,$A2732))</f>
        <v/>
      </c>
      <c r="E2732" s="20" t="str">
        <f aca="false">IF($A2732="","",IF(AND($B2732=$D2732,COUNTIFS($A$2:$A2732,$A2732,$B$2:$B2732,$B2732)=1),1,0))</f>
        <v/>
      </c>
      <c r="F2732" s="19" t="str">
        <f aca="false">IF($E2732&lt;&gt;1,"",IF(COUNTIFS($A:$A,$A2732,$B:$B,"&gt;"&amp;$D2732)=0,"",_xlfn.MINIFS($B:$B,$A:$A,$A2732,$B:$B,"&gt;"&amp;$D2732)))</f>
        <v/>
      </c>
      <c r="G2732" s="20" t="str">
        <f aca="false">IF($F2732="","",$F2732-$D2732)</f>
        <v/>
      </c>
      <c r="H2732" s="20" t="str">
        <f aca="false">IF($E2732&lt;&gt;1,"",IF($F2732="",0,IF($G2732&lt;='Cohort Report'!$B$7,1,0)))</f>
        <v/>
      </c>
      <c r="I2732" s="20" t="str">
        <f aca="false">IF($E2732&lt;&gt;1,"",IF($F2732="",0,IF($G2732&lt;='Cohort Report'!$B$8,1,0)))</f>
        <v/>
      </c>
      <c r="J2732" s="21" t="str">
        <f aca="false">IF($E2732&lt;&gt;1,"",DATE(YEAR($D2732),MONTH($D2732),1))</f>
        <v/>
      </c>
      <c r="K2732" s="20" t="str">
        <f aca="false">IF($E2732&lt;&gt;1,"",IF($G2732="","",IF(AND($D2732&gt;='Cohort Report'!$B$5,$D2732&lt;='Cohort Report'!$B$6),$G2732,"")))</f>
        <v/>
      </c>
    </row>
    <row r="2733" customFormat="false" ht="15" hidden="false" customHeight="false" outlineLevel="0" collapsed="false">
      <c r="A2733" s="9"/>
      <c r="B2733" s="22"/>
      <c r="C2733" s="23"/>
      <c r="D2733" s="19" t="str">
        <f aca="false">IF($A2733="","",_xlfn.MINIFS($B:$B,$A:$A,$A2733))</f>
        <v/>
      </c>
      <c r="E2733" s="20" t="str">
        <f aca="false">IF($A2733="","",IF(AND($B2733=$D2733,COUNTIFS($A$2:$A2733,$A2733,$B$2:$B2733,$B2733)=1),1,0))</f>
        <v/>
      </c>
      <c r="F2733" s="19" t="str">
        <f aca="false">IF($E2733&lt;&gt;1,"",IF(COUNTIFS($A:$A,$A2733,$B:$B,"&gt;"&amp;$D2733)=0,"",_xlfn.MINIFS($B:$B,$A:$A,$A2733,$B:$B,"&gt;"&amp;$D2733)))</f>
        <v/>
      </c>
      <c r="G2733" s="20" t="str">
        <f aca="false">IF($F2733="","",$F2733-$D2733)</f>
        <v/>
      </c>
      <c r="H2733" s="20" t="str">
        <f aca="false">IF($E2733&lt;&gt;1,"",IF($F2733="",0,IF($G2733&lt;='Cohort Report'!$B$7,1,0)))</f>
        <v/>
      </c>
      <c r="I2733" s="20" t="str">
        <f aca="false">IF($E2733&lt;&gt;1,"",IF($F2733="",0,IF($G2733&lt;='Cohort Report'!$B$8,1,0)))</f>
        <v/>
      </c>
      <c r="J2733" s="21" t="str">
        <f aca="false">IF($E2733&lt;&gt;1,"",DATE(YEAR($D2733),MONTH($D2733),1))</f>
        <v/>
      </c>
      <c r="K2733" s="20" t="str">
        <f aca="false">IF($E2733&lt;&gt;1,"",IF($G2733="","",IF(AND($D2733&gt;='Cohort Report'!$B$5,$D2733&lt;='Cohort Report'!$B$6),$G2733,"")))</f>
        <v/>
      </c>
    </row>
    <row r="2734" customFormat="false" ht="15" hidden="false" customHeight="false" outlineLevel="0" collapsed="false">
      <c r="A2734" s="9"/>
      <c r="B2734" s="22"/>
      <c r="C2734" s="23"/>
      <c r="D2734" s="19" t="str">
        <f aca="false">IF($A2734="","",_xlfn.MINIFS($B:$B,$A:$A,$A2734))</f>
        <v/>
      </c>
      <c r="E2734" s="20" t="str">
        <f aca="false">IF($A2734="","",IF(AND($B2734=$D2734,COUNTIFS($A$2:$A2734,$A2734,$B$2:$B2734,$B2734)=1),1,0))</f>
        <v/>
      </c>
      <c r="F2734" s="19" t="str">
        <f aca="false">IF($E2734&lt;&gt;1,"",IF(COUNTIFS($A:$A,$A2734,$B:$B,"&gt;"&amp;$D2734)=0,"",_xlfn.MINIFS($B:$B,$A:$A,$A2734,$B:$B,"&gt;"&amp;$D2734)))</f>
        <v/>
      </c>
      <c r="G2734" s="20" t="str">
        <f aca="false">IF($F2734="","",$F2734-$D2734)</f>
        <v/>
      </c>
      <c r="H2734" s="20" t="str">
        <f aca="false">IF($E2734&lt;&gt;1,"",IF($F2734="",0,IF($G2734&lt;='Cohort Report'!$B$7,1,0)))</f>
        <v/>
      </c>
      <c r="I2734" s="20" t="str">
        <f aca="false">IF($E2734&lt;&gt;1,"",IF($F2734="",0,IF($G2734&lt;='Cohort Report'!$B$8,1,0)))</f>
        <v/>
      </c>
      <c r="J2734" s="21" t="str">
        <f aca="false">IF($E2734&lt;&gt;1,"",DATE(YEAR($D2734),MONTH($D2734),1))</f>
        <v/>
      </c>
      <c r="K2734" s="20" t="str">
        <f aca="false">IF($E2734&lt;&gt;1,"",IF($G2734="","",IF(AND($D2734&gt;='Cohort Report'!$B$5,$D2734&lt;='Cohort Report'!$B$6),$G2734,"")))</f>
        <v/>
      </c>
    </row>
    <row r="2735" customFormat="false" ht="15" hidden="false" customHeight="false" outlineLevel="0" collapsed="false">
      <c r="A2735" s="9"/>
      <c r="B2735" s="22"/>
      <c r="C2735" s="23"/>
      <c r="D2735" s="19" t="str">
        <f aca="false">IF($A2735="","",_xlfn.MINIFS($B:$B,$A:$A,$A2735))</f>
        <v/>
      </c>
      <c r="E2735" s="20" t="str">
        <f aca="false">IF($A2735="","",IF(AND($B2735=$D2735,COUNTIFS($A$2:$A2735,$A2735,$B$2:$B2735,$B2735)=1),1,0))</f>
        <v/>
      </c>
      <c r="F2735" s="19" t="str">
        <f aca="false">IF($E2735&lt;&gt;1,"",IF(COUNTIFS($A:$A,$A2735,$B:$B,"&gt;"&amp;$D2735)=0,"",_xlfn.MINIFS($B:$B,$A:$A,$A2735,$B:$B,"&gt;"&amp;$D2735)))</f>
        <v/>
      </c>
      <c r="G2735" s="20" t="str">
        <f aca="false">IF($F2735="","",$F2735-$D2735)</f>
        <v/>
      </c>
      <c r="H2735" s="20" t="str">
        <f aca="false">IF($E2735&lt;&gt;1,"",IF($F2735="",0,IF($G2735&lt;='Cohort Report'!$B$7,1,0)))</f>
        <v/>
      </c>
      <c r="I2735" s="20" t="str">
        <f aca="false">IF($E2735&lt;&gt;1,"",IF($F2735="",0,IF($G2735&lt;='Cohort Report'!$B$8,1,0)))</f>
        <v/>
      </c>
      <c r="J2735" s="21" t="str">
        <f aca="false">IF($E2735&lt;&gt;1,"",DATE(YEAR($D2735),MONTH($D2735),1))</f>
        <v/>
      </c>
      <c r="K2735" s="20" t="str">
        <f aca="false">IF($E2735&lt;&gt;1,"",IF($G2735="","",IF(AND($D2735&gt;='Cohort Report'!$B$5,$D2735&lt;='Cohort Report'!$B$6),$G2735,"")))</f>
        <v/>
      </c>
    </row>
    <row r="2736" customFormat="false" ht="15" hidden="false" customHeight="false" outlineLevel="0" collapsed="false">
      <c r="A2736" s="9"/>
      <c r="B2736" s="22"/>
      <c r="C2736" s="23"/>
      <c r="D2736" s="19" t="str">
        <f aca="false">IF($A2736="","",_xlfn.MINIFS($B:$B,$A:$A,$A2736))</f>
        <v/>
      </c>
      <c r="E2736" s="20" t="str">
        <f aca="false">IF($A2736="","",IF(AND($B2736=$D2736,COUNTIFS($A$2:$A2736,$A2736,$B$2:$B2736,$B2736)=1),1,0))</f>
        <v/>
      </c>
      <c r="F2736" s="19" t="str">
        <f aca="false">IF($E2736&lt;&gt;1,"",IF(COUNTIFS($A:$A,$A2736,$B:$B,"&gt;"&amp;$D2736)=0,"",_xlfn.MINIFS($B:$B,$A:$A,$A2736,$B:$B,"&gt;"&amp;$D2736)))</f>
        <v/>
      </c>
      <c r="G2736" s="20" t="str">
        <f aca="false">IF($F2736="","",$F2736-$D2736)</f>
        <v/>
      </c>
      <c r="H2736" s="20" t="str">
        <f aca="false">IF($E2736&lt;&gt;1,"",IF($F2736="",0,IF($G2736&lt;='Cohort Report'!$B$7,1,0)))</f>
        <v/>
      </c>
      <c r="I2736" s="20" t="str">
        <f aca="false">IF($E2736&lt;&gt;1,"",IF($F2736="",0,IF($G2736&lt;='Cohort Report'!$B$8,1,0)))</f>
        <v/>
      </c>
      <c r="J2736" s="21" t="str">
        <f aca="false">IF($E2736&lt;&gt;1,"",DATE(YEAR($D2736),MONTH($D2736),1))</f>
        <v/>
      </c>
      <c r="K2736" s="20" t="str">
        <f aca="false">IF($E2736&lt;&gt;1,"",IF($G2736="","",IF(AND($D2736&gt;='Cohort Report'!$B$5,$D2736&lt;='Cohort Report'!$B$6),$G2736,"")))</f>
        <v/>
      </c>
    </row>
    <row r="2737" customFormat="false" ht="15" hidden="false" customHeight="false" outlineLevel="0" collapsed="false">
      <c r="A2737" s="9"/>
      <c r="B2737" s="22"/>
      <c r="C2737" s="23"/>
      <c r="D2737" s="19" t="str">
        <f aca="false">IF($A2737="","",_xlfn.MINIFS($B:$B,$A:$A,$A2737))</f>
        <v/>
      </c>
      <c r="E2737" s="20" t="str">
        <f aca="false">IF($A2737="","",IF(AND($B2737=$D2737,COUNTIFS($A$2:$A2737,$A2737,$B$2:$B2737,$B2737)=1),1,0))</f>
        <v/>
      </c>
      <c r="F2737" s="19" t="str">
        <f aca="false">IF($E2737&lt;&gt;1,"",IF(COUNTIFS($A:$A,$A2737,$B:$B,"&gt;"&amp;$D2737)=0,"",_xlfn.MINIFS($B:$B,$A:$A,$A2737,$B:$B,"&gt;"&amp;$D2737)))</f>
        <v/>
      </c>
      <c r="G2737" s="20" t="str">
        <f aca="false">IF($F2737="","",$F2737-$D2737)</f>
        <v/>
      </c>
      <c r="H2737" s="20" t="str">
        <f aca="false">IF($E2737&lt;&gt;1,"",IF($F2737="",0,IF($G2737&lt;='Cohort Report'!$B$7,1,0)))</f>
        <v/>
      </c>
      <c r="I2737" s="20" t="str">
        <f aca="false">IF($E2737&lt;&gt;1,"",IF($F2737="",0,IF($G2737&lt;='Cohort Report'!$B$8,1,0)))</f>
        <v/>
      </c>
      <c r="J2737" s="21" t="str">
        <f aca="false">IF($E2737&lt;&gt;1,"",DATE(YEAR($D2737),MONTH($D2737),1))</f>
        <v/>
      </c>
      <c r="K2737" s="20" t="str">
        <f aca="false">IF($E2737&lt;&gt;1,"",IF($G2737="","",IF(AND($D2737&gt;='Cohort Report'!$B$5,$D2737&lt;='Cohort Report'!$B$6),$G2737,"")))</f>
        <v/>
      </c>
    </row>
    <row r="2738" customFormat="false" ht="15" hidden="false" customHeight="false" outlineLevel="0" collapsed="false">
      <c r="A2738" s="9"/>
      <c r="B2738" s="22"/>
      <c r="C2738" s="23"/>
      <c r="D2738" s="19" t="str">
        <f aca="false">IF($A2738="","",_xlfn.MINIFS($B:$B,$A:$A,$A2738))</f>
        <v/>
      </c>
      <c r="E2738" s="20" t="str">
        <f aca="false">IF($A2738="","",IF(AND($B2738=$D2738,COUNTIFS($A$2:$A2738,$A2738,$B$2:$B2738,$B2738)=1),1,0))</f>
        <v/>
      </c>
      <c r="F2738" s="19" t="str">
        <f aca="false">IF($E2738&lt;&gt;1,"",IF(COUNTIFS($A:$A,$A2738,$B:$B,"&gt;"&amp;$D2738)=0,"",_xlfn.MINIFS($B:$B,$A:$A,$A2738,$B:$B,"&gt;"&amp;$D2738)))</f>
        <v/>
      </c>
      <c r="G2738" s="20" t="str">
        <f aca="false">IF($F2738="","",$F2738-$D2738)</f>
        <v/>
      </c>
      <c r="H2738" s="20" t="str">
        <f aca="false">IF($E2738&lt;&gt;1,"",IF($F2738="",0,IF($G2738&lt;='Cohort Report'!$B$7,1,0)))</f>
        <v/>
      </c>
      <c r="I2738" s="20" t="str">
        <f aca="false">IF($E2738&lt;&gt;1,"",IF($F2738="",0,IF($G2738&lt;='Cohort Report'!$B$8,1,0)))</f>
        <v/>
      </c>
      <c r="J2738" s="21" t="str">
        <f aca="false">IF($E2738&lt;&gt;1,"",DATE(YEAR($D2738),MONTH($D2738),1))</f>
        <v/>
      </c>
      <c r="K2738" s="20" t="str">
        <f aca="false">IF($E2738&lt;&gt;1,"",IF($G2738="","",IF(AND($D2738&gt;='Cohort Report'!$B$5,$D2738&lt;='Cohort Report'!$B$6),$G2738,"")))</f>
        <v/>
      </c>
    </row>
    <row r="2739" customFormat="false" ht="15" hidden="false" customHeight="false" outlineLevel="0" collapsed="false">
      <c r="A2739" s="9"/>
      <c r="B2739" s="22"/>
      <c r="C2739" s="23"/>
      <c r="D2739" s="19" t="str">
        <f aca="false">IF($A2739="","",_xlfn.MINIFS($B:$B,$A:$A,$A2739))</f>
        <v/>
      </c>
      <c r="E2739" s="20" t="str">
        <f aca="false">IF($A2739="","",IF(AND($B2739=$D2739,COUNTIFS($A$2:$A2739,$A2739,$B$2:$B2739,$B2739)=1),1,0))</f>
        <v/>
      </c>
      <c r="F2739" s="19" t="str">
        <f aca="false">IF($E2739&lt;&gt;1,"",IF(COUNTIFS($A:$A,$A2739,$B:$B,"&gt;"&amp;$D2739)=0,"",_xlfn.MINIFS($B:$B,$A:$A,$A2739,$B:$B,"&gt;"&amp;$D2739)))</f>
        <v/>
      </c>
      <c r="G2739" s="20" t="str">
        <f aca="false">IF($F2739="","",$F2739-$D2739)</f>
        <v/>
      </c>
      <c r="H2739" s="20" t="str">
        <f aca="false">IF($E2739&lt;&gt;1,"",IF($F2739="",0,IF($G2739&lt;='Cohort Report'!$B$7,1,0)))</f>
        <v/>
      </c>
      <c r="I2739" s="20" t="str">
        <f aca="false">IF($E2739&lt;&gt;1,"",IF($F2739="",0,IF($G2739&lt;='Cohort Report'!$B$8,1,0)))</f>
        <v/>
      </c>
      <c r="J2739" s="21" t="str">
        <f aca="false">IF($E2739&lt;&gt;1,"",DATE(YEAR($D2739),MONTH($D2739),1))</f>
        <v/>
      </c>
      <c r="K2739" s="20" t="str">
        <f aca="false">IF($E2739&lt;&gt;1,"",IF($G2739="","",IF(AND($D2739&gt;='Cohort Report'!$B$5,$D2739&lt;='Cohort Report'!$B$6),$G2739,"")))</f>
        <v/>
      </c>
    </row>
    <row r="2740" customFormat="false" ht="15" hidden="false" customHeight="false" outlineLevel="0" collapsed="false">
      <c r="A2740" s="9"/>
      <c r="B2740" s="22"/>
      <c r="C2740" s="23"/>
      <c r="D2740" s="19" t="str">
        <f aca="false">IF($A2740="","",_xlfn.MINIFS($B:$B,$A:$A,$A2740))</f>
        <v/>
      </c>
      <c r="E2740" s="20" t="str">
        <f aca="false">IF($A2740="","",IF(AND($B2740=$D2740,COUNTIFS($A$2:$A2740,$A2740,$B$2:$B2740,$B2740)=1),1,0))</f>
        <v/>
      </c>
      <c r="F2740" s="19" t="str">
        <f aca="false">IF($E2740&lt;&gt;1,"",IF(COUNTIFS($A:$A,$A2740,$B:$B,"&gt;"&amp;$D2740)=0,"",_xlfn.MINIFS($B:$B,$A:$A,$A2740,$B:$B,"&gt;"&amp;$D2740)))</f>
        <v/>
      </c>
      <c r="G2740" s="20" t="str">
        <f aca="false">IF($F2740="","",$F2740-$D2740)</f>
        <v/>
      </c>
      <c r="H2740" s="20" t="str">
        <f aca="false">IF($E2740&lt;&gt;1,"",IF($F2740="",0,IF($G2740&lt;='Cohort Report'!$B$7,1,0)))</f>
        <v/>
      </c>
      <c r="I2740" s="20" t="str">
        <f aca="false">IF($E2740&lt;&gt;1,"",IF($F2740="",0,IF($G2740&lt;='Cohort Report'!$B$8,1,0)))</f>
        <v/>
      </c>
      <c r="J2740" s="21" t="str">
        <f aca="false">IF($E2740&lt;&gt;1,"",DATE(YEAR($D2740),MONTH($D2740),1))</f>
        <v/>
      </c>
      <c r="K2740" s="20" t="str">
        <f aca="false">IF($E2740&lt;&gt;1,"",IF($G2740="","",IF(AND($D2740&gt;='Cohort Report'!$B$5,$D2740&lt;='Cohort Report'!$B$6),$G2740,"")))</f>
        <v/>
      </c>
    </row>
    <row r="2741" customFormat="false" ht="15" hidden="false" customHeight="false" outlineLevel="0" collapsed="false">
      <c r="A2741" s="9"/>
      <c r="B2741" s="22"/>
      <c r="C2741" s="23"/>
      <c r="D2741" s="19" t="str">
        <f aca="false">IF($A2741="","",_xlfn.MINIFS($B:$B,$A:$A,$A2741))</f>
        <v/>
      </c>
      <c r="E2741" s="20" t="str">
        <f aca="false">IF($A2741="","",IF(AND($B2741=$D2741,COUNTIFS($A$2:$A2741,$A2741,$B$2:$B2741,$B2741)=1),1,0))</f>
        <v/>
      </c>
      <c r="F2741" s="19" t="str">
        <f aca="false">IF($E2741&lt;&gt;1,"",IF(COUNTIFS($A:$A,$A2741,$B:$B,"&gt;"&amp;$D2741)=0,"",_xlfn.MINIFS($B:$B,$A:$A,$A2741,$B:$B,"&gt;"&amp;$D2741)))</f>
        <v/>
      </c>
      <c r="G2741" s="20" t="str">
        <f aca="false">IF($F2741="","",$F2741-$D2741)</f>
        <v/>
      </c>
      <c r="H2741" s="20" t="str">
        <f aca="false">IF($E2741&lt;&gt;1,"",IF($F2741="",0,IF($G2741&lt;='Cohort Report'!$B$7,1,0)))</f>
        <v/>
      </c>
      <c r="I2741" s="20" t="str">
        <f aca="false">IF($E2741&lt;&gt;1,"",IF($F2741="",0,IF($G2741&lt;='Cohort Report'!$B$8,1,0)))</f>
        <v/>
      </c>
      <c r="J2741" s="21" t="str">
        <f aca="false">IF($E2741&lt;&gt;1,"",DATE(YEAR($D2741),MONTH($D2741),1))</f>
        <v/>
      </c>
      <c r="K2741" s="20" t="str">
        <f aca="false">IF($E2741&lt;&gt;1,"",IF($G2741="","",IF(AND($D2741&gt;='Cohort Report'!$B$5,$D2741&lt;='Cohort Report'!$B$6),$G2741,"")))</f>
        <v/>
      </c>
    </row>
    <row r="2742" customFormat="false" ht="15" hidden="false" customHeight="false" outlineLevel="0" collapsed="false">
      <c r="A2742" s="9"/>
      <c r="B2742" s="22"/>
      <c r="C2742" s="23"/>
      <c r="D2742" s="19" t="str">
        <f aca="false">IF($A2742="","",_xlfn.MINIFS($B:$B,$A:$A,$A2742))</f>
        <v/>
      </c>
      <c r="E2742" s="20" t="str">
        <f aca="false">IF($A2742="","",IF(AND($B2742=$D2742,COUNTIFS($A$2:$A2742,$A2742,$B$2:$B2742,$B2742)=1),1,0))</f>
        <v/>
      </c>
      <c r="F2742" s="19" t="str">
        <f aca="false">IF($E2742&lt;&gt;1,"",IF(COUNTIFS($A:$A,$A2742,$B:$B,"&gt;"&amp;$D2742)=0,"",_xlfn.MINIFS($B:$B,$A:$A,$A2742,$B:$B,"&gt;"&amp;$D2742)))</f>
        <v/>
      </c>
      <c r="G2742" s="20" t="str">
        <f aca="false">IF($F2742="","",$F2742-$D2742)</f>
        <v/>
      </c>
      <c r="H2742" s="20" t="str">
        <f aca="false">IF($E2742&lt;&gt;1,"",IF($F2742="",0,IF($G2742&lt;='Cohort Report'!$B$7,1,0)))</f>
        <v/>
      </c>
      <c r="I2742" s="20" t="str">
        <f aca="false">IF($E2742&lt;&gt;1,"",IF($F2742="",0,IF($G2742&lt;='Cohort Report'!$B$8,1,0)))</f>
        <v/>
      </c>
      <c r="J2742" s="21" t="str">
        <f aca="false">IF($E2742&lt;&gt;1,"",DATE(YEAR($D2742),MONTH($D2742),1))</f>
        <v/>
      </c>
      <c r="K2742" s="20" t="str">
        <f aca="false">IF($E2742&lt;&gt;1,"",IF($G2742="","",IF(AND($D2742&gt;='Cohort Report'!$B$5,$D2742&lt;='Cohort Report'!$B$6),$G2742,"")))</f>
        <v/>
      </c>
    </row>
    <row r="2743" customFormat="false" ht="15" hidden="false" customHeight="false" outlineLevel="0" collapsed="false">
      <c r="A2743" s="9"/>
      <c r="B2743" s="22"/>
      <c r="C2743" s="23"/>
      <c r="D2743" s="19" t="str">
        <f aca="false">IF($A2743="","",_xlfn.MINIFS($B:$B,$A:$A,$A2743))</f>
        <v/>
      </c>
      <c r="E2743" s="20" t="str">
        <f aca="false">IF($A2743="","",IF(AND($B2743=$D2743,COUNTIFS($A$2:$A2743,$A2743,$B$2:$B2743,$B2743)=1),1,0))</f>
        <v/>
      </c>
      <c r="F2743" s="19" t="str">
        <f aca="false">IF($E2743&lt;&gt;1,"",IF(COUNTIFS($A:$A,$A2743,$B:$B,"&gt;"&amp;$D2743)=0,"",_xlfn.MINIFS($B:$B,$A:$A,$A2743,$B:$B,"&gt;"&amp;$D2743)))</f>
        <v/>
      </c>
      <c r="G2743" s="20" t="str">
        <f aca="false">IF($F2743="","",$F2743-$D2743)</f>
        <v/>
      </c>
      <c r="H2743" s="20" t="str">
        <f aca="false">IF($E2743&lt;&gt;1,"",IF($F2743="",0,IF($G2743&lt;='Cohort Report'!$B$7,1,0)))</f>
        <v/>
      </c>
      <c r="I2743" s="20" t="str">
        <f aca="false">IF($E2743&lt;&gt;1,"",IF($F2743="",0,IF($G2743&lt;='Cohort Report'!$B$8,1,0)))</f>
        <v/>
      </c>
      <c r="J2743" s="21" t="str">
        <f aca="false">IF($E2743&lt;&gt;1,"",DATE(YEAR($D2743),MONTH($D2743),1))</f>
        <v/>
      </c>
      <c r="K2743" s="20" t="str">
        <f aca="false">IF($E2743&lt;&gt;1,"",IF($G2743="","",IF(AND($D2743&gt;='Cohort Report'!$B$5,$D2743&lt;='Cohort Report'!$B$6),$G2743,"")))</f>
        <v/>
      </c>
    </row>
    <row r="2744" customFormat="false" ht="15" hidden="false" customHeight="false" outlineLevel="0" collapsed="false">
      <c r="A2744" s="9"/>
      <c r="B2744" s="22"/>
      <c r="C2744" s="23"/>
      <c r="D2744" s="19" t="str">
        <f aca="false">IF($A2744="","",_xlfn.MINIFS($B:$B,$A:$A,$A2744))</f>
        <v/>
      </c>
      <c r="E2744" s="20" t="str">
        <f aca="false">IF($A2744="","",IF(AND($B2744=$D2744,COUNTIFS($A$2:$A2744,$A2744,$B$2:$B2744,$B2744)=1),1,0))</f>
        <v/>
      </c>
      <c r="F2744" s="19" t="str">
        <f aca="false">IF($E2744&lt;&gt;1,"",IF(COUNTIFS($A:$A,$A2744,$B:$B,"&gt;"&amp;$D2744)=0,"",_xlfn.MINIFS($B:$B,$A:$A,$A2744,$B:$B,"&gt;"&amp;$D2744)))</f>
        <v/>
      </c>
      <c r="G2744" s="20" t="str">
        <f aca="false">IF($F2744="","",$F2744-$D2744)</f>
        <v/>
      </c>
      <c r="H2744" s="20" t="str">
        <f aca="false">IF($E2744&lt;&gt;1,"",IF($F2744="",0,IF($G2744&lt;='Cohort Report'!$B$7,1,0)))</f>
        <v/>
      </c>
      <c r="I2744" s="20" t="str">
        <f aca="false">IF($E2744&lt;&gt;1,"",IF($F2744="",0,IF($G2744&lt;='Cohort Report'!$B$8,1,0)))</f>
        <v/>
      </c>
      <c r="J2744" s="21" t="str">
        <f aca="false">IF($E2744&lt;&gt;1,"",DATE(YEAR($D2744),MONTH($D2744),1))</f>
        <v/>
      </c>
      <c r="K2744" s="20" t="str">
        <f aca="false">IF($E2744&lt;&gt;1,"",IF($G2744="","",IF(AND($D2744&gt;='Cohort Report'!$B$5,$D2744&lt;='Cohort Report'!$B$6),$G2744,"")))</f>
        <v/>
      </c>
    </row>
    <row r="2745" customFormat="false" ht="15" hidden="false" customHeight="false" outlineLevel="0" collapsed="false">
      <c r="A2745" s="9"/>
      <c r="B2745" s="22"/>
      <c r="C2745" s="23"/>
      <c r="D2745" s="19" t="str">
        <f aca="false">IF($A2745="","",_xlfn.MINIFS($B:$B,$A:$A,$A2745))</f>
        <v/>
      </c>
      <c r="E2745" s="20" t="str">
        <f aca="false">IF($A2745="","",IF(AND($B2745=$D2745,COUNTIFS($A$2:$A2745,$A2745,$B$2:$B2745,$B2745)=1),1,0))</f>
        <v/>
      </c>
      <c r="F2745" s="19" t="str">
        <f aca="false">IF($E2745&lt;&gt;1,"",IF(COUNTIFS($A:$A,$A2745,$B:$B,"&gt;"&amp;$D2745)=0,"",_xlfn.MINIFS($B:$B,$A:$A,$A2745,$B:$B,"&gt;"&amp;$D2745)))</f>
        <v/>
      </c>
      <c r="G2745" s="20" t="str">
        <f aca="false">IF($F2745="","",$F2745-$D2745)</f>
        <v/>
      </c>
      <c r="H2745" s="20" t="str">
        <f aca="false">IF($E2745&lt;&gt;1,"",IF($F2745="",0,IF($G2745&lt;='Cohort Report'!$B$7,1,0)))</f>
        <v/>
      </c>
      <c r="I2745" s="20" t="str">
        <f aca="false">IF($E2745&lt;&gt;1,"",IF($F2745="",0,IF($G2745&lt;='Cohort Report'!$B$8,1,0)))</f>
        <v/>
      </c>
      <c r="J2745" s="21" t="str">
        <f aca="false">IF($E2745&lt;&gt;1,"",DATE(YEAR($D2745),MONTH($D2745),1))</f>
        <v/>
      </c>
      <c r="K2745" s="20" t="str">
        <f aca="false">IF($E2745&lt;&gt;1,"",IF($G2745="","",IF(AND($D2745&gt;='Cohort Report'!$B$5,$D2745&lt;='Cohort Report'!$B$6),$G2745,"")))</f>
        <v/>
      </c>
    </row>
    <row r="2746" customFormat="false" ht="15" hidden="false" customHeight="false" outlineLevel="0" collapsed="false">
      <c r="A2746" s="9"/>
      <c r="B2746" s="22"/>
      <c r="C2746" s="23"/>
      <c r="D2746" s="19" t="str">
        <f aca="false">IF($A2746="","",_xlfn.MINIFS($B:$B,$A:$A,$A2746))</f>
        <v/>
      </c>
      <c r="E2746" s="20" t="str">
        <f aca="false">IF($A2746="","",IF(AND($B2746=$D2746,COUNTIFS($A$2:$A2746,$A2746,$B$2:$B2746,$B2746)=1),1,0))</f>
        <v/>
      </c>
      <c r="F2746" s="19" t="str">
        <f aca="false">IF($E2746&lt;&gt;1,"",IF(COUNTIFS($A:$A,$A2746,$B:$B,"&gt;"&amp;$D2746)=0,"",_xlfn.MINIFS($B:$B,$A:$A,$A2746,$B:$B,"&gt;"&amp;$D2746)))</f>
        <v/>
      </c>
      <c r="G2746" s="20" t="str">
        <f aca="false">IF($F2746="","",$F2746-$D2746)</f>
        <v/>
      </c>
      <c r="H2746" s="20" t="str">
        <f aca="false">IF($E2746&lt;&gt;1,"",IF($F2746="",0,IF($G2746&lt;='Cohort Report'!$B$7,1,0)))</f>
        <v/>
      </c>
      <c r="I2746" s="20" t="str">
        <f aca="false">IF($E2746&lt;&gt;1,"",IF($F2746="",0,IF($G2746&lt;='Cohort Report'!$B$8,1,0)))</f>
        <v/>
      </c>
      <c r="J2746" s="21" t="str">
        <f aca="false">IF($E2746&lt;&gt;1,"",DATE(YEAR($D2746),MONTH($D2746),1))</f>
        <v/>
      </c>
      <c r="K2746" s="20" t="str">
        <f aca="false">IF($E2746&lt;&gt;1,"",IF($G2746="","",IF(AND($D2746&gt;='Cohort Report'!$B$5,$D2746&lt;='Cohort Report'!$B$6),$G2746,"")))</f>
        <v/>
      </c>
    </row>
    <row r="2747" customFormat="false" ht="15" hidden="false" customHeight="false" outlineLevel="0" collapsed="false">
      <c r="A2747" s="9"/>
      <c r="B2747" s="22"/>
      <c r="C2747" s="23"/>
      <c r="D2747" s="19" t="str">
        <f aca="false">IF($A2747="","",_xlfn.MINIFS($B:$B,$A:$A,$A2747))</f>
        <v/>
      </c>
      <c r="E2747" s="20" t="str">
        <f aca="false">IF($A2747="","",IF(AND($B2747=$D2747,COUNTIFS($A$2:$A2747,$A2747,$B$2:$B2747,$B2747)=1),1,0))</f>
        <v/>
      </c>
      <c r="F2747" s="19" t="str">
        <f aca="false">IF($E2747&lt;&gt;1,"",IF(COUNTIFS($A:$A,$A2747,$B:$B,"&gt;"&amp;$D2747)=0,"",_xlfn.MINIFS($B:$B,$A:$A,$A2747,$B:$B,"&gt;"&amp;$D2747)))</f>
        <v/>
      </c>
      <c r="G2747" s="20" t="str">
        <f aca="false">IF($F2747="","",$F2747-$D2747)</f>
        <v/>
      </c>
      <c r="H2747" s="20" t="str">
        <f aca="false">IF($E2747&lt;&gt;1,"",IF($F2747="",0,IF($G2747&lt;='Cohort Report'!$B$7,1,0)))</f>
        <v/>
      </c>
      <c r="I2747" s="20" t="str">
        <f aca="false">IF($E2747&lt;&gt;1,"",IF($F2747="",0,IF($G2747&lt;='Cohort Report'!$B$8,1,0)))</f>
        <v/>
      </c>
      <c r="J2747" s="21" t="str">
        <f aca="false">IF($E2747&lt;&gt;1,"",DATE(YEAR($D2747),MONTH($D2747),1))</f>
        <v/>
      </c>
      <c r="K2747" s="20" t="str">
        <f aca="false">IF($E2747&lt;&gt;1,"",IF($G2747="","",IF(AND($D2747&gt;='Cohort Report'!$B$5,$D2747&lt;='Cohort Report'!$B$6),$G2747,"")))</f>
        <v/>
      </c>
    </row>
    <row r="2748" customFormat="false" ht="15" hidden="false" customHeight="false" outlineLevel="0" collapsed="false">
      <c r="A2748" s="9"/>
      <c r="B2748" s="22"/>
      <c r="C2748" s="23"/>
      <c r="D2748" s="19" t="str">
        <f aca="false">IF($A2748="","",_xlfn.MINIFS($B:$B,$A:$A,$A2748))</f>
        <v/>
      </c>
      <c r="E2748" s="20" t="str">
        <f aca="false">IF($A2748="","",IF(AND($B2748=$D2748,COUNTIFS($A$2:$A2748,$A2748,$B$2:$B2748,$B2748)=1),1,0))</f>
        <v/>
      </c>
      <c r="F2748" s="19" t="str">
        <f aca="false">IF($E2748&lt;&gt;1,"",IF(COUNTIFS($A:$A,$A2748,$B:$B,"&gt;"&amp;$D2748)=0,"",_xlfn.MINIFS($B:$B,$A:$A,$A2748,$B:$B,"&gt;"&amp;$D2748)))</f>
        <v/>
      </c>
      <c r="G2748" s="20" t="str">
        <f aca="false">IF($F2748="","",$F2748-$D2748)</f>
        <v/>
      </c>
      <c r="H2748" s="20" t="str">
        <f aca="false">IF($E2748&lt;&gt;1,"",IF($F2748="",0,IF($G2748&lt;='Cohort Report'!$B$7,1,0)))</f>
        <v/>
      </c>
      <c r="I2748" s="20" t="str">
        <f aca="false">IF($E2748&lt;&gt;1,"",IF($F2748="",0,IF($G2748&lt;='Cohort Report'!$B$8,1,0)))</f>
        <v/>
      </c>
      <c r="J2748" s="21" t="str">
        <f aca="false">IF($E2748&lt;&gt;1,"",DATE(YEAR($D2748),MONTH($D2748),1))</f>
        <v/>
      </c>
      <c r="K2748" s="20" t="str">
        <f aca="false">IF($E2748&lt;&gt;1,"",IF($G2748="","",IF(AND($D2748&gt;='Cohort Report'!$B$5,$D2748&lt;='Cohort Report'!$B$6),$G2748,"")))</f>
        <v/>
      </c>
    </row>
    <row r="2749" customFormat="false" ht="15" hidden="false" customHeight="false" outlineLevel="0" collapsed="false">
      <c r="A2749" s="9"/>
      <c r="B2749" s="22"/>
      <c r="C2749" s="23"/>
      <c r="D2749" s="19" t="str">
        <f aca="false">IF($A2749="","",_xlfn.MINIFS($B:$B,$A:$A,$A2749))</f>
        <v/>
      </c>
      <c r="E2749" s="20" t="str">
        <f aca="false">IF($A2749="","",IF(AND($B2749=$D2749,COUNTIFS($A$2:$A2749,$A2749,$B$2:$B2749,$B2749)=1),1,0))</f>
        <v/>
      </c>
      <c r="F2749" s="19" t="str">
        <f aca="false">IF($E2749&lt;&gt;1,"",IF(COUNTIFS($A:$A,$A2749,$B:$B,"&gt;"&amp;$D2749)=0,"",_xlfn.MINIFS($B:$B,$A:$A,$A2749,$B:$B,"&gt;"&amp;$D2749)))</f>
        <v/>
      </c>
      <c r="G2749" s="20" t="str">
        <f aca="false">IF($F2749="","",$F2749-$D2749)</f>
        <v/>
      </c>
      <c r="H2749" s="20" t="str">
        <f aca="false">IF($E2749&lt;&gt;1,"",IF($F2749="",0,IF($G2749&lt;='Cohort Report'!$B$7,1,0)))</f>
        <v/>
      </c>
      <c r="I2749" s="20" t="str">
        <f aca="false">IF($E2749&lt;&gt;1,"",IF($F2749="",0,IF($G2749&lt;='Cohort Report'!$B$8,1,0)))</f>
        <v/>
      </c>
      <c r="J2749" s="21" t="str">
        <f aca="false">IF($E2749&lt;&gt;1,"",DATE(YEAR($D2749),MONTH($D2749),1))</f>
        <v/>
      </c>
      <c r="K2749" s="20" t="str">
        <f aca="false">IF($E2749&lt;&gt;1,"",IF($G2749="","",IF(AND($D2749&gt;='Cohort Report'!$B$5,$D2749&lt;='Cohort Report'!$B$6),$G2749,"")))</f>
        <v/>
      </c>
    </row>
    <row r="2750" customFormat="false" ht="15" hidden="false" customHeight="false" outlineLevel="0" collapsed="false">
      <c r="A2750" s="9"/>
      <c r="B2750" s="22"/>
      <c r="C2750" s="23"/>
      <c r="D2750" s="19" t="str">
        <f aca="false">IF($A2750="","",_xlfn.MINIFS($B:$B,$A:$A,$A2750))</f>
        <v/>
      </c>
      <c r="E2750" s="20" t="str">
        <f aca="false">IF($A2750="","",IF(AND($B2750=$D2750,COUNTIFS($A$2:$A2750,$A2750,$B$2:$B2750,$B2750)=1),1,0))</f>
        <v/>
      </c>
      <c r="F2750" s="19" t="str">
        <f aca="false">IF($E2750&lt;&gt;1,"",IF(COUNTIFS($A:$A,$A2750,$B:$B,"&gt;"&amp;$D2750)=0,"",_xlfn.MINIFS($B:$B,$A:$A,$A2750,$B:$B,"&gt;"&amp;$D2750)))</f>
        <v/>
      </c>
      <c r="G2750" s="20" t="str">
        <f aca="false">IF($F2750="","",$F2750-$D2750)</f>
        <v/>
      </c>
      <c r="H2750" s="20" t="str">
        <f aca="false">IF($E2750&lt;&gt;1,"",IF($F2750="",0,IF($G2750&lt;='Cohort Report'!$B$7,1,0)))</f>
        <v/>
      </c>
      <c r="I2750" s="20" t="str">
        <f aca="false">IF($E2750&lt;&gt;1,"",IF($F2750="",0,IF($G2750&lt;='Cohort Report'!$B$8,1,0)))</f>
        <v/>
      </c>
      <c r="J2750" s="21" t="str">
        <f aca="false">IF($E2750&lt;&gt;1,"",DATE(YEAR($D2750),MONTH($D2750),1))</f>
        <v/>
      </c>
      <c r="K2750" s="20" t="str">
        <f aca="false">IF($E2750&lt;&gt;1,"",IF($G2750="","",IF(AND($D2750&gt;='Cohort Report'!$B$5,$D2750&lt;='Cohort Report'!$B$6),$G2750,"")))</f>
        <v/>
      </c>
    </row>
    <row r="2751" customFormat="false" ht="15" hidden="false" customHeight="false" outlineLevel="0" collapsed="false">
      <c r="A2751" s="9"/>
      <c r="B2751" s="22"/>
      <c r="C2751" s="23"/>
      <c r="D2751" s="19" t="str">
        <f aca="false">IF($A2751="","",_xlfn.MINIFS($B:$B,$A:$A,$A2751))</f>
        <v/>
      </c>
      <c r="E2751" s="20" t="str">
        <f aca="false">IF($A2751="","",IF(AND($B2751=$D2751,COUNTIFS($A$2:$A2751,$A2751,$B$2:$B2751,$B2751)=1),1,0))</f>
        <v/>
      </c>
      <c r="F2751" s="19" t="str">
        <f aca="false">IF($E2751&lt;&gt;1,"",IF(COUNTIFS($A:$A,$A2751,$B:$B,"&gt;"&amp;$D2751)=0,"",_xlfn.MINIFS($B:$B,$A:$A,$A2751,$B:$B,"&gt;"&amp;$D2751)))</f>
        <v/>
      </c>
      <c r="G2751" s="20" t="str">
        <f aca="false">IF($F2751="","",$F2751-$D2751)</f>
        <v/>
      </c>
      <c r="H2751" s="20" t="str">
        <f aca="false">IF($E2751&lt;&gt;1,"",IF($F2751="",0,IF($G2751&lt;='Cohort Report'!$B$7,1,0)))</f>
        <v/>
      </c>
      <c r="I2751" s="20" t="str">
        <f aca="false">IF($E2751&lt;&gt;1,"",IF($F2751="",0,IF($G2751&lt;='Cohort Report'!$B$8,1,0)))</f>
        <v/>
      </c>
      <c r="J2751" s="21" t="str">
        <f aca="false">IF($E2751&lt;&gt;1,"",DATE(YEAR($D2751),MONTH($D2751),1))</f>
        <v/>
      </c>
      <c r="K2751" s="20" t="str">
        <f aca="false">IF($E2751&lt;&gt;1,"",IF($G2751="","",IF(AND($D2751&gt;='Cohort Report'!$B$5,$D2751&lt;='Cohort Report'!$B$6),$G2751,"")))</f>
        <v/>
      </c>
    </row>
    <row r="2752" customFormat="false" ht="15" hidden="false" customHeight="false" outlineLevel="0" collapsed="false">
      <c r="A2752" s="9"/>
      <c r="B2752" s="22"/>
      <c r="C2752" s="23"/>
      <c r="D2752" s="19" t="str">
        <f aca="false">IF($A2752="","",_xlfn.MINIFS($B:$B,$A:$A,$A2752))</f>
        <v/>
      </c>
      <c r="E2752" s="20" t="str">
        <f aca="false">IF($A2752="","",IF(AND($B2752=$D2752,COUNTIFS($A$2:$A2752,$A2752,$B$2:$B2752,$B2752)=1),1,0))</f>
        <v/>
      </c>
      <c r="F2752" s="19" t="str">
        <f aca="false">IF($E2752&lt;&gt;1,"",IF(COUNTIFS($A:$A,$A2752,$B:$B,"&gt;"&amp;$D2752)=0,"",_xlfn.MINIFS($B:$B,$A:$A,$A2752,$B:$B,"&gt;"&amp;$D2752)))</f>
        <v/>
      </c>
      <c r="G2752" s="20" t="str">
        <f aca="false">IF($F2752="","",$F2752-$D2752)</f>
        <v/>
      </c>
      <c r="H2752" s="20" t="str">
        <f aca="false">IF($E2752&lt;&gt;1,"",IF($F2752="",0,IF($G2752&lt;='Cohort Report'!$B$7,1,0)))</f>
        <v/>
      </c>
      <c r="I2752" s="20" t="str">
        <f aca="false">IF($E2752&lt;&gt;1,"",IF($F2752="",0,IF($G2752&lt;='Cohort Report'!$B$8,1,0)))</f>
        <v/>
      </c>
      <c r="J2752" s="21" t="str">
        <f aca="false">IF($E2752&lt;&gt;1,"",DATE(YEAR($D2752),MONTH($D2752),1))</f>
        <v/>
      </c>
      <c r="K2752" s="20" t="str">
        <f aca="false">IF($E2752&lt;&gt;1,"",IF($G2752="","",IF(AND($D2752&gt;='Cohort Report'!$B$5,$D2752&lt;='Cohort Report'!$B$6),$G2752,"")))</f>
        <v/>
      </c>
    </row>
    <row r="2753" customFormat="false" ht="15" hidden="false" customHeight="false" outlineLevel="0" collapsed="false">
      <c r="A2753" s="9"/>
      <c r="B2753" s="22"/>
      <c r="C2753" s="23"/>
      <c r="D2753" s="19" t="str">
        <f aca="false">IF($A2753="","",_xlfn.MINIFS($B:$B,$A:$A,$A2753))</f>
        <v/>
      </c>
      <c r="E2753" s="20" t="str">
        <f aca="false">IF($A2753="","",IF(AND($B2753=$D2753,COUNTIFS($A$2:$A2753,$A2753,$B$2:$B2753,$B2753)=1),1,0))</f>
        <v/>
      </c>
      <c r="F2753" s="19" t="str">
        <f aca="false">IF($E2753&lt;&gt;1,"",IF(COUNTIFS($A:$A,$A2753,$B:$B,"&gt;"&amp;$D2753)=0,"",_xlfn.MINIFS($B:$B,$A:$A,$A2753,$B:$B,"&gt;"&amp;$D2753)))</f>
        <v/>
      </c>
      <c r="G2753" s="20" t="str">
        <f aca="false">IF($F2753="","",$F2753-$D2753)</f>
        <v/>
      </c>
      <c r="H2753" s="20" t="str">
        <f aca="false">IF($E2753&lt;&gt;1,"",IF($F2753="",0,IF($G2753&lt;='Cohort Report'!$B$7,1,0)))</f>
        <v/>
      </c>
      <c r="I2753" s="20" t="str">
        <f aca="false">IF($E2753&lt;&gt;1,"",IF($F2753="",0,IF($G2753&lt;='Cohort Report'!$B$8,1,0)))</f>
        <v/>
      </c>
      <c r="J2753" s="21" t="str">
        <f aca="false">IF($E2753&lt;&gt;1,"",DATE(YEAR($D2753),MONTH($D2753),1))</f>
        <v/>
      </c>
      <c r="K2753" s="20" t="str">
        <f aca="false">IF($E2753&lt;&gt;1,"",IF($G2753="","",IF(AND($D2753&gt;='Cohort Report'!$B$5,$D2753&lt;='Cohort Report'!$B$6),$G2753,"")))</f>
        <v/>
      </c>
    </row>
    <row r="2754" customFormat="false" ht="15" hidden="false" customHeight="false" outlineLevel="0" collapsed="false">
      <c r="A2754" s="9"/>
      <c r="B2754" s="22"/>
      <c r="C2754" s="23"/>
      <c r="D2754" s="19" t="str">
        <f aca="false">IF($A2754="","",_xlfn.MINIFS($B:$B,$A:$A,$A2754))</f>
        <v/>
      </c>
      <c r="E2754" s="20" t="str">
        <f aca="false">IF($A2754="","",IF(AND($B2754=$D2754,COUNTIFS($A$2:$A2754,$A2754,$B$2:$B2754,$B2754)=1),1,0))</f>
        <v/>
      </c>
      <c r="F2754" s="19" t="str">
        <f aca="false">IF($E2754&lt;&gt;1,"",IF(COUNTIFS($A:$A,$A2754,$B:$B,"&gt;"&amp;$D2754)=0,"",_xlfn.MINIFS($B:$B,$A:$A,$A2754,$B:$B,"&gt;"&amp;$D2754)))</f>
        <v/>
      </c>
      <c r="G2754" s="20" t="str">
        <f aca="false">IF($F2754="","",$F2754-$D2754)</f>
        <v/>
      </c>
      <c r="H2754" s="20" t="str">
        <f aca="false">IF($E2754&lt;&gt;1,"",IF($F2754="",0,IF($G2754&lt;='Cohort Report'!$B$7,1,0)))</f>
        <v/>
      </c>
      <c r="I2754" s="20" t="str">
        <f aca="false">IF($E2754&lt;&gt;1,"",IF($F2754="",0,IF($G2754&lt;='Cohort Report'!$B$8,1,0)))</f>
        <v/>
      </c>
      <c r="J2754" s="21" t="str">
        <f aca="false">IF($E2754&lt;&gt;1,"",DATE(YEAR($D2754),MONTH($D2754),1))</f>
        <v/>
      </c>
      <c r="K2754" s="20" t="str">
        <f aca="false">IF($E2754&lt;&gt;1,"",IF($G2754="","",IF(AND($D2754&gt;='Cohort Report'!$B$5,$D2754&lt;='Cohort Report'!$B$6),$G2754,"")))</f>
        <v/>
      </c>
    </row>
    <row r="2755" customFormat="false" ht="15" hidden="false" customHeight="false" outlineLevel="0" collapsed="false">
      <c r="A2755" s="9"/>
      <c r="B2755" s="22"/>
      <c r="C2755" s="23"/>
      <c r="D2755" s="19" t="str">
        <f aca="false">IF($A2755="","",_xlfn.MINIFS($B:$B,$A:$A,$A2755))</f>
        <v/>
      </c>
      <c r="E2755" s="20" t="str">
        <f aca="false">IF($A2755="","",IF(AND($B2755=$D2755,COUNTIFS($A$2:$A2755,$A2755,$B$2:$B2755,$B2755)=1),1,0))</f>
        <v/>
      </c>
      <c r="F2755" s="19" t="str">
        <f aca="false">IF($E2755&lt;&gt;1,"",IF(COUNTIFS($A:$A,$A2755,$B:$B,"&gt;"&amp;$D2755)=0,"",_xlfn.MINIFS($B:$B,$A:$A,$A2755,$B:$B,"&gt;"&amp;$D2755)))</f>
        <v/>
      </c>
      <c r="G2755" s="20" t="str">
        <f aca="false">IF($F2755="","",$F2755-$D2755)</f>
        <v/>
      </c>
      <c r="H2755" s="20" t="str">
        <f aca="false">IF($E2755&lt;&gt;1,"",IF($F2755="",0,IF($G2755&lt;='Cohort Report'!$B$7,1,0)))</f>
        <v/>
      </c>
      <c r="I2755" s="20" t="str">
        <f aca="false">IF($E2755&lt;&gt;1,"",IF($F2755="",0,IF($G2755&lt;='Cohort Report'!$B$8,1,0)))</f>
        <v/>
      </c>
      <c r="J2755" s="21" t="str">
        <f aca="false">IF($E2755&lt;&gt;1,"",DATE(YEAR($D2755),MONTH($D2755),1))</f>
        <v/>
      </c>
      <c r="K2755" s="20" t="str">
        <f aca="false">IF($E2755&lt;&gt;1,"",IF($G2755="","",IF(AND($D2755&gt;='Cohort Report'!$B$5,$D2755&lt;='Cohort Report'!$B$6),$G2755,"")))</f>
        <v/>
      </c>
    </row>
    <row r="2756" customFormat="false" ht="15" hidden="false" customHeight="false" outlineLevel="0" collapsed="false">
      <c r="A2756" s="9"/>
      <c r="B2756" s="22"/>
      <c r="C2756" s="23"/>
      <c r="D2756" s="19" t="str">
        <f aca="false">IF($A2756="","",_xlfn.MINIFS($B:$B,$A:$A,$A2756))</f>
        <v/>
      </c>
      <c r="E2756" s="20" t="str">
        <f aca="false">IF($A2756="","",IF(AND($B2756=$D2756,COUNTIFS($A$2:$A2756,$A2756,$B$2:$B2756,$B2756)=1),1,0))</f>
        <v/>
      </c>
      <c r="F2756" s="19" t="str">
        <f aca="false">IF($E2756&lt;&gt;1,"",IF(COUNTIFS($A:$A,$A2756,$B:$B,"&gt;"&amp;$D2756)=0,"",_xlfn.MINIFS($B:$B,$A:$A,$A2756,$B:$B,"&gt;"&amp;$D2756)))</f>
        <v/>
      </c>
      <c r="G2756" s="20" t="str">
        <f aca="false">IF($F2756="","",$F2756-$D2756)</f>
        <v/>
      </c>
      <c r="H2756" s="20" t="str">
        <f aca="false">IF($E2756&lt;&gt;1,"",IF($F2756="",0,IF($G2756&lt;='Cohort Report'!$B$7,1,0)))</f>
        <v/>
      </c>
      <c r="I2756" s="20" t="str">
        <f aca="false">IF($E2756&lt;&gt;1,"",IF($F2756="",0,IF($G2756&lt;='Cohort Report'!$B$8,1,0)))</f>
        <v/>
      </c>
      <c r="J2756" s="21" t="str">
        <f aca="false">IF($E2756&lt;&gt;1,"",DATE(YEAR($D2756),MONTH($D2756),1))</f>
        <v/>
      </c>
      <c r="K2756" s="20" t="str">
        <f aca="false">IF($E2756&lt;&gt;1,"",IF($G2756="","",IF(AND($D2756&gt;='Cohort Report'!$B$5,$D2756&lt;='Cohort Report'!$B$6),$G2756,"")))</f>
        <v/>
      </c>
    </row>
    <row r="2757" customFormat="false" ht="15" hidden="false" customHeight="false" outlineLevel="0" collapsed="false">
      <c r="A2757" s="9"/>
      <c r="B2757" s="22"/>
      <c r="C2757" s="23"/>
      <c r="D2757" s="19" t="str">
        <f aca="false">IF($A2757="","",_xlfn.MINIFS($B:$B,$A:$A,$A2757))</f>
        <v/>
      </c>
      <c r="E2757" s="20" t="str">
        <f aca="false">IF($A2757="","",IF(AND($B2757=$D2757,COUNTIFS($A$2:$A2757,$A2757,$B$2:$B2757,$B2757)=1),1,0))</f>
        <v/>
      </c>
      <c r="F2757" s="19" t="str">
        <f aca="false">IF($E2757&lt;&gt;1,"",IF(COUNTIFS($A:$A,$A2757,$B:$B,"&gt;"&amp;$D2757)=0,"",_xlfn.MINIFS($B:$B,$A:$A,$A2757,$B:$B,"&gt;"&amp;$D2757)))</f>
        <v/>
      </c>
      <c r="G2757" s="20" t="str">
        <f aca="false">IF($F2757="","",$F2757-$D2757)</f>
        <v/>
      </c>
      <c r="H2757" s="20" t="str">
        <f aca="false">IF($E2757&lt;&gt;1,"",IF($F2757="",0,IF($G2757&lt;='Cohort Report'!$B$7,1,0)))</f>
        <v/>
      </c>
      <c r="I2757" s="20" t="str">
        <f aca="false">IF($E2757&lt;&gt;1,"",IF($F2757="",0,IF($G2757&lt;='Cohort Report'!$B$8,1,0)))</f>
        <v/>
      </c>
      <c r="J2757" s="21" t="str">
        <f aca="false">IF($E2757&lt;&gt;1,"",DATE(YEAR($D2757),MONTH($D2757),1))</f>
        <v/>
      </c>
      <c r="K2757" s="20" t="str">
        <f aca="false">IF($E2757&lt;&gt;1,"",IF($G2757="","",IF(AND($D2757&gt;='Cohort Report'!$B$5,$D2757&lt;='Cohort Report'!$B$6),$G2757,"")))</f>
        <v/>
      </c>
    </row>
    <row r="2758" customFormat="false" ht="15" hidden="false" customHeight="false" outlineLevel="0" collapsed="false">
      <c r="A2758" s="9"/>
      <c r="B2758" s="22"/>
      <c r="C2758" s="23"/>
      <c r="D2758" s="19" t="str">
        <f aca="false">IF($A2758="","",_xlfn.MINIFS($B:$B,$A:$A,$A2758))</f>
        <v/>
      </c>
      <c r="E2758" s="20" t="str">
        <f aca="false">IF($A2758="","",IF(AND($B2758=$D2758,COUNTIFS($A$2:$A2758,$A2758,$B$2:$B2758,$B2758)=1),1,0))</f>
        <v/>
      </c>
      <c r="F2758" s="19" t="str">
        <f aca="false">IF($E2758&lt;&gt;1,"",IF(COUNTIFS($A:$A,$A2758,$B:$B,"&gt;"&amp;$D2758)=0,"",_xlfn.MINIFS($B:$B,$A:$A,$A2758,$B:$B,"&gt;"&amp;$D2758)))</f>
        <v/>
      </c>
      <c r="G2758" s="20" t="str">
        <f aca="false">IF($F2758="","",$F2758-$D2758)</f>
        <v/>
      </c>
      <c r="H2758" s="20" t="str">
        <f aca="false">IF($E2758&lt;&gt;1,"",IF($F2758="",0,IF($G2758&lt;='Cohort Report'!$B$7,1,0)))</f>
        <v/>
      </c>
      <c r="I2758" s="20" t="str">
        <f aca="false">IF($E2758&lt;&gt;1,"",IF($F2758="",0,IF($G2758&lt;='Cohort Report'!$B$8,1,0)))</f>
        <v/>
      </c>
      <c r="J2758" s="21" t="str">
        <f aca="false">IF($E2758&lt;&gt;1,"",DATE(YEAR($D2758),MONTH($D2758),1))</f>
        <v/>
      </c>
      <c r="K2758" s="20" t="str">
        <f aca="false">IF($E2758&lt;&gt;1,"",IF($G2758="","",IF(AND($D2758&gt;='Cohort Report'!$B$5,$D2758&lt;='Cohort Report'!$B$6),$G2758,"")))</f>
        <v/>
      </c>
    </row>
    <row r="2759" customFormat="false" ht="15" hidden="false" customHeight="false" outlineLevel="0" collapsed="false">
      <c r="A2759" s="9"/>
      <c r="B2759" s="22"/>
      <c r="C2759" s="23"/>
      <c r="D2759" s="19" t="str">
        <f aca="false">IF($A2759="","",_xlfn.MINIFS($B:$B,$A:$A,$A2759))</f>
        <v/>
      </c>
      <c r="E2759" s="20" t="str">
        <f aca="false">IF($A2759="","",IF(AND($B2759=$D2759,COUNTIFS($A$2:$A2759,$A2759,$B$2:$B2759,$B2759)=1),1,0))</f>
        <v/>
      </c>
      <c r="F2759" s="19" t="str">
        <f aca="false">IF($E2759&lt;&gt;1,"",IF(COUNTIFS($A:$A,$A2759,$B:$B,"&gt;"&amp;$D2759)=0,"",_xlfn.MINIFS($B:$B,$A:$A,$A2759,$B:$B,"&gt;"&amp;$D2759)))</f>
        <v/>
      </c>
      <c r="G2759" s="20" t="str">
        <f aca="false">IF($F2759="","",$F2759-$D2759)</f>
        <v/>
      </c>
      <c r="H2759" s="20" t="str">
        <f aca="false">IF($E2759&lt;&gt;1,"",IF($F2759="",0,IF($G2759&lt;='Cohort Report'!$B$7,1,0)))</f>
        <v/>
      </c>
      <c r="I2759" s="20" t="str">
        <f aca="false">IF($E2759&lt;&gt;1,"",IF($F2759="",0,IF($G2759&lt;='Cohort Report'!$B$8,1,0)))</f>
        <v/>
      </c>
      <c r="J2759" s="21" t="str">
        <f aca="false">IF($E2759&lt;&gt;1,"",DATE(YEAR($D2759),MONTH($D2759),1))</f>
        <v/>
      </c>
      <c r="K2759" s="20" t="str">
        <f aca="false">IF($E2759&lt;&gt;1,"",IF($G2759="","",IF(AND($D2759&gt;='Cohort Report'!$B$5,$D2759&lt;='Cohort Report'!$B$6),$G2759,"")))</f>
        <v/>
      </c>
    </row>
    <row r="2760" customFormat="false" ht="15" hidden="false" customHeight="false" outlineLevel="0" collapsed="false">
      <c r="A2760" s="9"/>
      <c r="B2760" s="22"/>
      <c r="C2760" s="23"/>
      <c r="D2760" s="19" t="str">
        <f aca="false">IF($A2760="","",_xlfn.MINIFS($B:$B,$A:$A,$A2760))</f>
        <v/>
      </c>
      <c r="E2760" s="20" t="str">
        <f aca="false">IF($A2760="","",IF(AND($B2760=$D2760,COUNTIFS($A$2:$A2760,$A2760,$B$2:$B2760,$B2760)=1),1,0))</f>
        <v/>
      </c>
      <c r="F2760" s="19" t="str">
        <f aca="false">IF($E2760&lt;&gt;1,"",IF(COUNTIFS($A:$A,$A2760,$B:$B,"&gt;"&amp;$D2760)=0,"",_xlfn.MINIFS($B:$B,$A:$A,$A2760,$B:$B,"&gt;"&amp;$D2760)))</f>
        <v/>
      </c>
      <c r="G2760" s="20" t="str">
        <f aca="false">IF($F2760="","",$F2760-$D2760)</f>
        <v/>
      </c>
      <c r="H2760" s="20" t="str">
        <f aca="false">IF($E2760&lt;&gt;1,"",IF($F2760="",0,IF($G2760&lt;='Cohort Report'!$B$7,1,0)))</f>
        <v/>
      </c>
      <c r="I2760" s="20" t="str">
        <f aca="false">IF($E2760&lt;&gt;1,"",IF($F2760="",0,IF($G2760&lt;='Cohort Report'!$B$8,1,0)))</f>
        <v/>
      </c>
      <c r="J2760" s="21" t="str">
        <f aca="false">IF($E2760&lt;&gt;1,"",DATE(YEAR($D2760),MONTH($D2760),1))</f>
        <v/>
      </c>
      <c r="K2760" s="20" t="str">
        <f aca="false">IF($E2760&lt;&gt;1,"",IF($G2760="","",IF(AND($D2760&gt;='Cohort Report'!$B$5,$D2760&lt;='Cohort Report'!$B$6),$G2760,"")))</f>
        <v/>
      </c>
    </row>
    <row r="2761" customFormat="false" ht="15" hidden="false" customHeight="false" outlineLevel="0" collapsed="false">
      <c r="A2761" s="9"/>
      <c r="B2761" s="22"/>
      <c r="C2761" s="23"/>
      <c r="D2761" s="19" t="str">
        <f aca="false">IF($A2761="","",_xlfn.MINIFS($B:$B,$A:$A,$A2761))</f>
        <v/>
      </c>
      <c r="E2761" s="20" t="str">
        <f aca="false">IF($A2761="","",IF(AND($B2761=$D2761,COUNTIFS($A$2:$A2761,$A2761,$B$2:$B2761,$B2761)=1),1,0))</f>
        <v/>
      </c>
      <c r="F2761" s="19" t="str">
        <f aca="false">IF($E2761&lt;&gt;1,"",IF(COUNTIFS($A:$A,$A2761,$B:$B,"&gt;"&amp;$D2761)=0,"",_xlfn.MINIFS($B:$B,$A:$A,$A2761,$B:$B,"&gt;"&amp;$D2761)))</f>
        <v/>
      </c>
      <c r="G2761" s="20" t="str">
        <f aca="false">IF($F2761="","",$F2761-$D2761)</f>
        <v/>
      </c>
      <c r="H2761" s="20" t="str">
        <f aca="false">IF($E2761&lt;&gt;1,"",IF($F2761="",0,IF($G2761&lt;='Cohort Report'!$B$7,1,0)))</f>
        <v/>
      </c>
      <c r="I2761" s="20" t="str">
        <f aca="false">IF($E2761&lt;&gt;1,"",IF($F2761="",0,IF($G2761&lt;='Cohort Report'!$B$8,1,0)))</f>
        <v/>
      </c>
      <c r="J2761" s="21" t="str">
        <f aca="false">IF($E2761&lt;&gt;1,"",DATE(YEAR($D2761),MONTH($D2761),1))</f>
        <v/>
      </c>
      <c r="K2761" s="20" t="str">
        <f aca="false">IF($E2761&lt;&gt;1,"",IF($G2761="","",IF(AND($D2761&gt;='Cohort Report'!$B$5,$D2761&lt;='Cohort Report'!$B$6),$G2761,"")))</f>
        <v/>
      </c>
    </row>
    <row r="2762" customFormat="false" ht="15" hidden="false" customHeight="false" outlineLevel="0" collapsed="false">
      <c r="A2762" s="9"/>
      <c r="B2762" s="22"/>
      <c r="C2762" s="23"/>
      <c r="D2762" s="19" t="str">
        <f aca="false">IF($A2762="","",_xlfn.MINIFS($B:$B,$A:$A,$A2762))</f>
        <v/>
      </c>
      <c r="E2762" s="20" t="str">
        <f aca="false">IF($A2762="","",IF(AND($B2762=$D2762,COUNTIFS($A$2:$A2762,$A2762,$B$2:$B2762,$B2762)=1),1,0))</f>
        <v/>
      </c>
      <c r="F2762" s="19" t="str">
        <f aca="false">IF($E2762&lt;&gt;1,"",IF(COUNTIFS($A:$A,$A2762,$B:$B,"&gt;"&amp;$D2762)=0,"",_xlfn.MINIFS($B:$B,$A:$A,$A2762,$B:$B,"&gt;"&amp;$D2762)))</f>
        <v/>
      </c>
      <c r="G2762" s="20" t="str">
        <f aca="false">IF($F2762="","",$F2762-$D2762)</f>
        <v/>
      </c>
      <c r="H2762" s="20" t="str">
        <f aca="false">IF($E2762&lt;&gt;1,"",IF($F2762="",0,IF($G2762&lt;='Cohort Report'!$B$7,1,0)))</f>
        <v/>
      </c>
      <c r="I2762" s="20" t="str">
        <f aca="false">IF($E2762&lt;&gt;1,"",IF($F2762="",0,IF($G2762&lt;='Cohort Report'!$B$8,1,0)))</f>
        <v/>
      </c>
      <c r="J2762" s="21" t="str">
        <f aca="false">IF($E2762&lt;&gt;1,"",DATE(YEAR($D2762),MONTH($D2762),1))</f>
        <v/>
      </c>
      <c r="K2762" s="20" t="str">
        <f aca="false">IF($E2762&lt;&gt;1,"",IF($G2762="","",IF(AND($D2762&gt;='Cohort Report'!$B$5,$D2762&lt;='Cohort Report'!$B$6),$G2762,"")))</f>
        <v/>
      </c>
    </row>
    <row r="2763" customFormat="false" ht="15" hidden="false" customHeight="false" outlineLevel="0" collapsed="false">
      <c r="A2763" s="9"/>
      <c r="B2763" s="22"/>
      <c r="C2763" s="23"/>
      <c r="D2763" s="19" t="str">
        <f aca="false">IF($A2763="","",_xlfn.MINIFS($B:$B,$A:$A,$A2763))</f>
        <v/>
      </c>
      <c r="E2763" s="20" t="str">
        <f aca="false">IF($A2763="","",IF(AND($B2763=$D2763,COUNTIFS($A$2:$A2763,$A2763,$B$2:$B2763,$B2763)=1),1,0))</f>
        <v/>
      </c>
      <c r="F2763" s="19" t="str">
        <f aca="false">IF($E2763&lt;&gt;1,"",IF(COUNTIFS($A:$A,$A2763,$B:$B,"&gt;"&amp;$D2763)=0,"",_xlfn.MINIFS($B:$B,$A:$A,$A2763,$B:$B,"&gt;"&amp;$D2763)))</f>
        <v/>
      </c>
      <c r="G2763" s="20" t="str">
        <f aca="false">IF($F2763="","",$F2763-$D2763)</f>
        <v/>
      </c>
      <c r="H2763" s="20" t="str">
        <f aca="false">IF($E2763&lt;&gt;1,"",IF($F2763="",0,IF($G2763&lt;='Cohort Report'!$B$7,1,0)))</f>
        <v/>
      </c>
      <c r="I2763" s="20" t="str">
        <f aca="false">IF($E2763&lt;&gt;1,"",IF($F2763="",0,IF($G2763&lt;='Cohort Report'!$B$8,1,0)))</f>
        <v/>
      </c>
      <c r="J2763" s="21" t="str">
        <f aca="false">IF($E2763&lt;&gt;1,"",DATE(YEAR($D2763),MONTH($D2763),1))</f>
        <v/>
      </c>
      <c r="K2763" s="20" t="str">
        <f aca="false">IF($E2763&lt;&gt;1,"",IF($G2763="","",IF(AND($D2763&gt;='Cohort Report'!$B$5,$D2763&lt;='Cohort Report'!$B$6),$G2763,"")))</f>
        <v/>
      </c>
    </row>
    <row r="2764" customFormat="false" ht="15" hidden="false" customHeight="false" outlineLevel="0" collapsed="false">
      <c r="A2764" s="9"/>
      <c r="B2764" s="22"/>
      <c r="C2764" s="23"/>
      <c r="D2764" s="19" t="str">
        <f aca="false">IF($A2764="","",_xlfn.MINIFS($B:$B,$A:$A,$A2764))</f>
        <v/>
      </c>
      <c r="E2764" s="20" t="str">
        <f aca="false">IF($A2764="","",IF(AND($B2764=$D2764,COUNTIFS($A$2:$A2764,$A2764,$B$2:$B2764,$B2764)=1),1,0))</f>
        <v/>
      </c>
      <c r="F2764" s="19" t="str">
        <f aca="false">IF($E2764&lt;&gt;1,"",IF(COUNTIFS($A:$A,$A2764,$B:$B,"&gt;"&amp;$D2764)=0,"",_xlfn.MINIFS($B:$B,$A:$A,$A2764,$B:$B,"&gt;"&amp;$D2764)))</f>
        <v/>
      </c>
      <c r="G2764" s="20" t="str">
        <f aca="false">IF($F2764="","",$F2764-$D2764)</f>
        <v/>
      </c>
      <c r="H2764" s="20" t="str">
        <f aca="false">IF($E2764&lt;&gt;1,"",IF($F2764="",0,IF($G2764&lt;='Cohort Report'!$B$7,1,0)))</f>
        <v/>
      </c>
      <c r="I2764" s="20" t="str">
        <f aca="false">IF($E2764&lt;&gt;1,"",IF($F2764="",0,IF($G2764&lt;='Cohort Report'!$B$8,1,0)))</f>
        <v/>
      </c>
      <c r="J2764" s="21" t="str">
        <f aca="false">IF($E2764&lt;&gt;1,"",DATE(YEAR($D2764),MONTH($D2764),1))</f>
        <v/>
      </c>
      <c r="K2764" s="20" t="str">
        <f aca="false">IF($E2764&lt;&gt;1,"",IF($G2764="","",IF(AND($D2764&gt;='Cohort Report'!$B$5,$D2764&lt;='Cohort Report'!$B$6),$G2764,"")))</f>
        <v/>
      </c>
    </row>
    <row r="2765" customFormat="false" ht="15" hidden="false" customHeight="false" outlineLevel="0" collapsed="false">
      <c r="A2765" s="9"/>
      <c r="B2765" s="22"/>
      <c r="C2765" s="23"/>
      <c r="D2765" s="19" t="str">
        <f aca="false">IF($A2765="","",_xlfn.MINIFS($B:$B,$A:$A,$A2765))</f>
        <v/>
      </c>
      <c r="E2765" s="20" t="str">
        <f aca="false">IF($A2765="","",IF(AND($B2765=$D2765,COUNTIFS($A$2:$A2765,$A2765,$B$2:$B2765,$B2765)=1),1,0))</f>
        <v/>
      </c>
      <c r="F2765" s="19" t="str">
        <f aca="false">IF($E2765&lt;&gt;1,"",IF(COUNTIFS($A:$A,$A2765,$B:$B,"&gt;"&amp;$D2765)=0,"",_xlfn.MINIFS($B:$B,$A:$A,$A2765,$B:$B,"&gt;"&amp;$D2765)))</f>
        <v/>
      </c>
      <c r="G2765" s="20" t="str">
        <f aca="false">IF($F2765="","",$F2765-$D2765)</f>
        <v/>
      </c>
      <c r="H2765" s="20" t="str">
        <f aca="false">IF($E2765&lt;&gt;1,"",IF($F2765="",0,IF($G2765&lt;='Cohort Report'!$B$7,1,0)))</f>
        <v/>
      </c>
      <c r="I2765" s="20" t="str">
        <f aca="false">IF($E2765&lt;&gt;1,"",IF($F2765="",0,IF($G2765&lt;='Cohort Report'!$B$8,1,0)))</f>
        <v/>
      </c>
      <c r="J2765" s="21" t="str">
        <f aca="false">IF($E2765&lt;&gt;1,"",DATE(YEAR($D2765),MONTH($D2765),1))</f>
        <v/>
      </c>
      <c r="K2765" s="20" t="str">
        <f aca="false">IF($E2765&lt;&gt;1,"",IF($G2765="","",IF(AND($D2765&gt;='Cohort Report'!$B$5,$D2765&lt;='Cohort Report'!$B$6),$G2765,"")))</f>
        <v/>
      </c>
    </row>
    <row r="2766" customFormat="false" ht="15" hidden="false" customHeight="false" outlineLevel="0" collapsed="false">
      <c r="A2766" s="9"/>
      <c r="B2766" s="22"/>
      <c r="C2766" s="23"/>
      <c r="D2766" s="19" t="str">
        <f aca="false">IF($A2766="","",_xlfn.MINIFS($B:$B,$A:$A,$A2766))</f>
        <v/>
      </c>
      <c r="E2766" s="20" t="str">
        <f aca="false">IF($A2766="","",IF(AND($B2766=$D2766,COUNTIFS($A$2:$A2766,$A2766,$B$2:$B2766,$B2766)=1),1,0))</f>
        <v/>
      </c>
      <c r="F2766" s="19" t="str">
        <f aca="false">IF($E2766&lt;&gt;1,"",IF(COUNTIFS($A:$A,$A2766,$B:$B,"&gt;"&amp;$D2766)=0,"",_xlfn.MINIFS($B:$B,$A:$A,$A2766,$B:$B,"&gt;"&amp;$D2766)))</f>
        <v/>
      </c>
      <c r="G2766" s="20" t="str">
        <f aca="false">IF($F2766="","",$F2766-$D2766)</f>
        <v/>
      </c>
      <c r="H2766" s="20" t="str">
        <f aca="false">IF($E2766&lt;&gt;1,"",IF($F2766="",0,IF($G2766&lt;='Cohort Report'!$B$7,1,0)))</f>
        <v/>
      </c>
      <c r="I2766" s="20" t="str">
        <f aca="false">IF($E2766&lt;&gt;1,"",IF($F2766="",0,IF($G2766&lt;='Cohort Report'!$B$8,1,0)))</f>
        <v/>
      </c>
      <c r="J2766" s="21" t="str">
        <f aca="false">IF($E2766&lt;&gt;1,"",DATE(YEAR($D2766),MONTH($D2766),1))</f>
        <v/>
      </c>
      <c r="K2766" s="20" t="str">
        <f aca="false">IF($E2766&lt;&gt;1,"",IF($G2766="","",IF(AND($D2766&gt;='Cohort Report'!$B$5,$D2766&lt;='Cohort Report'!$B$6),$G2766,"")))</f>
        <v/>
      </c>
    </row>
    <row r="2767" customFormat="false" ht="15" hidden="false" customHeight="false" outlineLevel="0" collapsed="false">
      <c r="A2767" s="9"/>
      <c r="B2767" s="22"/>
      <c r="C2767" s="23"/>
      <c r="D2767" s="19" t="str">
        <f aca="false">IF($A2767="","",_xlfn.MINIFS($B:$B,$A:$A,$A2767))</f>
        <v/>
      </c>
      <c r="E2767" s="20" t="str">
        <f aca="false">IF($A2767="","",IF(AND($B2767=$D2767,COUNTIFS($A$2:$A2767,$A2767,$B$2:$B2767,$B2767)=1),1,0))</f>
        <v/>
      </c>
      <c r="F2767" s="19" t="str">
        <f aca="false">IF($E2767&lt;&gt;1,"",IF(COUNTIFS($A:$A,$A2767,$B:$B,"&gt;"&amp;$D2767)=0,"",_xlfn.MINIFS($B:$B,$A:$A,$A2767,$B:$B,"&gt;"&amp;$D2767)))</f>
        <v/>
      </c>
      <c r="G2767" s="20" t="str">
        <f aca="false">IF($F2767="","",$F2767-$D2767)</f>
        <v/>
      </c>
      <c r="H2767" s="20" t="str">
        <f aca="false">IF($E2767&lt;&gt;1,"",IF($F2767="",0,IF($G2767&lt;='Cohort Report'!$B$7,1,0)))</f>
        <v/>
      </c>
      <c r="I2767" s="20" t="str">
        <f aca="false">IF($E2767&lt;&gt;1,"",IF($F2767="",0,IF($G2767&lt;='Cohort Report'!$B$8,1,0)))</f>
        <v/>
      </c>
      <c r="J2767" s="21" t="str">
        <f aca="false">IF($E2767&lt;&gt;1,"",DATE(YEAR($D2767),MONTH($D2767),1))</f>
        <v/>
      </c>
      <c r="K2767" s="20" t="str">
        <f aca="false">IF($E2767&lt;&gt;1,"",IF($G2767="","",IF(AND($D2767&gt;='Cohort Report'!$B$5,$D2767&lt;='Cohort Report'!$B$6),$G2767,"")))</f>
        <v/>
      </c>
    </row>
    <row r="2768" customFormat="false" ht="15" hidden="false" customHeight="false" outlineLevel="0" collapsed="false">
      <c r="A2768" s="9"/>
      <c r="B2768" s="22"/>
      <c r="C2768" s="23"/>
      <c r="D2768" s="19" t="str">
        <f aca="false">IF($A2768="","",_xlfn.MINIFS($B:$B,$A:$A,$A2768))</f>
        <v/>
      </c>
      <c r="E2768" s="20" t="str">
        <f aca="false">IF($A2768="","",IF(AND($B2768=$D2768,COUNTIFS($A$2:$A2768,$A2768,$B$2:$B2768,$B2768)=1),1,0))</f>
        <v/>
      </c>
      <c r="F2768" s="19" t="str">
        <f aca="false">IF($E2768&lt;&gt;1,"",IF(COUNTIFS($A:$A,$A2768,$B:$B,"&gt;"&amp;$D2768)=0,"",_xlfn.MINIFS($B:$B,$A:$A,$A2768,$B:$B,"&gt;"&amp;$D2768)))</f>
        <v/>
      </c>
      <c r="G2768" s="20" t="str">
        <f aca="false">IF($F2768="","",$F2768-$D2768)</f>
        <v/>
      </c>
      <c r="H2768" s="20" t="str">
        <f aca="false">IF($E2768&lt;&gt;1,"",IF($F2768="",0,IF($G2768&lt;='Cohort Report'!$B$7,1,0)))</f>
        <v/>
      </c>
      <c r="I2768" s="20" t="str">
        <f aca="false">IF($E2768&lt;&gt;1,"",IF($F2768="",0,IF($G2768&lt;='Cohort Report'!$B$8,1,0)))</f>
        <v/>
      </c>
      <c r="J2768" s="21" t="str">
        <f aca="false">IF($E2768&lt;&gt;1,"",DATE(YEAR($D2768),MONTH($D2768),1))</f>
        <v/>
      </c>
      <c r="K2768" s="20" t="str">
        <f aca="false">IF($E2768&lt;&gt;1,"",IF($G2768="","",IF(AND($D2768&gt;='Cohort Report'!$B$5,$D2768&lt;='Cohort Report'!$B$6),$G2768,"")))</f>
        <v/>
      </c>
    </row>
    <row r="2769" customFormat="false" ht="15" hidden="false" customHeight="false" outlineLevel="0" collapsed="false">
      <c r="A2769" s="9"/>
      <c r="B2769" s="22"/>
      <c r="C2769" s="23"/>
      <c r="D2769" s="19" t="str">
        <f aca="false">IF($A2769="","",_xlfn.MINIFS($B:$B,$A:$A,$A2769))</f>
        <v/>
      </c>
      <c r="E2769" s="20" t="str">
        <f aca="false">IF($A2769="","",IF(AND($B2769=$D2769,COUNTIFS($A$2:$A2769,$A2769,$B$2:$B2769,$B2769)=1),1,0))</f>
        <v/>
      </c>
      <c r="F2769" s="19" t="str">
        <f aca="false">IF($E2769&lt;&gt;1,"",IF(COUNTIFS($A:$A,$A2769,$B:$B,"&gt;"&amp;$D2769)=0,"",_xlfn.MINIFS($B:$B,$A:$A,$A2769,$B:$B,"&gt;"&amp;$D2769)))</f>
        <v/>
      </c>
      <c r="G2769" s="20" t="str">
        <f aca="false">IF($F2769="","",$F2769-$D2769)</f>
        <v/>
      </c>
      <c r="H2769" s="20" t="str">
        <f aca="false">IF($E2769&lt;&gt;1,"",IF($F2769="",0,IF($G2769&lt;='Cohort Report'!$B$7,1,0)))</f>
        <v/>
      </c>
      <c r="I2769" s="20" t="str">
        <f aca="false">IF($E2769&lt;&gt;1,"",IF($F2769="",0,IF($G2769&lt;='Cohort Report'!$B$8,1,0)))</f>
        <v/>
      </c>
      <c r="J2769" s="21" t="str">
        <f aca="false">IF($E2769&lt;&gt;1,"",DATE(YEAR($D2769),MONTH($D2769),1))</f>
        <v/>
      </c>
      <c r="K2769" s="20" t="str">
        <f aca="false">IF($E2769&lt;&gt;1,"",IF($G2769="","",IF(AND($D2769&gt;='Cohort Report'!$B$5,$D2769&lt;='Cohort Report'!$B$6),$G2769,"")))</f>
        <v/>
      </c>
    </row>
    <row r="2770" customFormat="false" ht="15" hidden="false" customHeight="false" outlineLevel="0" collapsed="false">
      <c r="A2770" s="9"/>
      <c r="B2770" s="22"/>
      <c r="C2770" s="23"/>
      <c r="D2770" s="19" t="str">
        <f aca="false">IF($A2770="","",_xlfn.MINIFS($B:$B,$A:$A,$A2770))</f>
        <v/>
      </c>
      <c r="E2770" s="20" t="str">
        <f aca="false">IF($A2770="","",IF(AND($B2770=$D2770,COUNTIFS($A$2:$A2770,$A2770,$B$2:$B2770,$B2770)=1),1,0))</f>
        <v/>
      </c>
      <c r="F2770" s="19" t="str">
        <f aca="false">IF($E2770&lt;&gt;1,"",IF(COUNTIFS($A:$A,$A2770,$B:$B,"&gt;"&amp;$D2770)=0,"",_xlfn.MINIFS($B:$B,$A:$A,$A2770,$B:$B,"&gt;"&amp;$D2770)))</f>
        <v/>
      </c>
      <c r="G2770" s="20" t="str">
        <f aca="false">IF($F2770="","",$F2770-$D2770)</f>
        <v/>
      </c>
      <c r="H2770" s="20" t="str">
        <f aca="false">IF($E2770&lt;&gt;1,"",IF($F2770="",0,IF($G2770&lt;='Cohort Report'!$B$7,1,0)))</f>
        <v/>
      </c>
      <c r="I2770" s="20" t="str">
        <f aca="false">IF($E2770&lt;&gt;1,"",IF($F2770="",0,IF($G2770&lt;='Cohort Report'!$B$8,1,0)))</f>
        <v/>
      </c>
      <c r="J2770" s="21" t="str">
        <f aca="false">IF($E2770&lt;&gt;1,"",DATE(YEAR($D2770),MONTH($D2770),1))</f>
        <v/>
      </c>
      <c r="K2770" s="20" t="str">
        <f aca="false">IF($E2770&lt;&gt;1,"",IF($G2770="","",IF(AND($D2770&gt;='Cohort Report'!$B$5,$D2770&lt;='Cohort Report'!$B$6),$G2770,"")))</f>
        <v/>
      </c>
    </row>
    <row r="2771" customFormat="false" ht="15" hidden="false" customHeight="false" outlineLevel="0" collapsed="false">
      <c r="A2771" s="9"/>
      <c r="B2771" s="22"/>
      <c r="C2771" s="23"/>
      <c r="D2771" s="19" t="str">
        <f aca="false">IF($A2771="","",_xlfn.MINIFS($B:$B,$A:$A,$A2771))</f>
        <v/>
      </c>
      <c r="E2771" s="20" t="str">
        <f aca="false">IF($A2771="","",IF(AND($B2771=$D2771,COUNTIFS($A$2:$A2771,$A2771,$B$2:$B2771,$B2771)=1),1,0))</f>
        <v/>
      </c>
      <c r="F2771" s="19" t="str">
        <f aca="false">IF($E2771&lt;&gt;1,"",IF(COUNTIFS($A:$A,$A2771,$B:$B,"&gt;"&amp;$D2771)=0,"",_xlfn.MINIFS($B:$B,$A:$A,$A2771,$B:$B,"&gt;"&amp;$D2771)))</f>
        <v/>
      </c>
      <c r="G2771" s="20" t="str">
        <f aca="false">IF($F2771="","",$F2771-$D2771)</f>
        <v/>
      </c>
      <c r="H2771" s="20" t="str">
        <f aca="false">IF($E2771&lt;&gt;1,"",IF($F2771="",0,IF($G2771&lt;='Cohort Report'!$B$7,1,0)))</f>
        <v/>
      </c>
      <c r="I2771" s="20" t="str">
        <f aca="false">IF($E2771&lt;&gt;1,"",IF($F2771="",0,IF($G2771&lt;='Cohort Report'!$B$8,1,0)))</f>
        <v/>
      </c>
      <c r="J2771" s="21" t="str">
        <f aca="false">IF($E2771&lt;&gt;1,"",DATE(YEAR($D2771),MONTH($D2771),1))</f>
        <v/>
      </c>
      <c r="K2771" s="20" t="str">
        <f aca="false">IF($E2771&lt;&gt;1,"",IF($G2771="","",IF(AND($D2771&gt;='Cohort Report'!$B$5,$D2771&lt;='Cohort Report'!$B$6),$G2771,"")))</f>
        <v/>
      </c>
    </row>
    <row r="2772" customFormat="false" ht="15" hidden="false" customHeight="false" outlineLevel="0" collapsed="false">
      <c r="A2772" s="9"/>
      <c r="B2772" s="22"/>
      <c r="C2772" s="23"/>
      <c r="D2772" s="19" t="str">
        <f aca="false">IF($A2772="","",_xlfn.MINIFS($B:$B,$A:$A,$A2772))</f>
        <v/>
      </c>
      <c r="E2772" s="20" t="str">
        <f aca="false">IF($A2772="","",IF(AND($B2772=$D2772,COUNTIFS($A$2:$A2772,$A2772,$B$2:$B2772,$B2772)=1),1,0))</f>
        <v/>
      </c>
      <c r="F2772" s="19" t="str">
        <f aca="false">IF($E2772&lt;&gt;1,"",IF(COUNTIFS($A:$A,$A2772,$B:$B,"&gt;"&amp;$D2772)=0,"",_xlfn.MINIFS($B:$B,$A:$A,$A2772,$B:$B,"&gt;"&amp;$D2772)))</f>
        <v/>
      </c>
      <c r="G2772" s="20" t="str">
        <f aca="false">IF($F2772="","",$F2772-$D2772)</f>
        <v/>
      </c>
      <c r="H2772" s="20" t="str">
        <f aca="false">IF($E2772&lt;&gt;1,"",IF($F2772="",0,IF($G2772&lt;='Cohort Report'!$B$7,1,0)))</f>
        <v/>
      </c>
      <c r="I2772" s="20" t="str">
        <f aca="false">IF($E2772&lt;&gt;1,"",IF($F2772="",0,IF($G2772&lt;='Cohort Report'!$B$8,1,0)))</f>
        <v/>
      </c>
      <c r="J2772" s="21" t="str">
        <f aca="false">IF($E2772&lt;&gt;1,"",DATE(YEAR($D2772),MONTH($D2772),1))</f>
        <v/>
      </c>
      <c r="K2772" s="20" t="str">
        <f aca="false">IF($E2772&lt;&gt;1,"",IF($G2772="","",IF(AND($D2772&gt;='Cohort Report'!$B$5,$D2772&lt;='Cohort Report'!$B$6),$G2772,"")))</f>
        <v/>
      </c>
    </row>
    <row r="2773" customFormat="false" ht="15" hidden="false" customHeight="false" outlineLevel="0" collapsed="false">
      <c r="A2773" s="9"/>
      <c r="B2773" s="22"/>
      <c r="C2773" s="23"/>
      <c r="D2773" s="19" t="str">
        <f aca="false">IF($A2773="","",_xlfn.MINIFS($B:$B,$A:$A,$A2773))</f>
        <v/>
      </c>
      <c r="E2773" s="20" t="str">
        <f aca="false">IF($A2773="","",IF(AND($B2773=$D2773,COUNTIFS($A$2:$A2773,$A2773,$B$2:$B2773,$B2773)=1),1,0))</f>
        <v/>
      </c>
      <c r="F2773" s="19" t="str">
        <f aca="false">IF($E2773&lt;&gt;1,"",IF(COUNTIFS($A:$A,$A2773,$B:$B,"&gt;"&amp;$D2773)=0,"",_xlfn.MINIFS($B:$B,$A:$A,$A2773,$B:$B,"&gt;"&amp;$D2773)))</f>
        <v/>
      </c>
      <c r="G2773" s="20" t="str">
        <f aca="false">IF($F2773="","",$F2773-$D2773)</f>
        <v/>
      </c>
      <c r="H2773" s="20" t="str">
        <f aca="false">IF($E2773&lt;&gt;1,"",IF($F2773="",0,IF($G2773&lt;='Cohort Report'!$B$7,1,0)))</f>
        <v/>
      </c>
      <c r="I2773" s="20" t="str">
        <f aca="false">IF($E2773&lt;&gt;1,"",IF($F2773="",0,IF($G2773&lt;='Cohort Report'!$B$8,1,0)))</f>
        <v/>
      </c>
      <c r="J2773" s="21" t="str">
        <f aca="false">IF($E2773&lt;&gt;1,"",DATE(YEAR($D2773),MONTH($D2773),1))</f>
        <v/>
      </c>
      <c r="K2773" s="20" t="str">
        <f aca="false">IF($E2773&lt;&gt;1,"",IF($G2773="","",IF(AND($D2773&gt;='Cohort Report'!$B$5,$D2773&lt;='Cohort Report'!$B$6),$G2773,"")))</f>
        <v/>
      </c>
    </row>
    <row r="2774" customFormat="false" ht="15" hidden="false" customHeight="false" outlineLevel="0" collapsed="false">
      <c r="A2774" s="9"/>
      <c r="B2774" s="22"/>
      <c r="C2774" s="23"/>
      <c r="D2774" s="19" t="str">
        <f aca="false">IF($A2774="","",_xlfn.MINIFS($B:$B,$A:$A,$A2774))</f>
        <v/>
      </c>
      <c r="E2774" s="20" t="str">
        <f aca="false">IF($A2774="","",IF(AND($B2774=$D2774,COUNTIFS($A$2:$A2774,$A2774,$B$2:$B2774,$B2774)=1),1,0))</f>
        <v/>
      </c>
      <c r="F2774" s="19" t="str">
        <f aca="false">IF($E2774&lt;&gt;1,"",IF(COUNTIFS($A:$A,$A2774,$B:$B,"&gt;"&amp;$D2774)=0,"",_xlfn.MINIFS($B:$B,$A:$A,$A2774,$B:$B,"&gt;"&amp;$D2774)))</f>
        <v/>
      </c>
      <c r="G2774" s="20" t="str">
        <f aca="false">IF($F2774="","",$F2774-$D2774)</f>
        <v/>
      </c>
      <c r="H2774" s="20" t="str">
        <f aca="false">IF($E2774&lt;&gt;1,"",IF($F2774="",0,IF($G2774&lt;='Cohort Report'!$B$7,1,0)))</f>
        <v/>
      </c>
      <c r="I2774" s="20" t="str">
        <f aca="false">IF($E2774&lt;&gt;1,"",IF($F2774="",0,IF($G2774&lt;='Cohort Report'!$B$8,1,0)))</f>
        <v/>
      </c>
      <c r="J2774" s="21" t="str">
        <f aca="false">IF($E2774&lt;&gt;1,"",DATE(YEAR($D2774),MONTH($D2774),1))</f>
        <v/>
      </c>
      <c r="K2774" s="20" t="str">
        <f aca="false">IF($E2774&lt;&gt;1,"",IF($G2774="","",IF(AND($D2774&gt;='Cohort Report'!$B$5,$D2774&lt;='Cohort Report'!$B$6),$G2774,"")))</f>
        <v/>
      </c>
    </row>
    <row r="2775" customFormat="false" ht="15" hidden="false" customHeight="false" outlineLevel="0" collapsed="false">
      <c r="A2775" s="9"/>
      <c r="B2775" s="22"/>
      <c r="C2775" s="23"/>
      <c r="D2775" s="19" t="str">
        <f aca="false">IF($A2775="","",_xlfn.MINIFS($B:$B,$A:$A,$A2775))</f>
        <v/>
      </c>
      <c r="E2775" s="20" t="str">
        <f aca="false">IF($A2775="","",IF(AND($B2775=$D2775,COUNTIFS($A$2:$A2775,$A2775,$B$2:$B2775,$B2775)=1),1,0))</f>
        <v/>
      </c>
      <c r="F2775" s="19" t="str">
        <f aca="false">IF($E2775&lt;&gt;1,"",IF(COUNTIFS($A:$A,$A2775,$B:$B,"&gt;"&amp;$D2775)=0,"",_xlfn.MINIFS($B:$B,$A:$A,$A2775,$B:$B,"&gt;"&amp;$D2775)))</f>
        <v/>
      </c>
      <c r="G2775" s="20" t="str">
        <f aca="false">IF($F2775="","",$F2775-$D2775)</f>
        <v/>
      </c>
      <c r="H2775" s="20" t="str">
        <f aca="false">IF($E2775&lt;&gt;1,"",IF($F2775="",0,IF($G2775&lt;='Cohort Report'!$B$7,1,0)))</f>
        <v/>
      </c>
      <c r="I2775" s="20" t="str">
        <f aca="false">IF($E2775&lt;&gt;1,"",IF($F2775="",0,IF($G2775&lt;='Cohort Report'!$B$8,1,0)))</f>
        <v/>
      </c>
      <c r="J2775" s="21" t="str">
        <f aca="false">IF($E2775&lt;&gt;1,"",DATE(YEAR($D2775),MONTH($D2775),1))</f>
        <v/>
      </c>
      <c r="K2775" s="20" t="str">
        <f aca="false">IF($E2775&lt;&gt;1,"",IF($G2775="","",IF(AND($D2775&gt;='Cohort Report'!$B$5,$D2775&lt;='Cohort Report'!$B$6),$G2775,"")))</f>
        <v/>
      </c>
    </row>
    <row r="2776" customFormat="false" ht="15" hidden="false" customHeight="false" outlineLevel="0" collapsed="false">
      <c r="A2776" s="9"/>
      <c r="B2776" s="22"/>
      <c r="C2776" s="23"/>
      <c r="D2776" s="19" t="str">
        <f aca="false">IF($A2776="","",_xlfn.MINIFS($B:$B,$A:$A,$A2776))</f>
        <v/>
      </c>
      <c r="E2776" s="20" t="str">
        <f aca="false">IF($A2776="","",IF(AND($B2776=$D2776,COUNTIFS($A$2:$A2776,$A2776,$B$2:$B2776,$B2776)=1),1,0))</f>
        <v/>
      </c>
      <c r="F2776" s="19" t="str">
        <f aca="false">IF($E2776&lt;&gt;1,"",IF(COUNTIFS($A:$A,$A2776,$B:$B,"&gt;"&amp;$D2776)=0,"",_xlfn.MINIFS($B:$B,$A:$A,$A2776,$B:$B,"&gt;"&amp;$D2776)))</f>
        <v/>
      </c>
      <c r="G2776" s="20" t="str">
        <f aca="false">IF($F2776="","",$F2776-$D2776)</f>
        <v/>
      </c>
      <c r="H2776" s="20" t="str">
        <f aca="false">IF($E2776&lt;&gt;1,"",IF($F2776="",0,IF($G2776&lt;='Cohort Report'!$B$7,1,0)))</f>
        <v/>
      </c>
      <c r="I2776" s="20" t="str">
        <f aca="false">IF($E2776&lt;&gt;1,"",IF($F2776="",0,IF($G2776&lt;='Cohort Report'!$B$8,1,0)))</f>
        <v/>
      </c>
      <c r="J2776" s="21" t="str">
        <f aca="false">IF($E2776&lt;&gt;1,"",DATE(YEAR($D2776),MONTH($D2776),1))</f>
        <v/>
      </c>
      <c r="K2776" s="20" t="str">
        <f aca="false">IF($E2776&lt;&gt;1,"",IF($G2776="","",IF(AND($D2776&gt;='Cohort Report'!$B$5,$D2776&lt;='Cohort Report'!$B$6),$G2776,"")))</f>
        <v/>
      </c>
    </row>
    <row r="2777" customFormat="false" ht="15" hidden="false" customHeight="false" outlineLevel="0" collapsed="false">
      <c r="A2777" s="9"/>
      <c r="B2777" s="22"/>
      <c r="C2777" s="23"/>
      <c r="D2777" s="19" t="str">
        <f aca="false">IF($A2777="","",_xlfn.MINIFS($B:$B,$A:$A,$A2777))</f>
        <v/>
      </c>
      <c r="E2777" s="20" t="str">
        <f aca="false">IF($A2777="","",IF(AND($B2777=$D2777,COUNTIFS($A$2:$A2777,$A2777,$B$2:$B2777,$B2777)=1),1,0))</f>
        <v/>
      </c>
      <c r="F2777" s="19" t="str">
        <f aca="false">IF($E2777&lt;&gt;1,"",IF(COUNTIFS($A:$A,$A2777,$B:$B,"&gt;"&amp;$D2777)=0,"",_xlfn.MINIFS($B:$B,$A:$A,$A2777,$B:$B,"&gt;"&amp;$D2777)))</f>
        <v/>
      </c>
      <c r="G2777" s="20" t="str">
        <f aca="false">IF($F2777="","",$F2777-$D2777)</f>
        <v/>
      </c>
      <c r="H2777" s="20" t="str">
        <f aca="false">IF($E2777&lt;&gt;1,"",IF($F2777="",0,IF($G2777&lt;='Cohort Report'!$B$7,1,0)))</f>
        <v/>
      </c>
      <c r="I2777" s="20" t="str">
        <f aca="false">IF($E2777&lt;&gt;1,"",IF($F2777="",0,IF($G2777&lt;='Cohort Report'!$B$8,1,0)))</f>
        <v/>
      </c>
      <c r="J2777" s="21" t="str">
        <f aca="false">IF($E2777&lt;&gt;1,"",DATE(YEAR($D2777),MONTH($D2777),1))</f>
        <v/>
      </c>
      <c r="K2777" s="20" t="str">
        <f aca="false">IF($E2777&lt;&gt;1,"",IF($G2777="","",IF(AND($D2777&gt;='Cohort Report'!$B$5,$D2777&lt;='Cohort Report'!$B$6),$G2777,"")))</f>
        <v/>
      </c>
    </row>
    <row r="2778" customFormat="false" ht="15" hidden="false" customHeight="false" outlineLevel="0" collapsed="false">
      <c r="A2778" s="9"/>
      <c r="B2778" s="22"/>
      <c r="C2778" s="23"/>
      <c r="D2778" s="19" t="str">
        <f aca="false">IF($A2778="","",_xlfn.MINIFS($B:$B,$A:$A,$A2778))</f>
        <v/>
      </c>
      <c r="E2778" s="20" t="str">
        <f aca="false">IF($A2778="","",IF(AND($B2778=$D2778,COUNTIFS($A$2:$A2778,$A2778,$B$2:$B2778,$B2778)=1),1,0))</f>
        <v/>
      </c>
      <c r="F2778" s="19" t="str">
        <f aca="false">IF($E2778&lt;&gt;1,"",IF(COUNTIFS($A:$A,$A2778,$B:$B,"&gt;"&amp;$D2778)=0,"",_xlfn.MINIFS($B:$B,$A:$A,$A2778,$B:$B,"&gt;"&amp;$D2778)))</f>
        <v/>
      </c>
      <c r="G2778" s="20" t="str">
        <f aca="false">IF($F2778="","",$F2778-$D2778)</f>
        <v/>
      </c>
      <c r="H2778" s="20" t="str">
        <f aca="false">IF($E2778&lt;&gt;1,"",IF($F2778="",0,IF($G2778&lt;='Cohort Report'!$B$7,1,0)))</f>
        <v/>
      </c>
      <c r="I2778" s="20" t="str">
        <f aca="false">IF($E2778&lt;&gt;1,"",IF($F2778="",0,IF($G2778&lt;='Cohort Report'!$B$8,1,0)))</f>
        <v/>
      </c>
      <c r="J2778" s="21" t="str">
        <f aca="false">IF($E2778&lt;&gt;1,"",DATE(YEAR($D2778),MONTH($D2778),1))</f>
        <v/>
      </c>
      <c r="K2778" s="20" t="str">
        <f aca="false">IF($E2778&lt;&gt;1,"",IF($G2778="","",IF(AND($D2778&gt;='Cohort Report'!$B$5,$D2778&lt;='Cohort Report'!$B$6),$G2778,"")))</f>
        <v/>
      </c>
    </row>
    <row r="2779" customFormat="false" ht="15" hidden="false" customHeight="false" outlineLevel="0" collapsed="false">
      <c r="A2779" s="9"/>
      <c r="B2779" s="22"/>
      <c r="C2779" s="23"/>
      <c r="D2779" s="19" t="str">
        <f aca="false">IF($A2779="","",_xlfn.MINIFS($B:$B,$A:$A,$A2779))</f>
        <v/>
      </c>
      <c r="E2779" s="20" t="str">
        <f aca="false">IF($A2779="","",IF(AND($B2779=$D2779,COUNTIFS($A$2:$A2779,$A2779,$B$2:$B2779,$B2779)=1),1,0))</f>
        <v/>
      </c>
      <c r="F2779" s="19" t="str">
        <f aca="false">IF($E2779&lt;&gt;1,"",IF(COUNTIFS($A:$A,$A2779,$B:$B,"&gt;"&amp;$D2779)=0,"",_xlfn.MINIFS($B:$B,$A:$A,$A2779,$B:$B,"&gt;"&amp;$D2779)))</f>
        <v/>
      </c>
      <c r="G2779" s="20" t="str">
        <f aca="false">IF($F2779="","",$F2779-$D2779)</f>
        <v/>
      </c>
      <c r="H2779" s="20" t="str">
        <f aca="false">IF($E2779&lt;&gt;1,"",IF($F2779="",0,IF($G2779&lt;='Cohort Report'!$B$7,1,0)))</f>
        <v/>
      </c>
      <c r="I2779" s="20" t="str">
        <f aca="false">IF($E2779&lt;&gt;1,"",IF($F2779="",0,IF($G2779&lt;='Cohort Report'!$B$8,1,0)))</f>
        <v/>
      </c>
      <c r="J2779" s="21" t="str">
        <f aca="false">IF($E2779&lt;&gt;1,"",DATE(YEAR($D2779),MONTH($D2779),1))</f>
        <v/>
      </c>
      <c r="K2779" s="20" t="str">
        <f aca="false">IF($E2779&lt;&gt;1,"",IF($G2779="","",IF(AND($D2779&gt;='Cohort Report'!$B$5,$D2779&lt;='Cohort Report'!$B$6),$G2779,"")))</f>
        <v/>
      </c>
    </row>
    <row r="2780" customFormat="false" ht="15" hidden="false" customHeight="false" outlineLevel="0" collapsed="false">
      <c r="A2780" s="9"/>
      <c r="B2780" s="22"/>
      <c r="C2780" s="23"/>
      <c r="D2780" s="19" t="str">
        <f aca="false">IF($A2780="","",_xlfn.MINIFS($B:$B,$A:$A,$A2780))</f>
        <v/>
      </c>
      <c r="E2780" s="20" t="str">
        <f aca="false">IF($A2780="","",IF(AND($B2780=$D2780,COUNTIFS($A$2:$A2780,$A2780,$B$2:$B2780,$B2780)=1),1,0))</f>
        <v/>
      </c>
      <c r="F2780" s="19" t="str">
        <f aca="false">IF($E2780&lt;&gt;1,"",IF(COUNTIFS($A:$A,$A2780,$B:$B,"&gt;"&amp;$D2780)=0,"",_xlfn.MINIFS($B:$B,$A:$A,$A2780,$B:$B,"&gt;"&amp;$D2780)))</f>
        <v/>
      </c>
      <c r="G2780" s="20" t="str">
        <f aca="false">IF($F2780="","",$F2780-$D2780)</f>
        <v/>
      </c>
      <c r="H2780" s="20" t="str">
        <f aca="false">IF($E2780&lt;&gt;1,"",IF($F2780="",0,IF($G2780&lt;='Cohort Report'!$B$7,1,0)))</f>
        <v/>
      </c>
      <c r="I2780" s="20" t="str">
        <f aca="false">IF($E2780&lt;&gt;1,"",IF($F2780="",0,IF($G2780&lt;='Cohort Report'!$B$8,1,0)))</f>
        <v/>
      </c>
      <c r="J2780" s="21" t="str">
        <f aca="false">IF($E2780&lt;&gt;1,"",DATE(YEAR($D2780),MONTH($D2780),1))</f>
        <v/>
      </c>
      <c r="K2780" s="20" t="str">
        <f aca="false">IF($E2780&lt;&gt;1,"",IF($G2780="","",IF(AND($D2780&gt;='Cohort Report'!$B$5,$D2780&lt;='Cohort Report'!$B$6),$G2780,"")))</f>
        <v/>
      </c>
    </row>
    <row r="2781" customFormat="false" ht="15" hidden="false" customHeight="false" outlineLevel="0" collapsed="false">
      <c r="A2781" s="9"/>
      <c r="B2781" s="22"/>
      <c r="C2781" s="23"/>
      <c r="D2781" s="19" t="str">
        <f aca="false">IF($A2781="","",_xlfn.MINIFS($B:$B,$A:$A,$A2781))</f>
        <v/>
      </c>
      <c r="E2781" s="20" t="str">
        <f aca="false">IF($A2781="","",IF(AND($B2781=$D2781,COUNTIFS($A$2:$A2781,$A2781,$B$2:$B2781,$B2781)=1),1,0))</f>
        <v/>
      </c>
      <c r="F2781" s="19" t="str">
        <f aca="false">IF($E2781&lt;&gt;1,"",IF(COUNTIFS($A:$A,$A2781,$B:$B,"&gt;"&amp;$D2781)=0,"",_xlfn.MINIFS($B:$B,$A:$A,$A2781,$B:$B,"&gt;"&amp;$D2781)))</f>
        <v/>
      </c>
      <c r="G2781" s="20" t="str">
        <f aca="false">IF($F2781="","",$F2781-$D2781)</f>
        <v/>
      </c>
      <c r="H2781" s="20" t="str">
        <f aca="false">IF($E2781&lt;&gt;1,"",IF($F2781="",0,IF($G2781&lt;='Cohort Report'!$B$7,1,0)))</f>
        <v/>
      </c>
      <c r="I2781" s="20" t="str">
        <f aca="false">IF($E2781&lt;&gt;1,"",IF($F2781="",0,IF($G2781&lt;='Cohort Report'!$B$8,1,0)))</f>
        <v/>
      </c>
      <c r="J2781" s="21" t="str">
        <f aca="false">IF($E2781&lt;&gt;1,"",DATE(YEAR($D2781),MONTH($D2781),1))</f>
        <v/>
      </c>
      <c r="K2781" s="20" t="str">
        <f aca="false">IF($E2781&lt;&gt;1,"",IF($G2781="","",IF(AND($D2781&gt;='Cohort Report'!$B$5,$D2781&lt;='Cohort Report'!$B$6),$G2781,"")))</f>
        <v/>
      </c>
    </row>
    <row r="2782" customFormat="false" ht="15" hidden="false" customHeight="false" outlineLevel="0" collapsed="false">
      <c r="A2782" s="9"/>
      <c r="B2782" s="22"/>
      <c r="C2782" s="23"/>
      <c r="D2782" s="19" t="str">
        <f aca="false">IF($A2782="","",_xlfn.MINIFS($B:$B,$A:$A,$A2782))</f>
        <v/>
      </c>
      <c r="E2782" s="20" t="str">
        <f aca="false">IF($A2782="","",IF(AND($B2782=$D2782,COUNTIFS($A$2:$A2782,$A2782,$B$2:$B2782,$B2782)=1),1,0))</f>
        <v/>
      </c>
      <c r="F2782" s="19" t="str">
        <f aca="false">IF($E2782&lt;&gt;1,"",IF(COUNTIFS($A:$A,$A2782,$B:$B,"&gt;"&amp;$D2782)=0,"",_xlfn.MINIFS($B:$B,$A:$A,$A2782,$B:$B,"&gt;"&amp;$D2782)))</f>
        <v/>
      </c>
      <c r="G2782" s="20" t="str">
        <f aca="false">IF($F2782="","",$F2782-$D2782)</f>
        <v/>
      </c>
      <c r="H2782" s="20" t="str">
        <f aca="false">IF($E2782&lt;&gt;1,"",IF($F2782="",0,IF($G2782&lt;='Cohort Report'!$B$7,1,0)))</f>
        <v/>
      </c>
      <c r="I2782" s="20" t="str">
        <f aca="false">IF($E2782&lt;&gt;1,"",IF($F2782="",0,IF($G2782&lt;='Cohort Report'!$B$8,1,0)))</f>
        <v/>
      </c>
      <c r="J2782" s="21" t="str">
        <f aca="false">IF($E2782&lt;&gt;1,"",DATE(YEAR($D2782),MONTH($D2782),1))</f>
        <v/>
      </c>
      <c r="K2782" s="20" t="str">
        <f aca="false">IF($E2782&lt;&gt;1,"",IF($G2782="","",IF(AND($D2782&gt;='Cohort Report'!$B$5,$D2782&lt;='Cohort Report'!$B$6),$G2782,"")))</f>
        <v/>
      </c>
    </row>
    <row r="2783" customFormat="false" ht="15" hidden="false" customHeight="false" outlineLevel="0" collapsed="false">
      <c r="A2783" s="9"/>
      <c r="B2783" s="22"/>
      <c r="C2783" s="23"/>
      <c r="D2783" s="19" t="str">
        <f aca="false">IF($A2783="","",_xlfn.MINIFS($B:$B,$A:$A,$A2783))</f>
        <v/>
      </c>
      <c r="E2783" s="20" t="str">
        <f aca="false">IF($A2783="","",IF(AND($B2783=$D2783,COUNTIFS($A$2:$A2783,$A2783,$B$2:$B2783,$B2783)=1),1,0))</f>
        <v/>
      </c>
      <c r="F2783" s="19" t="str">
        <f aca="false">IF($E2783&lt;&gt;1,"",IF(COUNTIFS($A:$A,$A2783,$B:$B,"&gt;"&amp;$D2783)=0,"",_xlfn.MINIFS($B:$B,$A:$A,$A2783,$B:$B,"&gt;"&amp;$D2783)))</f>
        <v/>
      </c>
      <c r="G2783" s="20" t="str">
        <f aca="false">IF($F2783="","",$F2783-$D2783)</f>
        <v/>
      </c>
      <c r="H2783" s="20" t="str">
        <f aca="false">IF($E2783&lt;&gt;1,"",IF($F2783="",0,IF($G2783&lt;='Cohort Report'!$B$7,1,0)))</f>
        <v/>
      </c>
      <c r="I2783" s="20" t="str">
        <f aca="false">IF($E2783&lt;&gt;1,"",IF($F2783="",0,IF($G2783&lt;='Cohort Report'!$B$8,1,0)))</f>
        <v/>
      </c>
      <c r="J2783" s="21" t="str">
        <f aca="false">IF($E2783&lt;&gt;1,"",DATE(YEAR($D2783),MONTH($D2783),1))</f>
        <v/>
      </c>
      <c r="K2783" s="20" t="str">
        <f aca="false">IF($E2783&lt;&gt;1,"",IF($G2783="","",IF(AND($D2783&gt;='Cohort Report'!$B$5,$D2783&lt;='Cohort Report'!$B$6),$G2783,"")))</f>
        <v/>
      </c>
    </row>
    <row r="2784" customFormat="false" ht="15" hidden="false" customHeight="false" outlineLevel="0" collapsed="false">
      <c r="A2784" s="9"/>
      <c r="B2784" s="22"/>
      <c r="C2784" s="23"/>
      <c r="D2784" s="19" t="str">
        <f aca="false">IF($A2784="","",_xlfn.MINIFS($B:$B,$A:$A,$A2784))</f>
        <v/>
      </c>
      <c r="E2784" s="20" t="str">
        <f aca="false">IF($A2784="","",IF(AND($B2784=$D2784,COUNTIFS($A$2:$A2784,$A2784,$B$2:$B2784,$B2784)=1),1,0))</f>
        <v/>
      </c>
      <c r="F2784" s="19" t="str">
        <f aca="false">IF($E2784&lt;&gt;1,"",IF(COUNTIFS($A:$A,$A2784,$B:$B,"&gt;"&amp;$D2784)=0,"",_xlfn.MINIFS($B:$B,$A:$A,$A2784,$B:$B,"&gt;"&amp;$D2784)))</f>
        <v/>
      </c>
      <c r="G2784" s="20" t="str">
        <f aca="false">IF($F2784="","",$F2784-$D2784)</f>
        <v/>
      </c>
      <c r="H2784" s="20" t="str">
        <f aca="false">IF($E2784&lt;&gt;1,"",IF($F2784="",0,IF($G2784&lt;='Cohort Report'!$B$7,1,0)))</f>
        <v/>
      </c>
      <c r="I2784" s="20" t="str">
        <f aca="false">IF($E2784&lt;&gt;1,"",IF($F2784="",0,IF($G2784&lt;='Cohort Report'!$B$8,1,0)))</f>
        <v/>
      </c>
      <c r="J2784" s="21" t="str">
        <f aca="false">IF($E2784&lt;&gt;1,"",DATE(YEAR($D2784),MONTH($D2784),1))</f>
        <v/>
      </c>
      <c r="K2784" s="20" t="str">
        <f aca="false">IF($E2784&lt;&gt;1,"",IF($G2784="","",IF(AND($D2784&gt;='Cohort Report'!$B$5,$D2784&lt;='Cohort Report'!$B$6),$G2784,"")))</f>
        <v/>
      </c>
    </row>
    <row r="2785" customFormat="false" ht="15" hidden="false" customHeight="false" outlineLevel="0" collapsed="false">
      <c r="A2785" s="9"/>
      <c r="B2785" s="22"/>
      <c r="C2785" s="23"/>
      <c r="D2785" s="19" t="str">
        <f aca="false">IF($A2785="","",_xlfn.MINIFS($B:$B,$A:$A,$A2785))</f>
        <v/>
      </c>
      <c r="E2785" s="20" t="str">
        <f aca="false">IF($A2785="","",IF(AND($B2785=$D2785,COUNTIFS($A$2:$A2785,$A2785,$B$2:$B2785,$B2785)=1),1,0))</f>
        <v/>
      </c>
      <c r="F2785" s="19" t="str">
        <f aca="false">IF($E2785&lt;&gt;1,"",IF(COUNTIFS($A:$A,$A2785,$B:$B,"&gt;"&amp;$D2785)=0,"",_xlfn.MINIFS($B:$B,$A:$A,$A2785,$B:$B,"&gt;"&amp;$D2785)))</f>
        <v/>
      </c>
      <c r="G2785" s="20" t="str">
        <f aca="false">IF($F2785="","",$F2785-$D2785)</f>
        <v/>
      </c>
      <c r="H2785" s="20" t="str">
        <f aca="false">IF($E2785&lt;&gt;1,"",IF($F2785="",0,IF($G2785&lt;='Cohort Report'!$B$7,1,0)))</f>
        <v/>
      </c>
      <c r="I2785" s="20" t="str">
        <f aca="false">IF($E2785&lt;&gt;1,"",IF($F2785="",0,IF($G2785&lt;='Cohort Report'!$B$8,1,0)))</f>
        <v/>
      </c>
      <c r="J2785" s="21" t="str">
        <f aca="false">IF($E2785&lt;&gt;1,"",DATE(YEAR($D2785),MONTH($D2785),1))</f>
        <v/>
      </c>
      <c r="K2785" s="20" t="str">
        <f aca="false">IF($E2785&lt;&gt;1,"",IF($G2785="","",IF(AND($D2785&gt;='Cohort Report'!$B$5,$D2785&lt;='Cohort Report'!$B$6),$G2785,"")))</f>
        <v/>
      </c>
    </row>
    <row r="2786" customFormat="false" ht="15" hidden="false" customHeight="false" outlineLevel="0" collapsed="false">
      <c r="A2786" s="9"/>
      <c r="B2786" s="22"/>
      <c r="C2786" s="23"/>
      <c r="D2786" s="19" t="str">
        <f aca="false">IF($A2786="","",_xlfn.MINIFS($B:$B,$A:$A,$A2786))</f>
        <v/>
      </c>
      <c r="E2786" s="20" t="str">
        <f aca="false">IF($A2786="","",IF(AND($B2786=$D2786,COUNTIFS($A$2:$A2786,$A2786,$B$2:$B2786,$B2786)=1),1,0))</f>
        <v/>
      </c>
      <c r="F2786" s="19" t="str">
        <f aca="false">IF($E2786&lt;&gt;1,"",IF(COUNTIFS($A:$A,$A2786,$B:$B,"&gt;"&amp;$D2786)=0,"",_xlfn.MINIFS($B:$B,$A:$A,$A2786,$B:$B,"&gt;"&amp;$D2786)))</f>
        <v/>
      </c>
      <c r="G2786" s="20" t="str">
        <f aca="false">IF($F2786="","",$F2786-$D2786)</f>
        <v/>
      </c>
      <c r="H2786" s="20" t="str">
        <f aca="false">IF($E2786&lt;&gt;1,"",IF($F2786="",0,IF($G2786&lt;='Cohort Report'!$B$7,1,0)))</f>
        <v/>
      </c>
      <c r="I2786" s="20" t="str">
        <f aca="false">IF($E2786&lt;&gt;1,"",IF($F2786="",0,IF($G2786&lt;='Cohort Report'!$B$8,1,0)))</f>
        <v/>
      </c>
      <c r="J2786" s="21" t="str">
        <f aca="false">IF($E2786&lt;&gt;1,"",DATE(YEAR($D2786),MONTH($D2786),1))</f>
        <v/>
      </c>
      <c r="K2786" s="20" t="str">
        <f aca="false">IF($E2786&lt;&gt;1,"",IF($G2786="","",IF(AND($D2786&gt;='Cohort Report'!$B$5,$D2786&lt;='Cohort Report'!$B$6),$G2786,"")))</f>
        <v/>
      </c>
    </row>
    <row r="2787" customFormat="false" ht="15" hidden="false" customHeight="false" outlineLevel="0" collapsed="false">
      <c r="A2787" s="9"/>
      <c r="B2787" s="22"/>
      <c r="C2787" s="23"/>
      <c r="D2787" s="19" t="str">
        <f aca="false">IF($A2787="","",_xlfn.MINIFS($B:$B,$A:$A,$A2787))</f>
        <v/>
      </c>
      <c r="E2787" s="20" t="str">
        <f aca="false">IF($A2787="","",IF(AND($B2787=$D2787,COUNTIFS($A$2:$A2787,$A2787,$B$2:$B2787,$B2787)=1),1,0))</f>
        <v/>
      </c>
      <c r="F2787" s="19" t="str">
        <f aca="false">IF($E2787&lt;&gt;1,"",IF(COUNTIFS($A:$A,$A2787,$B:$B,"&gt;"&amp;$D2787)=0,"",_xlfn.MINIFS($B:$B,$A:$A,$A2787,$B:$B,"&gt;"&amp;$D2787)))</f>
        <v/>
      </c>
      <c r="G2787" s="20" t="str">
        <f aca="false">IF($F2787="","",$F2787-$D2787)</f>
        <v/>
      </c>
      <c r="H2787" s="20" t="str">
        <f aca="false">IF($E2787&lt;&gt;1,"",IF($F2787="",0,IF($G2787&lt;='Cohort Report'!$B$7,1,0)))</f>
        <v/>
      </c>
      <c r="I2787" s="20" t="str">
        <f aca="false">IF($E2787&lt;&gt;1,"",IF($F2787="",0,IF($G2787&lt;='Cohort Report'!$B$8,1,0)))</f>
        <v/>
      </c>
      <c r="J2787" s="21" t="str">
        <f aca="false">IF($E2787&lt;&gt;1,"",DATE(YEAR($D2787),MONTH($D2787),1))</f>
        <v/>
      </c>
      <c r="K2787" s="20" t="str">
        <f aca="false">IF($E2787&lt;&gt;1,"",IF($G2787="","",IF(AND($D2787&gt;='Cohort Report'!$B$5,$D2787&lt;='Cohort Report'!$B$6),$G2787,"")))</f>
        <v/>
      </c>
    </row>
    <row r="2788" customFormat="false" ht="15" hidden="false" customHeight="false" outlineLevel="0" collapsed="false">
      <c r="A2788" s="9"/>
      <c r="B2788" s="22"/>
      <c r="C2788" s="23"/>
      <c r="D2788" s="19" t="str">
        <f aca="false">IF($A2788="","",_xlfn.MINIFS($B:$B,$A:$A,$A2788))</f>
        <v/>
      </c>
      <c r="E2788" s="20" t="str">
        <f aca="false">IF($A2788="","",IF(AND($B2788=$D2788,COUNTIFS($A$2:$A2788,$A2788,$B$2:$B2788,$B2788)=1),1,0))</f>
        <v/>
      </c>
      <c r="F2788" s="19" t="str">
        <f aca="false">IF($E2788&lt;&gt;1,"",IF(COUNTIFS($A:$A,$A2788,$B:$B,"&gt;"&amp;$D2788)=0,"",_xlfn.MINIFS($B:$B,$A:$A,$A2788,$B:$B,"&gt;"&amp;$D2788)))</f>
        <v/>
      </c>
      <c r="G2788" s="20" t="str">
        <f aca="false">IF($F2788="","",$F2788-$D2788)</f>
        <v/>
      </c>
      <c r="H2788" s="20" t="str">
        <f aca="false">IF($E2788&lt;&gt;1,"",IF($F2788="",0,IF($G2788&lt;='Cohort Report'!$B$7,1,0)))</f>
        <v/>
      </c>
      <c r="I2788" s="20" t="str">
        <f aca="false">IF($E2788&lt;&gt;1,"",IF($F2788="",0,IF($G2788&lt;='Cohort Report'!$B$8,1,0)))</f>
        <v/>
      </c>
      <c r="J2788" s="21" t="str">
        <f aca="false">IF($E2788&lt;&gt;1,"",DATE(YEAR($D2788),MONTH($D2788),1))</f>
        <v/>
      </c>
      <c r="K2788" s="20" t="str">
        <f aca="false">IF($E2788&lt;&gt;1,"",IF($G2788="","",IF(AND($D2788&gt;='Cohort Report'!$B$5,$D2788&lt;='Cohort Report'!$B$6),$G2788,"")))</f>
        <v/>
      </c>
    </row>
    <row r="2789" customFormat="false" ht="15" hidden="false" customHeight="false" outlineLevel="0" collapsed="false">
      <c r="A2789" s="9"/>
      <c r="B2789" s="22"/>
      <c r="C2789" s="23"/>
      <c r="D2789" s="19" t="str">
        <f aca="false">IF($A2789="","",_xlfn.MINIFS($B:$B,$A:$A,$A2789))</f>
        <v/>
      </c>
      <c r="E2789" s="20" t="str">
        <f aca="false">IF($A2789="","",IF(AND($B2789=$D2789,COUNTIFS($A$2:$A2789,$A2789,$B$2:$B2789,$B2789)=1),1,0))</f>
        <v/>
      </c>
      <c r="F2789" s="19" t="str">
        <f aca="false">IF($E2789&lt;&gt;1,"",IF(COUNTIFS($A:$A,$A2789,$B:$B,"&gt;"&amp;$D2789)=0,"",_xlfn.MINIFS($B:$B,$A:$A,$A2789,$B:$B,"&gt;"&amp;$D2789)))</f>
        <v/>
      </c>
      <c r="G2789" s="20" t="str">
        <f aca="false">IF($F2789="","",$F2789-$D2789)</f>
        <v/>
      </c>
      <c r="H2789" s="20" t="str">
        <f aca="false">IF($E2789&lt;&gt;1,"",IF($F2789="",0,IF($G2789&lt;='Cohort Report'!$B$7,1,0)))</f>
        <v/>
      </c>
      <c r="I2789" s="20" t="str">
        <f aca="false">IF($E2789&lt;&gt;1,"",IF($F2789="",0,IF($G2789&lt;='Cohort Report'!$B$8,1,0)))</f>
        <v/>
      </c>
      <c r="J2789" s="21" t="str">
        <f aca="false">IF($E2789&lt;&gt;1,"",DATE(YEAR($D2789),MONTH($D2789),1))</f>
        <v/>
      </c>
      <c r="K2789" s="20" t="str">
        <f aca="false">IF($E2789&lt;&gt;1,"",IF($G2789="","",IF(AND($D2789&gt;='Cohort Report'!$B$5,$D2789&lt;='Cohort Report'!$B$6),$G2789,"")))</f>
        <v/>
      </c>
    </row>
    <row r="2790" customFormat="false" ht="15" hidden="false" customHeight="false" outlineLevel="0" collapsed="false">
      <c r="A2790" s="9"/>
      <c r="B2790" s="22"/>
      <c r="C2790" s="23"/>
      <c r="D2790" s="19" t="str">
        <f aca="false">IF($A2790="","",_xlfn.MINIFS($B:$B,$A:$A,$A2790))</f>
        <v/>
      </c>
      <c r="E2790" s="20" t="str">
        <f aca="false">IF($A2790="","",IF(AND($B2790=$D2790,COUNTIFS($A$2:$A2790,$A2790,$B$2:$B2790,$B2790)=1),1,0))</f>
        <v/>
      </c>
      <c r="F2790" s="19" t="str">
        <f aca="false">IF($E2790&lt;&gt;1,"",IF(COUNTIFS($A:$A,$A2790,$B:$B,"&gt;"&amp;$D2790)=0,"",_xlfn.MINIFS($B:$B,$A:$A,$A2790,$B:$B,"&gt;"&amp;$D2790)))</f>
        <v/>
      </c>
      <c r="G2790" s="20" t="str">
        <f aca="false">IF($F2790="","",$F2790-$D2790)</f>
        <v/>
      </c>
      <c r="H2790" s="20" t="str">
        <f aca="false">IF($E2790&lt;&gt;1,"",IF($F2790="",0,IF($G2790&lt;='Cohort Report'!$B$7,1,0)))</f>
        <v/>
      </c>
      <c r="I2790" s="20" t="str">
        <f aca="false">IF($E2790&lt;&gt;1,"",IF($F2790="",0,IF($G2790&lt;='Cohort Report'!$B$8,1,0)))</f>
        <v/>
      </c>
      <c r="J2790" s="21" t="str">
        <f aca="false">IF($E2790&lt;&gt;1,"",DATE(YEAR($D2790),MONTH($D2790),1))</f>
        <v/>
      </c>
      <c r="K2790" s="20" t="str">
        <f aca="false">IF($E2790&lt;&gt;1,"",IF($G2790="","",IF(AND($D2790&gt;='Cohort Report'!$B$5,$D2790&lt;='Cohort Report'!$B$6),$G2790,"")))</f>
        <v/>
      </c>
    </row>
    <row r="2791" customFormat="false" ht="15" hidden="false" customHeight="false" outlineLevel="0" collapsed="false">
      <c r="A2791" s="9"/>
      <c r="B2791" s="22"/>
      <c r="C2791" s="23"/>
      <c r="D2791" s="19" t="str">
        <f aca="false">IF($A2791="","",_xlfn.MINIFS($B:$B,$A:$A,$A2791))</f>
        <v/>
      </c>
      <c r="E2791" s="20" t="str">
        <f aca="false">IF($A2791="","",IF(AND($B2791=$D2791,COUNTIFS($A$2:$A2791,$A2791,$B$2:$B2791,$B2791)=1),1,0))</f>
        <v/>
      </c>
      <c r="F2791" s="19" t="str">
        <f aca="false">IF($E2791&lt;&gt;1,"",IF(COUNTIFS($A:$A,$A2791,$B:$B,"&gt;"&amp;$D2791)=0,"",_xlfn.MINIFS($B:$B,$A:$A,$A2791,$B:$B,"&gt;"&amp;$D2791)))</f>
        <v/>
      </c>
      <c r="G2791" s="20" t="str">
        <f aca="false">IF($F2791="","",$F2791-$D2791)</f>
        <v/>
      </c>
      <c r="H2791" s="20" t="str">
        <f aca="false">IF($E2791&lt;&gt;1,"",IF($F2791="",0,IF($G2791&lt;='Cohort Report'!$B$7,1,0)))</f>
        <v/>
      </c>
      <c r="I2791" s="20" t="str">
        <f aca="false">IF($E2791&lt;&gt;1,"",IF($F2791="",0,IF($G2791&lt;='Cohort Report'!$B$8,1,0)))</f>
        <v/>
      </c>
      <c r="J2791" s="21" t="str">
        <f aca="false">IF($E2791&lt;&gt;1,"",DATE(YEAR($D2791),MONTH($D2791),1))</f>
        <v/>
      </c>
      <c r="K2791" s="20" t="str">
        <f aca="false">IF($E2791&lt;&gt;1,"",IF($G2791="","",IF(AND($D2791&gt;='Cohort Report'!$B$5,$D2791&lt;='Cohort Report'!$B$6),$G2791,"")))</f>
        <v/>
      </c>
    </row>
    <row r="2792" customFormat="false" ht="15" hidden="false" customHeight="false" outlineLevel="0" collapsed="false">
      <c r="A2792" s="9"/>
      <c r="B2792" s="22"/>
      <c r="C2792" s="23"/>
      <c r="D2792" s="19" t="str">
        <f aca="false">IF($A2792="","",_xlfn.MINIFS($B:$B,$A:$A,$A2792))</f>
        <v/>
      </c>
      <c r="E2792" s="20" t="str">
        <f aca="false">IF($A2792="","",IF(AND($B2792=$D2792,COUNTIFS($A$2:$A2792,$A2792,$B$2:$B2792,$B2792)=1),1,0))</f>
        <v/>
      </c>
      <c r="F2792" s="19" t="str">
        <f aca="false">IF($E2792&lt;&gt;1,"",IF(COUNTIFS($A:$A,$A2792,$B:$B,"&gt;"&amp;$D2792)=0,"",_xlfn.MINIFS($B:$B,$A:$A,$A2792,$B:$B,"&gt;"&amp;$D2792)))</f>
        <v/>
      </c>
      <c r="G2792" s="20" t="str">
        <f aca="false">IF($F2792="","",$F2792-$D2792)</f>
        <v/>
      </c>
      <c r="H2792" s="20" t="str">
        <f aca="false">IF($E2792&lt;&gt;1,"",IF($F2792="",0,IF($G2792&lt;='Cohort Report'!$B$7,1,0)))</f>
        <v/>
      </c>
      <c r="I2792" s="20" t="str">
        <f aca="false">IF($E2792&lt;&gt;1,"",IF($F2792="",0,IF($G2792&lt;='Cohort Report'!$B$8,1,0)))</f>
        <v/>
      </c>
      <c r="J2792" s="21" t="str">
        <f aca="false">IF($E2792&lt;&gt;1,"",DATE(YEAR($D2792),MONTH($D2792),1))</f>
        <v/>
      </c>
      <c r="K2792" s="20" t="str">
        <f aca="false">IF($E2792&lt;&gt;1,"",IF($G2792="","",IF(AND($D2792&gt;='Cohort Report'!$B$5,$D2792&lt;='Cohort Report'!$B$6),$G2792,"")))</f>
        <v/>
      </c>
    </row>
    <row r="2793" customFormat="false" ht="15" hidden="false" customHeight="false" outlineLevel="0" collapsed="false">
      <c r="A2793" s="9"/>
      <c r="B2793" s="22"/>
      <c r="C2793" s="23"/>
      <c r="D2793" s="19" t="str">
        <f aca="false">IF($A2793="","",_xlfn.MINIFS($B:$B,$A:$A,$A2793))</f>
        <v/>
      </c>
      <c r="E2793" s="20" t="str">
        <f aca="false">IF($A2793="","",IF(AND($B2793=$D2793,COUNTIFS($A$2:$A2793,$A2793,$B$2:$B2793,$B2793)=1),1,0))</f>
        <v/>
      </c>
      <c r="F2793" s="19" t="str">
        <f aca="false">IF($E2793&lt;&gt;1,"",IF(COUNTIFS($A:$A,$A2793,$B:$B,"&gt;"&amp;$D2793)=0,"",_xlfn.MINIFS($B:$B,$A:$A,$A2793,$B:$B,"&gt;"&amp;$D2793)))</f>
        <v/>
      </c>
      <c r="G2793" s="20" t="str">
        <f aca="false">IF($F2793="","",$F2793-$D2793)</f>
        <v/>
      </c>
      <c r="H2793" s="20" t="str">
        <f aca="false">IF($E2793&lt;&gt;1,"",IF($F2793="",0,IF($G2793&lt;='Cohort Report'!$B$7,1,0)))</f>
        <v/>
      </c>
      <c r="I2793" s="20" t="str">
        <f aca="false">IF($E2793&lt;&gt;1,"",IF($F2793="",0,IF($G2793&lt;='Cohort Report'!$B$8,1,0)))</f>
        <v/>
      </c>
      <c r="J2793" s="21" t="str">
        <f aca="false">IF($E2793&lt;&gt;1,"",DATE(YEAR($D2793),MONTH($D2793),1))</f>
        <v/>
      </c>
      <c r="K2793" s="20" t="str">
        <f aca="false">IF($E2793&lt;&gt;1,"",IF($G2793="","",IF(AND($D2793&gt;='Cohort Report'!$B$5,$D2793&lt;='Cohort Report'!$B$6),$G2793,"")))</f>
        <v/>
      </c>
    </row>
    <row r="2794" customFormat="false" ht="15" hidden="false" customHeight="false" outlineLevel="0" collapsed="false">
      <c r="A2794" s="9"/>
      <c r="B2794" s="22"/>
      <c r="C2794" s="23"/>
      <c r="D2794" s="19" t="str">
        <f aca="false">IF($A2794="","",_xlfn.MINIFS($B:$B,$A:$A,$A2794))</f>
        <v/>
      </c>
      <c r="E2794" s="20" t="str">
        <f aca="false">IF($A2794="","",IF(AND($B2794=$D2794,COUNTIFS($A$2:$A2794,$A2794,$B$2:$B2794,$B2794)=1),1,0))</f>
        <v/>
      </c>
      <c r="F2794" s="19" t="str">
        <f aca="false">IF($E2794&lt;&gt;1,"",IF(COUNTIFS($A:$A,$A2794,$B:$B,"&gt;"&amp;$D2794)=0,"",_xlfn.MINIFS($B:$B,$A:$A,$A2794,$B:$B,"&gt;"&amp;$D2794)))</f>
        <v/>
      </c>
      <c r="G2794" s="20" t="str">
        <f aca="false">IF($F2794="","",$F2794-$D2794)</f>
        <v/>
      </c>
      <c r="H2794" s="20" t="str">
        <f aca="false">IF($E2794&lt;&gt;1,"",IF($F2794="",0,IF($G2794&lt;='Cohort Report'!$B$7,1,0)))</f>
        <v/>
      </c>
      <c r="I2794" s="20" t="str">
        <f aca="false">IF($E2794&lt;&gt;1,"",IF($F2794="",0,IF($G2794&lt;='Cohort Report'!$B$8,1,0)))</f>
        <v/>
      </c>
      <c r="J2794" s="21" t="str">
        <f aca="false">IF($E2794&lt;&gt;1,"",DATE(YEAR($D2794),MONTH($D2794),1))</f>
        <v/>
      </c>
      <c r="K2794" s="20" t="str">
        <f aca="false">IF($E2794&lt;&gt;1,"",IF($G2794="","",IF(AND($D2794&gt;='Cohort Report'!$B$5,$D2794&lt;='Cohort Report'!$B$6),$G2794,"")))</f>
        <v/>
      </c>
    </row>
    <row r="2795" customFormat="false" ht="15" hidden="false" customHeight="false" outlineLevel="0" collapsed="false">
      <c r="A2795" s="9"/>
      <c r="B2795" s="22"/>
      <c r="C2795" s="23"/>
      <c r="D2795" s="19" t="str">
        <f aca="false">IF($A2795="","",_xlfn.MINIFS($B:$B,$A:$A,$A2795))</f>
        <v/>
      </c>
      <c r="E2795" s="20" t="str">
        <f aca="false">IF($A2795="","",IF(AND($B2795=$D2795,COUNTIFS($A$2:$A2795,$A2795,$B$2:$B2795,$B2795)=1),1,0))</f>
        <v/>
      </c>
      <c r="F2795" s="19" t="str">
        <f aca="false">IF($E2795&lt;&gt;1,"",IF(COUNTIFS($A:$A,$A2795,$B:$B,"&gt;"&amp;$D2795)=0,"",_xlfn.MINIFS($B:$B,$A:$A,$A2795,$B:$B,"&gt;"&amp;$D2795)))</f>
        <v/>
      </c>
      <c r="G2795" s="20" t="str">
        <f aca="false">IF($F2795="","",$F2795-$D2795)</f>
        <v/>
      </c>
      <c r="H2795" s="20" t="str">
        <f aca="false">IF($E2795&lt;&gt;1,"",IF($F2795="",0,IF($G2795&lt;='Cohort Report'!$B$7,1,0)))</f>
        <v/>
      </c>
      <c r="I2795" s="20" t="str">
        <f aca="false">IF($E2795&lt;&gt;1,"",IF($F2795="",0,IF($G2795&lt;='Cohort Report'!$B$8,1,0)))</f>
        <v/>
      </c>
      <c r="J2795" s="21" t="str">
        <f aca="false">IF($E2795&lt;&gt;1,"",DATE(YEAR($D2795),MONTH($D2795),1))</f>
        <v/>
      </c>
      <c r="K2795" s="20" t="str">
        <f aca="false">IF($E2795&lt;&gt;1,"",IF($G2795="","",IF(AND($D2795&gt;='Cohort Report'!$B$5,$D2795&lt;='Cohort Report'!$B$6),$G2795,"")))</f>
        <v/>
      </c>
    </row>
    <row r="2796" customFormat="false" ht="15" hidden="false" customHeight="false" outlineLevel="0" collapsed="false">
      <c r="A2796" s="9"/>
      <c r="B2796" s="22"/>
      <c r="C2796" s="23"/>
      <c r="D2796" s="19" t="str">
        <f aca="false">IF($A2796="","",_xlfn.MINIFS($B:$B,$A:$A,$A2796))</f>
        <v/>
      </c>
      <c r="E2796" s="20" t="str">
        <f aca="false">IF($A2796="","",IF(AND($B2796=$D2796,COUNTIFS($A$2:$A2796,$A2796,$B$2:$B2796,$B2796)=1),1,0))</f>
        <v/>
      </c>
      <c r="F2796" s="19" t="str">
        <f aca="false">IF($E2796&lt;&gt;1,"",IF(COUNTIFS($A:$A,$A2796,$B:$B,"&gt;"&amp;$D2796)=0,"",_xlfn.MINIFS($B:$B,$A:$A,$A2796,$B:$B,"&gt;"&amp;$D2796)))</f>
        <v/>
      </c>
      <c r="G2796" s="20" t="str">
        <f aca="false">IF($F2796="","",$F2796-$D2796)</f>
        <v/>
      </c>
      <c r="H2796" s="20" t="str">
        <f aca="false">IF($E2796&lt;&gt;1,"",IF($F2796="",0,IF($G2796&lt;='Cohort Report'!$B$7,1,0)))</f>
        <v/>
      </c>
      <c r="I2796" s="20" t="str">
        <f aca="false">IF($E2796&lt;&gt;1,"",IF($F2796="",0,IF($G2796&lt;='Cohort Report'!$B$8,1,0)))</f>
        <v/>
      </c>
      <c r="J2796" s="21" t="str">
        <f aca="false">IF($E2796&lt;&gt;1,"",DATE(YEAR($D2796),MONTH($D2796),1))</f>
        <v/>
      </c>
      <c r="K2796" s="20" t="str">
        <f aca="false">IF($E2796&lt;&gt;1,"",IF($G2796="","",IF(AND($D2796&gt;='Cohort Report'!$B$5,$D2796&lt;='Cohort Report'!$B$6),$G2796,"")))</f>
        <v/>
      </c>
    </row>
    <row r="2797" customFormat="false" ht="15" hidden="false" customHeight="false" outlineLevel="0" collapsed="false">
      <c r="A2797" s="9"/>
      <c r="B2797" s="22"/>
      <c r="C2797" s="23"/>
      <c r="D2797" s="19" t="str">
        <f aca="false">IF($A2797="","",_xlfn.MINIFS($B:$B,$A:$A,$A2797))</f>
        <v/>
      </c>
      <c r="E2797" s="20" t="str">
        <f aca="false">IF($A2797="","",IF(AND($B2797=$D2797,COUNTIFS($A$2:$A2797,$A2797,$B$2:$B2797,$B2797)=1),1,0))</f>
        <v/>
      </c>
      <c r="F2797" s="19" t="str">
        <f aca="false">IF($E2797&lt;&gt;1,"",IF(COUNTIFS($A:$A,$A2797,$B:$B,"&gt;"&amp;$D2797)=0,"",_xlfn.MINIFS($B:$B,$A:$A,$A2797,$B:$B,"&gt;"&amp;$D2797)))</f>
        <v/>
      </c>
      <c r="G2797" s="20" t="str">
        <f aca="false">IF($F2797="","",$F2797-$D2797)</f>
        <v/>
      </c>
      <c r="H2797" s="20" t="str">
        <f aca="false">IF($E2797&lt;&gt;1,"",IF($F2797="",0,IF($G2797&lt;='Cohort Report'!$B$7,1,0)))</f>
        <v/>
      </c>
      <c r="I2797" s="20" t="str">
        <f aca="false">IF($E2797&lt;&gt;1,"",IF($F2797="",0,IF($G2797&lt;='Cohort Report'!$B$8,1,0)))</f>
        <v/>
      </c>
      <c r="J2797" s="21" t="str">
        <f aca="false">IF($E2797&lt;&gt;1,"",DATE(YEAR($D2797),MONTH($D2797),1))</f>
        <v/>
      </c>
      <c r="K2797" s="20" t="str">
        <f aca="false">IF($E2797&lt;&gt;1,"",IF($G2797="","",IF(AND($D2797&gt;='Cohort Report'!$B$5,$D2797&lt;='Cohort Report'!$B$6),$G2797,"")))</f>
        <v/>
      </c>
    </row>
    <row r="2798" customFormat="false" ht="15" hidden="false" customHeight="false" outlineLevel="0" collapsed="false">
      <c r="A2798" s="9"/>
      <c r="B2798" s="22"/>
      <c r="C2798" s="23"/>
      <c r="D2798" s="19" t="str">
        <f aca="false">IF($A2798="","",_xlfn.MINIFS($B:$B,$A:$A,$A2798))</f>
        <v/>
      </c>
      <c r="E2798" s="20" t="str">
        <f aca="false">IF($A2798="","",IF(AND($B2798=$D2798,COUNTIFS($A$2:$A2798,$A2798,$B$2:$B2798,$B2798)=1),1,0))</f>
        <v/>
      </c>
      <c r="F2798" s="19" t="str">
        <f aca="false">IF($E2798&lt;&gt;1,"",IF(COUNTIFS($A:$A,$A2798,$B:$B,"&gt;"&amp;$D2798)=0,"",_xlfn.MINIFS($B:$B,$A:$A,$A2798,$B:$B,"&gt;"&amp;$D2798)))</f>
        <v/>
      </c>
      <c r="G2798" s="20" t="str">
        <f aca="false">IF($F2798="","",$F2798-$D2798)</f>
        <v/>
      </c>
      <c r="H2798" s="20" t="str">
        <f aca="false">IF($E2798&lt;&gt;1,"",IF($F2798="",0,IF($G2798&lt;='Cohort Report'!$B$7,1,0)))</f>
        <v/>
      </c>
      <c r="I2798" s="20" t="str">
        <f aca="false">IF($E2798&lt;&gt;1,"",IF($F2798="",0,IF($G2798&lt;='Cohort Report'!$B$8,1,0)))</f>
        <v/>
      </c>
      <c r="J2798" s="21" t="str">
        <f aca="false">IF($E2798&lt;&gt;1,"",DATE(YEAR($D2798),MONTH($D2798),1))</f>
        <v/>
      </c>
      <c r="K2798" s="20" t="str">
        <f aca="false">IF($E2798&lt;&gt;1,"",IF($G2798="","",IF(AND($D2798&gt;='Cohort Report'!$B$5,$D2798&lt;='Cohort Report'!$B$6),$G2798,"")))</f>
        <v/>
      </c>
    </row>
    <row r="2799" customFormat="false" ht="15" hidden="false" customHeight="false" outlineLevel="0" collapsed="false">
      <c r="A2799" s="9"/>
      <c r="B2799" s="22"/>
      <c r="C2799" s="23"/>
      <c r="D2799" s="19" t="str">
        <f aca="false">IF($A2799="","",_xlfn.MINIFS($B:$B,$A:$A,$A2799))</f>
        <v/>
      </c>
      <c r="E2799" s="20" t="str">
        <f aca="false">IF($A2799="","",IF(AND($B2799=$D2799,COUNTIFS($A$2:$A2799,$A2799,$B$2:$B2799,$B2799)=1),1,0))</f>
        <v/>
      </c>
      <c r="F2799" s="19" t="str">
        <f aca="false">IF($E2799&lt;&gt;1,"",IF(COUNTIFS($A:$A,$A2799,$B:$B,"&gt;"&amp;$D2799)=0,"",_xlfn.MINIFS($B:$B,$A:$A,$A2799,$B:$B,"&gt;"&amp;$D2799)))</f>
        <v/>
      </c>
      <c r="G2799" s="20" t="str">
        <f aca="false">IF($F2799="","",$F2799-$D2799)</f>
        <v/>
      </c>
      <c r="H2799" s="20" t="str">
        <f aca="false">IF($E2799&lt;&gt;1,"",IF($F2799="",0,IF($G2799&lt;='Cohort Report'!$B$7,1,0)))</f>
        <v/>
      </c>
      <c r="I2799" s="20" t="str">
        <f aca="false">IF($E2799&lt;&gt;1,"",IF($F2799="",0,IF($G2799&lt;='Cohort Report'!$B$8,1,0)))</f>
        <v/>
      </c>
      <c r="J2799" s="21" t="str">
        <f aca="false">IF($E2799&lt;&gt;1,"",DATE(YEAR($D2799),MONTH($D2799),1))</f>
        <v/>
      </c>
      <c r="K2799" s="20" t="str">
        <f aca="false">IF($E2799&lt;&gt;1,"",IF($G2799="","",IF(AND($D2799&gt;='Cohort Report'!$B$5,$D2799&lt;='Cohort Report'!$B$6),$G2799,"")))</f>
        <v/>
      </c>
    </row>
    <row r="2800" customFormat="false" ht="15" hidden="false" customHeight="false" outlineLevel="0" collapsed="false">
      <c r="A2800" s="9"/>
      <c r="B2800" s="22"/>
      <c r="C2800" s="23"/>
      <c r="D2800" s="19" t="str">
        <f aca="false">IF($A2800="","",_xlfn.MINIFS($B:$B,$A:$A,$A2800))</f>
        <v/>
      </c>
      <c r="E2800" s="20" t="str">
        <f aca="false">IF($A2800="","",IF(AND($B2800=$D2800,COUNTIFS($A$2:$A2800,$A2800,$B$2:$B2800,$B2800)=1),1,0))</f>
        <v/>
      </c>
      <c r="F2800" s="19" t="str">
        <f aca="false">IF($E2800&lt;&gt;1,"",IF(COUNTIFS($A:$A,$A2800,$B:$B,"&gt;"&amp;$D2800)=0,"",_xlfn.MINIFS($B:$B,$A:$A,$A2800,$B:$B,"&gt;"&amp;$D2800)))</f>
        <v/>
      </c>
      <c r="G2800" s="20" t="str">
        <f aca="false">IF($F2800="","",$F2800-$D2800)</f>
        <v/>
      </c>
      <c r="H2800" s="20" t="str">
        <f aca="false">IF($E2800&lt;&gt;1,"",IF($F2800="",0,IF($G2800&lt;='Cohort Report'!$B$7,1,0)))</f>
        <v/>
      </c>
      <c r="I2800" s="20" t="str">
        <f aca="false">IF($E2800&lt;&gt;1,"",IF($F2800="",0,IF($G2800&lt;='Cohort Report'!$B$8,1,0)))</f>
        <v/>
      </c>
      <c r="J2800" s="21" t="str">
        <f aca="false">IF($E2800&lt;&gt;1,"",DATE(YEAR($D2800),MONTH($D2800),1))</f>
        <v/>
      </c>
      <c r="K2800" s="20" t="str">
        <f aca="false">IF($E2800&lt;&gt;1,"",IF($G2800="","",IF(AND($D2800&gt;='Cohort Report'!$B$5,$D2800&lt;='Cohort Report'!$B$6),$G2800,"")))</f>
        <v/>
      </c>
    </row>
    <row r="2801" customFormat="false" ht="15" hidden="false" customHeight="false" outlineLevel="0" collapsed="false">
      <c r="A2801" s="9"/>
      <c r="B2801" s="22"/>
      <c r="C2801" s="23"/>
      <c r="D2801" s="19" t="str">
        <f aca="false">IF($A2801="","",_xlfn.MINIFS($B:$B,$A:$A,$A2801))</f>
        <v/>
      </c>
      <c r="E2801" s="20" t="str">
        <f aca="false">IF($A2801="","",IF(AND($B2801=$D2801,COUNTIFS($A$2:$A2801,$A2801,$B$2:$B2801,$B2801)=1),1,0))</f>
        <v/>
      </c>
      <c r="F2801" s="19" t="str">
        <f aca="false">IF($E2801&lt;&gt;1,"",IF(COUNTIFS($A:$A,$A2801,$B:$B,"&gt;"&amp;$D2801)=0,"",_xlfn.MINIFS($B:$B,$A:$A,$A2801,$B:$B,"&gt;"&amp;$D2801)))</f>
        <v/>
      </c>
      <c r="G2801" s="20" t="str">
        <f aca="false">IF($F2801="","",$F2801-$D2801)</f>
        <v/>
      </c>
      <c r="H2801" s="20" t="str">
        <f aca="false">IF($E2801&lt;&gt;1,"",IF($F2801="",0,IF($G2801&lt;='Cohort Report'!$B$7,1,0)))</f>
        <v/>
      </c>
      <c r="I2801" s="20" t="str">
        <f aca="false">IF($E2801&lt;&gt;1,"",IF($F2801="",0,IF($G2801&lt;='Cohort Report'!$B$8,1,0)))</f>
        <v/>
      </c>
      <c r="J2801" s="21" t="str">
        <f aca="false">IF($E2801&lt;&gt;1,"",DATE(YEAR($D2801),MONTH($D2801),1))</f>
        <v/>
      </c>
      <c r="K2801" s="20" t="str">
        <f aca="false">IF($E2801&lt;&gt;1,"",IF($G2801="","",IF(AND($D2801&gt;='Cohort Report'!$B$5,$D2801&lt;='Cohort Report'!$B$6),$G2801,"")))</f>
        <v/>
      </c>
    </row>
    <row r="2802" customFormat="false" ht="15" hidden="false" customHeight="false" outlineLevel="0" collapsed="false">
      <c r="A2802" s="9"/>
      <c r="B2802" s="22"/>
      <c r="C2802" s="23"/>
      <c r="D2802" s="19" t="str">
        <f aca="false">IF($A2802="","",_xlfn.MINIFS($B:$B,$A:$A,$A2802))</f>
        <v/>
      </c>
      <c r="E2802" s="20" t="str">
        <f aca="false">IF($A2802="","",IF(AND($B2802=$D2802,COUNTIFS($A$2:$A2802,$A2802,$B$2:$B2802,$B2802)=1),1,0))</f>
        <v/>
      </c>
      <c r="F2802" s="19" t="str">
        <f aca="false">IF($E2802&lt;&gt;1,"",IF(COUNTIFS($A:$A,$A2802,$B:$B,"&gt;"&amp;$D2802)=0,"",_xlfn.MINIFS($B:$B,$A:$A,$A2802,$B:$B,"&gt;"&amp;$D2802)))</f>
        <v/>
      </c>
      <c r="G2802" s="20" t="str">
        <f aca="false">IF($F2802="","",$F2802-$D2802)</f>
        <v/>
      </c>
      <c r="H2802" s="20" t="str">
        <f aca="false">IF($E2802&lt;&gt;1,"",IF($F2802="",0,IF($G2802&lt;='Cohort Report'!$B$7,1,0)))</f>
        <v/>
      </c>
      <c r="I2802" s="20" t="str">
        <f aca="false">IF($E2802&lt;&gt;1,"",IF($F2802="",0,IF($G2802&lt;='Cohort Report'!$B$8,1,0)))</f>
        <v/>
      </c>
      <c r="J2802" s="21" t="str">
        <f aca="false">IF($E2802&lt;&gt;1,"",DATE(YEAR($D2802),MONTH($D2802),1))</f>
        <v/>
      </c>
      <c r="K2802" s="20" t="str">
        <f aca="false">IF($E2802&lt;&gt;1,"",IF($G2802="","",IF(AND($D2802&gt;='Cohort Report'!$B$5,$D2802&lt;='Cohort Report'!$B$6),$G2802,"")))</f>
        <v/>
      </c>
    </row>
    <row r="2803" customFormat="false" ht="15" hidden="false" customHeight="false" outlineLevel="0" collapsed="false">
      <c r="A2803" s="9"/>
      <c r="B2803" s="22"/>
      <c r="C2803" s="23"/>
      <c r="D2803" s="19" t="str">
        <f aca="false">IF($A2803="","",_xlfn.MINIFS($B:$B,$A:$A,$A2803))</f>
        <v/>
      </c>
      <c r="E2803" s="20" t="str">
        <f aca="false">IF($A2803="","",IF(AND($B2803=$D2803,COUNTIFS($A$2:$A2803,$A2803,$B$2:$B2803,$B2803)=1),1,0))</f>
        <v/>
      </c>
      <c r="F2803" s="19" t="str">
        <f aca="false">IF($E2803&lt;&gt;1,"",IF(COUNTIFS($A:$A,$A2803,$B:$B,"&gt;"&amp;$D2803)=0,"",_xlfn.MINIFS($B:$B,$A:$A,$A2803,$B:$B,"&gt;"&amp;$D2803)))</f>
        <v/>
      </c>
      <c r="G2803" s="20" t="str">
        <f aca="false">IF($F2803="","",$F2803-$D2803)</f>
        <v/>
      </c>
      <c r="H2803" s="20" t="str">
        <f aca="false">IF($E2803&lt;&gt;1,"",IF($F2803="",0,IF($G2803&lt;='Cohort Report'!$B$7,1,0)))</f>
        <v/>
      </c>
      <c r="I2803" s="20" t="str">
        <f aca="false">IF($E2803&lt;&gt;1,"",IF($F2803="",0,IF($G2803&lt;='Cohort Report'!$B$8,1,0)))</f>
        <v/>
      </c>
      <c r="J2803" s="21" t="str">
        <f aca="false">IF($E2803&lt;&gt;1,"",DATE(YEAR($D2803),MONTH($D2803),1))</f>
        <v/>
      </c>
      <c r="K2803" s="20" t="str">
        <f aca="false">IF($E2803&lt;&gt;1,"",IF($G2803="","",IF(AND($D2803&gt;='Cohort Report'!$B$5,$D2803&lt;='Cohort Report'!$B$6),$G2803,"")))</f>
        <v/>
      </c>
    </row>
    <row r="2804" customFormat="false" ht="15" hidden="false" customHeight="false" outlineLevel="0" collapsed="false">
      <c r="A2804" s="9"/>
      <c r="B2804" s="22"/>
      <c r="C2804" s="23"/>
      <c r="D2804" s="19" t="str">
        <f aca="false">IF($A2804="","",_xlfn.MINIFS($B:$B,$A:$A,$A2804))</f>
        <v/>
      </c>
      <c r="E2804" s="20" t="str">
        <f aca="false">IF($A2804="","",IF(AND($B2804=$D2804,COUNTIFS($A$2:$A2804,$A2804,$B$2:$B2804,$B2804)=1),1,0))</f>
        <v/>
      </c>
      <c r="F2804" s="19" t="str">
        <f aca="false">IF($E2804&lt;&gt;1,"",IF(COUNTIFS($A:$A,$A2804,$B:$B,"&gt;"&amp;$D2804)=0,"",_xlfn.MINIFS($B:$B,$A:$A,$A2804,$B:$B,"&gt;"&amp;$D2804)))</f>
        <v/>
      </c>
      <c r="G2804" s="20" t="str">
        <f aca="false">IF($F2804="","",$F2804-$D2804)</f>
        <v/>
      </c>
      <c r="H2804" s="20" t="str">
        <f aca="false">IF($E2804&lt;&gt;1,"",IF($F2804="",0,IF($G2804&lt;='Cohort Report'!$B$7,1,0)))</f>
        <v/>
      </c>
      <c r="I2804" s="20" t="str">
        <f aca="false">IF($E2804&lt;&gt;1,"",IF($F2804="",0,IF($G2804&lt;='Cohort Report'!$B$8,1,0)))</f>
        <v/>
      </c>
      <c r="J2804" s="21" t="str">
        <f aca="false">IF($E2804&lt;&gt;1,"",DATE(YEAR($D2804),MONTH($D2804),1))</f>
        <v/>
      </c>
      <c r="K2804" s="20" t="str">
        <f aca="false">IF($E2804&lt;&gt;1,"",IF($G2804="","",IF(AND($D2804&gt;='Cohort Report'!$B$5,$D2804&lt;='Cohort Report'!$B$6),$G2804,"")))</f>
        <v/>
      </c>
    </row>
    <row r="2805" customFormat="false" ht="15" hidden="false" customHeight="false" outlineLevel="0" collapsed="false">
      <c r="A2805" s="9"/>
      <c r="B2805" s="22"/>
      <c r="C2805" s="23"/>
      <c r="D2805" s="19" t="str">
        <f aca="false">IF($A2805="","",_xlfn.MINIFS($B:$B,$A:$A,$A2805))</f>
        <v/>
      </c>
      <c r="E2805" s="20" t="str">
        <f aca="false">IF($A2805="","",IF(AND($B2805=$D2805,COUNTIFS($A$2:$A2805,$A2805,$B$2:$B2805,$B2805)=1),1,0))</f>
        <v/>
      </c>
      <c r="F2805" s="19" t="str">
        <f aca="false">IF($E2805&lt;&gt;1,"",IF(COUNTIFS($A:$A,$A2805,$B:$B,"&gt;"&amp;$D2805)=0,"",_xlfn.MINIFS($B:$B,$A:$A,$A2805,$B:$B,"&gt;"&amp;$D2805)))</f>
        <v/>
      </c>
      <c r="G2805" s="20" t="str">
        <f aca="false">IF($F2805="","",$F2805-$D2805)</f>
        <v/>
      </c>
      <c r="H2805" s="20" t="str">
        <f aca="false">IF($E2805&lt;&gt;1,"",IF($F2805="",0,IF($G2805&lt;='Cohort Report'!$B$7,1,0)))</f>
        <v/>
      </c>
      <c r="I2805" s="20" t="str">
        <f aca="false">IF($E2805&lt;&gt;1,"",IF($F2805="",0,IF($G2805&lt;='Cohort Report'!$B$8,1,0)))</f>
        <v/>
      </c>
      <c r="J2805" s="21" t="str">
        <f aca="false">IF($E2805&lt;&gt;1,"",DATE(YEAR($D2805),MONTH($D2805),1))</f>
        <v/>
      </c>
      <c r="K2805" s="20" t="str">
        <f aca="false">IF($E2805&lt;&gt;1,"",IF($G2805="","",IF(AND($D2805&gt;='Cohort Report'!$B$5,$D2805&lt;='Cohort Report'!$B$6),$G2805,"")))</f>
        <v/>
      </c>
    </row>
    <row r="2806" customFormat="false" ht="15" hidden="false" customHeight="false" outlineLevel="0" collapsed="false">
      <c r="A2806" s="9"/>
      <c r="B2806" s="22"/>
      <c r="C2806" s="23"/>
      <c r="D2806" s="19" t="str">
        <f aca="false">IF($A2806="","",_xlfn.MINIFS($B:$B,$A:$A,$A2806))</f>
        <v/>
      </c>
      <c r="E2806" s="20" t="str">
        <f aca="false">IF($A2806="","",IF(AND($B2806=$D2806,COUNTIFS($A$2:$A2806,$A2806,$B$2:$B2806,$B2806)=1),1,0))</f>
        <v/>
      </c>
      <c r="F2806" s="19" t="str">
        <f aca="false">IF($E2806&lt;&gt;1,"",IF(COUNTIFS($A:$A,$A2806,$B:$B,"&gt;"&amp;$D2806)=0,"",_xlfn.MINIFS($B:$B,$A:$A,$A2806,$B:$B,"&gt;"&amp;$D2806)))</f>
        <v/>
      </c>
      <c r="G2806" s="20" t="str">
        <f aca="false">IF($F2806="","",$F2806-$D2806)</f>
        <v/>
      </c>
      <c r="H2806" s="20" t="str">
        <f aca="false">IF($E2806&lt;&gt;1,"",IF($F2806="",0,IF($G2806&lt;='Cohort Report'!$B$7,1,0)))</f>
        <v/>
      </c>
      <c r="I2806" s="20" t="str">
        <f aca="false">IF($E2806&lt;&gt;1,"",IF($F2806="",0,IF($G2806&lt;='Cohort Report'!$B$8,1,0)))</f>
        <v/>
      </c>
      <c r="J2806" s="21" t="str">
        <f aca="false">IF($E2806&lt;&gt;1,"",DATE(YEAR($D2806),MONTH($D2806),1))</f>
        <v/>
      </c>
      <c r="K2806" s="20" t="str">
        <f aca="false">IF($E2806&lt;&gt;1,"",IF($G2806="","",IF(AND($D2806&gt;='Cohort Report'!$B$5,$D2806&lt;='Cohort Report'!$B$6),$G2806,"")))</f>
        <v/>
      </c>
    </row>
    <row r="2807" customFormat="false" ht="15" hidden="false" customHeight="false" outlineLevel="0" collapsed="false">
      <c r="A2807" s="9"/>
      <c r="B2807" s="22"/>
      <c r="C2807" s="23"/>
      <c r="D2807" s="19" t="str">
        <f aca="false">IF($A2807="","",_xlfn.MINIFS($B:$B,$A:$A,$A2807))</f>
        <v/>
      </c>
      <c r="E2807" s="20" t="str">
        <f aca="false">IF($A2807="","",IF(AND($B2807=$D2807,COUNTIFS($A$2:$A2807,$A2807,$B$2:$B2807,$B2807)=1),1,0))</f>
        <v/>
      </c>
      <c r="F2807" s="19" t="str">
        <f aca="false">IF($E2807&lt;&gt;1,"",IF(COUNTIFS($A:$A,$A2807,$B:$B,"&gt;"&amp;$D2807)=0,"",_xlfn.MINIFS($B:$B,$A:$A,$A2807,$B:$B,"&gt;"&amp;$D2807)))</f>
        <v/>
      </c>
      <c r="G2807" s="20" t="str">
        <f aca="false">IF($F2807="","",$F2807-$D2807)</f>
        <v/>
      </c>
      <c r="H2807" s="20" t="str">
        <f aca="false">IF($E2807&lt;&gt;1,"",IF($F2807="",0,IF($G2807&lt;='Cohort Report'!$B$7,1,0)))</f>
        <v/>
      </c>
      <c r="I2807" s="20" t="str">
        <f aca="false">IF($E2807&lt;&gt;1,"",IF($F2807="",0,IF($G2807&lt;='Cohort Report'!$B$8,1,0)))</f>
        <v/>
      </c>
      <c r="J2807" s="21" t="str">
        <f aca="false">IF($E2807&lt;&gt;1,"",DATE(YEAR($D2807),MONTH($D2807),1))</f>
        <v/>
      </c>
      <c r="K2807" s="20" t="str">
        <f aca="false">IF($E2807&lt;&gt;1,"",IF($G2807="","",IF(AND($D2807&gt;='Cohort Report'!$B$5,$D2807&lt;='Cohort Report'!$B$6),$G2807,"")))</f>
        <v/>
      </c>
    </row>
    <row r="2808" customFormat="false" ht="15" hidden="false" customHeight="false" outlineLevel="0" collapsed="false">
      <c r="A2808" s="9"/>
      <c r="B2808" s="22"/>
      <c r="C2808" s="23"/>
      <c r="D2808" s="19" t="str">
        <f aca="false">IF($A2808="","",_xlfn.MINIFS($B:$B,$A:$A,$A2808))</f>
        <v/>
      </c>
      <c r="E2808" s="20" t="str">
        <f aca="false">IF($A2808="","",IF(AND($B2808=$D2808,COUNTIFS($A$2:$A2808,$A2808,$B$2:$B2808,$B2808)=1),1,0))</f>
        <v/>
      </c>
      <c r="F2808" s="19" t="str">
        <f aca="false">IF($E2808&lt;&gt;1,"",IF(COUNTIFS($A:$A,$A2808,$B:$B,"&gt;"&amp;$D2808)=0,"",_xlfn.MINIFS($B:$B,$A:$A,$A2808,$B:$B,"&gt;"&amp;$D2808)))</f>
        <v/>
      </c>
      <c r="G2808" s="20" t="str">
        <f aca="false">IF($F2808="","",$F2808-$D2808)</f>
        <v/>
      </c>
      <c r="H2808" s="20" t="str">
        <f aca="false">IF($E2808&lt;&gt;1,"",IF($F2808="",0,IF($G2808&lt;='Cohort Report'!$B$7,1,0)))</f>
        <v/>
      </c>
      <c r="I2808" s="20" t="str">
        <f aca="false">IF($E2808&lt;&gt;1,"",IF($F2808="",0,IF($G2808&lt;='Cohort Report'!$B$8,1,0)))</f>
        <v/>
      </c>
      <c r="J2808" s="21" t="str">
        <f aca="false">IF($E2808&lt;&gt;1,"",DATE(YEAR($D2808),MONTH($D2808),1))</f>
        <v/>
      </c>
      <c r="K2808" s="20" t="str">
        <f aca="false">IF($E2808&lt;&gt;1,"",IF($G2808="","",IF(AND($D2808&gt;='Cohort Report'!$B$5,$D2808&lt;='Cohort Report'!$B$6),$G2808,"")))</f>
        <v/>
      </c>
    </row>
    <row r="2809" customFormat="false" ht="15" hidden="false" customHeight="false" outlineLevel="0" collapsed="false">
      <c r="A2809" s="9"/>
      <c r="B2809" s="22"/>
      <c r="C2809" s="23"/>
      <c r="D2809" s="19" t="str">
        <f aca="false">IF($A2809="","",_xlfn.MINIFS($B:$B,$A:$A,$A2809))</f>
        <v/>
      </c>
      <c r="E2809" s="20" t="str">
        <f aca="false">IF($A2809="","",IF(AND($B2809=$D2809,COUNTIFS($A$2:$A2809,$A2809,$B$2:$B2809,$B2809)=1),1,0))</f>
        <v/>
      </c>
      <c r="F2809" s="19" t="str">
        <f aca="false">IF($E2809&lt;&gt;1,"",IF(COUNTIFS($A:$A,$A2809,$B:$B,"&gt;"&amp;$D2809)=0,"",_xlfn.MINIFS($B:$B,$A:$A,$A2809,$B:$B,"&gt;"&amp;$D2809)))</f>
        <v/>
      </c>
      <c r="G2809" s="20" t="str">
        <f aca="false">IF($F2809="","",$F2809-$D2809)</f>
        <v/>
      </c>
      <c r="H2809" s="20" t="str">
        <f aca="false">IF($E2809&lt;&gt;1,"",IF($F2809="",0,IF($G2809&lt;='Cohort Report'!$B$7,1,0)))</f>
        <v/>
      </c>
      <c r="I2809" s="20" t="str">
        <f aca="false">IF($E2809&lt;&gt;1,"",IF($F2809="",0,IF($G2809&lt;='Cohort Report'!$B$8,1,0)))</f>
        <v/>
      </c>
      <c r="J2809" s="21" t="str">
        <f aca="false">IF($E2809&lt;&gt;1,"",DATE(YEAR($D2809),MONTH($D2809),1))</f>
        <v/>
      </c>
      <c r="K2809" s="20" t="str">
        <f aca="false">IF($E2809&lt;&gt;1,"",IF($G2809="","",IF(AND($D2809&gt;='Cohort Report'!$B$5,$D2809&lt;='Cohort Report'!$B$6),$G2809,"")))</f>
        <v/>
      </c>
    </row>
    <row r="2810" customFormat="false" ht="15" hidden="false" customHeight="false" outlineLevel="0" collapsed="false">
      <c r="A2810" s="9"/>
      <c r="B2810" s="22"/>
      <c r="C2810" s="23"/>
      <c r="D2810" s="19" t="str">
        <f aca="false">IF($A2810="","",_xlfn.MINIFS($B:$B,$A:$A,$A2810))</f>
        <v/>
      </c>
      <c r="E2810" s="20" t="str">
        <f aca="false">IF($A2810="","",IF(AND($B2810=$D2810,COUNTIFS($A$2:$A2810,$A2810,$B$2:$B2810,$B2810)=1),1,0))</f>
        <v/>
      </c>
      <c r="F2810" s="19" t="str">
        <f aca="false">IF($E2810&lt;&gt;1,"",IF(COUNTIFS($A:$A,$A2810,$B:$B,"&gt;"&amp;$D2810)=0,"",_xlfn.MINIFS($B:$B,$A:$A,$A2810,$B:$B,"&gt;"&amp;$D2810)))</f>
        <v/>
      </c>
      <c r="G2810" s="20" t="str">
        <f aca="false">IF($F2810="","",$F2810-$D2810)</f>
        <v/>
      </c>
      <c r="H2810" s="20" t="str">
        <f aca="false">IF($E2810&lt;&gt;1,"",IF($F2810="",0,IF($G2810&lt;='Cohort Report'!$B$7,1,0)))</f>
        <v/>
      </c>
      <c r="I2810" s="20" t="str">
        <f aca="false">IF($E2810&lt;&gt;1,"",IF($F2810="",0,IF($G2810&lt;='Cohort Report'!$B$8,1,0)))</f>
        <v/>
      </c>
      <c r="J2810" s="21" t="str">
        <f aca="false">IF($E2810&lt;&gt;1,"",DATE(YEAR($D2810),MONTH($D2810),1))</f>
        <v/>
      </c>
      <c r="K2810" s="20" t="str">
        <f aca="false">IF($E2810&lt;&gt;1,"",IF($G2810="","",IF(AND($D2810&gt;='Cohort Report'!$B$5,$D2810&lt;='Cohort Report'!$B$6),$G2810,"")))</f>
        <v/>
      </c>
    </row>
    <row r="2811" customFormat="false" ht="15" hidden="false" customHeight="false" outlineLevel="0" collapsed="false">
      <c r="A2811" s="9"/>
      <c r="B2811" s="22"/>
      <c r="C2811" s="23"/>
      <c r="D2811" s="19" t="str">
        <f aca="false">IF($A2811="","",_xlfn.MINIFS($B:$B,$A:$A,$A2811))</f>
        <v/>
      </c>
      <c r="E2811" s="20" t="str">
        <f aca="false">IF($A2811="","",IF(AND($B2811=$D2811,COUNTIFS($A$2:$A2811,$A2811,$B$2:$B2811,$B2811)=1),1,0))</f>
        <v/>
      </c>
      <c r="F2811" s="19" t="str">
        <f aca="false">IF($E2811&lt;&gt;1,"",IF(COUNTIFS($A:$A,$A2811,$B:$B,"&gt;"&amp;$D2811)=0,"",_xlfn.MINIFS($B:$B,$A:$A,$A2811,$B:$B,"&gt;"&amp;$D2811)))</f>
        <v/>
      </c>
      <c r="G2811" s="20" t="str">
        <f aca="false">IF($F2811="","",$F2811-$D2811)</f>
        <v/>
      </c>
      <c r="H2811" s="20" t="str">
        <f aca="false">IF($E2811&lt;&gt;1,"",IF($F2811="",0,IF($G2811&lt;='Cohort Report'!$B$7,1,0)))</f>
        <v/>
      </c>
      <c r="I2811" s="20" t="str">
        <f aca="false">IF($E2811&lt;&gt;1,"",IF($F2811="",0,IF($G2811&lt;='Cohort Report'!$B$8,1,0)))</f>
        <v/>
      </c>
      <c r="J2811" s="21" t="str">
        <f aca="false">IF($E2811&lt;&gt;1,"",DATE(YEAR($D2811),MONTH($D2811),1))</f>
        <v/>
      </c>
      <c r="K2811" s="20" t="str">
        <f aca="false">IF($E2811&lt;&gt;1,"",IF($G2811="","",IF(AND($D2811&gt;='Cohort Report'!$B$5,$D2811&lt;='Cohort Report'!$B$6),$G2811,"")))</f>
        <v/>
      </c>
    </row>
    <row r="2812" customFormat="false" ht="15" hidden="false" customHeight="false" outlineLevel="0" collapsed="false">
      <c r="A2812" s="9"/>
      <c r="B2812" s="22"/>
      <c r="C2812" s="23"/>
      <c r="D2812" s="19" t="str">
        <f aca="false">IF($A2812="","",_xlfn.MINIFS($B:$B,$A:$A,$A2812))</f>
        <v/>
      </c>
      <c r="E2812" s="20" t="str">
        <f aca="false">IF($A2812="","",IF(AND($B2812=$D2812,COUNTIFS($A$2:$A2812,$A2812,$B$2:$B2812,$B2812)=1),1,0))</f>
        <v/>
      </c>
      <c r="F2812" s="19" t="str">
        <f aca="false">IF($E2812&lt;&gt;1,"",IF(COUNTIFS($A:$A,$A2812,$B:$B,"&gt;"&amp;$D2812)=0,"",_xlfn.MINIFS($B:$B,$A:$A,$A2812,$B:$B,"&gt;"&amp;$D2812)))</f>
        <v/>
      </c>
      <c r="G2812" s="20" t="str">
        <f aca="false">IF($F2812="","",$F2812-$D2812)</f>
        <v/>
      </c>
      <c r="H2812" s="20" t="str">
        <f aca="false">IF($E2812&lt;&gt;1,"",IF($F2812="",0,IF($G2812&lt;='Cohort Report'!$B$7,1,0)))</f>
        <v/>
      </c>
      <c r="I2812" s="20" t="str">
        <f aca="false">IF($E2812&lt;&gt;1,"",IF($F2812="",0,IF($G2812&lt;='Cohort Report'!$B$8,1,0)))</f>
        <v/>
      </c>
      <c r="J2812" s="21" t="str">
        <f aca="false">IF($E2812&lt;&gt;1,"",DATE(YEAR($D2812),MONTH($D2812),1))</f>
        <v/>
      </c>
      <c r="K2812" s="20" t="str">
        <f aca="false">IF($E2812&lt;&gt;1,"",IF($G2812="","",IF(AND($D2812&gt;='Cohort Report'!$B$5,$D2812&lt;='Cohort Report'!$B$6),$G2812,"")))</f>
        <v/>
      </c>
    </row>
    <row r="2813" customFormat="false" ht="15" hidden="false" customHeight="false" outlineLevel="0" collapsed="false">
      <c r="A2813" s="9"/>
      <c r="B2813" s="22"/>
      <c r="C2813" s="23"/>
      <c r="D2813" s="19" t="str">
        <f aca="false">IF($A2813="","",_xlfn.MINIFS($B:$B,$A:$A,$A2813))</f>
        <v/>
      </c>
      <c r="E2813" s="20" t="str">
        <f aca="false">IF($A2813="","",IF(AND($B2813=$D2813,COUNTIFS($A$2:$A2813,$A2813,$B$2:$B2813,$B2813)=1),1,0))</f>
        <v/>
      </c>
      <c r="F2813" s="19" t="str">
        <f aca="false">IF($E2813&lt;&gt;1,"",IF(COUNTIFS($A:$A,$A2813,$B:$B,"&gt;"&amp;$D2813)=0,"",_xlfn.MINIFS($B:$B,$A:$A,$A2813,$B:$B,"&gt;"&amp;$D2813)))</f>
        <v/>
      </c>
      <c r="G2813" s="20" t="str">
        <f aca="false">IF($F2813="","",$F2813-$D2813)</f>
        <v/>
      </c>
      <c r="H2813" s="20" t="str">
        <f aca="false">IF($E2813&lt;&gt;1,"",IF($F2813="",0,IF($G2813&lt;='Cohort Report'!$B$7,1,0)))</f>
        <v/>
      </c>
      <c r="I2813" s="20" t="str">
        <f aca="false">IF($E2813&lt;&gt;1,"",IF($F2813="",0,IF($G2813&lt;='Cohort Report'!$B$8,1,0)))</f>
        <v/>
      </c>
      <c r="J2813" s="21" t="str">
        <f aca="false">IF($E2813&lt;&gt;1,"",DATE(YEAR($D2813),MONTH($D2813),1))</f>
        <v/>
      </c>
      <c r="K2813" s="20" t="str">
        <f aca="false">IF($E2813&lt;&gt;1,"",IF($G2813="","",IF(AND($D2813&gt;='Cohort Report'!$B$5,$D2813&lt;='Cohort Report'!$B$6),$G2813,"")))</f>
        <v/>
      </c>
    </row>
    <row r="2814" customFormat="false" ht="15" hidden="false" customHeight="false" outlineLevel="0" collapsed="false">
      <c r="A2814" s="9"/>
      <c r="B2814" s="22"/>
      <c r="C2814" s="23"/>
      <c r="D2814" s="19" t="str">
        <f aca="false">IF($A2814="","",_xlfn.MINIFS($B:$B,$A:$A,$A2814))</f>
        <v/>
      </c>
      <c r="E2814" s="20" t="str">
        <f aca="false">IF($A2814="","",IF(AND($B2814=$D2814,COUNTIFS($A$2:$A2814,$A2814,$B$2:$B2814,$B2814)=1),1,0))</f>
        <v/>
      </c>
      <c r="F2814" s="19" t="str">
        <f aca="false">IF($E2814&lt;&gt;1,"",IF(COUNTIFS($A:$A,$A2814,$B:$B,"&gt;"&amp;$D2814)=0,"",_xlfn.MINIFS($B:$B,$A:$A,$A2814,$B:$B,"&gt;"&amp;$D2814)))</f>
        <v/>
      </c>
      <c r="G2814" s="20" t="str">
        <f aca="false">IF($F2814="","",$F2814-$D2814)</f>
        <v/>
      </c>
      <c r="H2814" s="20" t="str">
        <f aca="false">IF($E2814&lt;&gt;1,"",IF($F2814="",0,IF($G2814&lt;='Cohort Report'!$B$7,1,0)))</f>
        <v/>
      </c>
      <c r="I2814" s="20" t="str">
        <f aca="false">IF($E2814&lt;&gt;1,"",IF($F2814="",0,IF($G2814&lt;='Cohort Report'!$B$8,1,0)))</f>
        <v/>
      </c>
      <c r="J2814" s="21" t="str">
        <f aca="false">IF($E2814&lt;&gt;1,"",DATE(YEAR($D2814),MONTH($D2814),1))</f>
        <v/>
      </c>
      <c r="K2814" s="20" t="str">
        <f aca="false">IF($E2814&lt;&gt;1,"",IF($G2814="","",IF(AND($D2814&gt;='Cohort Report'!$B$5,$D2814&lt;='Cohort Report'!$B$6),$G2814,"")))</f>
        <v/>
      </c>
    </row>
    <row r="2815" customFormat="false" ht="15" hidden="false" customHeight="false" outlineLevel="0" collapsed="false">
      <c r="A2815" s="9"/>
      <c r="B2815" s="22"/>
      <c r="C2815" s="23"/>
      <c r="D2815" s="19" t="str">
        <f aca="false">IF($A2815="","",_xlfn.MINIFS($B:$B,$A:$A,$A2815))</f>
        <v/>
      </c>
      <c r="E2815" s="20" t="str">
        <f aca="false">IF($A2815="","",IF(AND($B2815=$D2815,COUNTIFS($A$2:$A2815,$A2815,$B$2:$B2815,$B2815)=1),1,0))</f>
        <v/>
      </c>
      <c r="F2815" s="19" t="str">
        <f aca="false">IF($E2815&lt;&gt;1,"",IF(COUNTIFS($A:$A,$A2815,$B:$B,"&gt;"&amp;$D2815)=0,"",_xlfn.MINIFS($B:$B,$A:$A,$A2815,$B:$B,"&gt;"&amp;$D2815)))</f>
        <v/>
      </c>
      <c r="G2815" s="20" t="str">
        <f aca="false">IF($F2815="","",$F2815-$D2815)</f>
        <v/>
      </c>
      <c r="H2815" s="20" t="str">
        <f aca="false">IF($E2815&lt;&gt;1,"",IF($F2815="",0,IF($G2815&lt;='Cohort Report'!$B$7,1,0)))</f>
        <v/>
      </c>
      <c r="I2815" s="20" t="str">
        <f aca="false">IF($E2815&lt;&gt;1,"",IF($F2815="",0,IF($G2815&lt;='Cohort Report'!$B$8,1,0)))</f>
        <v/>
      </c>
      <c r="J2815" s="21" t="str">
        <f aca="false">IF($E2815&lt;&gt;1,"",DATE(YEAR($D2815),MONTH($D2815),1))</f>
        <v/>
      </c>
      <c r="K2815" s="20" t="str">
        <f aca="false">IF($E2815&lt;&gt;1,"",IF($G2815="","",IF(AND($D2815&gt;='Cohort Report'!$B$5,$D2815&lt;='Cohort Report'!$B$6),$G2815,"")))</f>
        <v/>
      </c>
    </row>
    <row r="2816" customFormat="false" ht="15" hidden="false" customHeight="false" outlineLevel="0" collapsed="false">
      <c r="A2816" s="9"/>
      <c r="B2816" s="22"/>
      <c r="C2816" s="23"/>
      <c r="D2816" s="19" t="str">
        <f aca="false">IF($A2816="","",_xlfn.MINIFS($B:$B,$A:$A,$A2816))</f>
        <v/>
      </c>
      <c r="E2816" s="20" t="str">
        <f aca="false">IF($A2816="","",IF(AND($B2816=$D2816,COUNTIFS($A$2:$A2816,$A2816,$B$2:$B2816,$B2816)=1),1,0))</f>
        <v/>
      </c>
      <c r="F2816" s="19" t="str">
        <f aca="false">IF($E2816&lt;&gt;1,"",IF(COUNTIFS($A:$A,$A2816,$B:$B,"&gt;"&amp;$D2816)=0,"",_xlfn.MINIFS($B:$B,$A:$A,$A2816,$B:$B,"&gt;"&amp;$D2816)))</f>
        <v/>
      </c>
      <c r="G2816" s="20" t="str">
        <f aca="false">IF($F2816="","",$F2816-$D2816)</f>
        <v/>
      </c>
      <c r="H2816" s="20" t="str">
        <f aca="false">IF($E2816&lt;&gt;1,"",IF($F2816="",0,IF($G2816&lt;='Cohort Report'!$B$7,1,0)))</f>
        <v/>
      </c>
      <c r="I2816" s="20" t="str">
        <f aca="false">IF($E2816&lt;&gt;1,"",IF($F2816="",0,IF($G2816&lt;='Cohort Report'!$B$8,1,0)))</f>
        <v/>
      </c>
      <c r="J2816" s="21" t="str">
        <f aca="false">IF($E2816&lt;&gt;1,"",DATE(YEAR($D2816),MONTH($D2816),1))</f>
        <v/>
      </c>
      <c r="K2816" s="20" t="str">
        <f aca="false">IF($E2816&lt;&gt;1,"",IF($G2816="","",IF(AND($D2816&gt;='Cohort Report'!$B$5,$D2816&lt;='Cohort Report'!$B$6),$G2816,"")))</f>
        <v/>
      </c>
    </row>
    <row r="2817" customFormat="false" ht="15" hidden="false" customHeight="false" outlineLevel="0" collapsed="false">
      <c r="A2817" s="9"/>
      <c r="B2817" s="22"/>
      <c r="C2817" s="23"/>
      <c r="D2817" s="19" t="str">
        <f aca="false">IF($A2817="","",_xlfn.MINIFS($B:$B,$A:$A,$A2817))</f>
        <v/>
      </c>
      <c r="E2817" s="20" t="str">
        <f aca="false">IF($A2817="","",IF(AND($B2817=$D2817,COUNTIFS($A$2:$A2817,$A2817,$B$2:$B2817,$B2817)=1),1,0))</f>
        <v/>
      </c>
      <c r="F2817" s="19" t="str">
        <f aca="false">IF($E2817&lt;&gt;1,"",IF(COUNTIFS($A:$A,$A2817,$B:$B,"&gt;"&amp;$D2817)=0,"",_xlfn.MINIFS($B:$B,$A:$A,$A2817,$B:$B,"&gt;"&amp;$D2817)))</f>
        <v/>
      </c>
      <c r="G2817" s="20" t="str">
        <f aca="false">IF($F2817="","",$F2817-$D2817)</f>
        <v/>
      </c>
      <c r="H2817" s="20" t="str">
        <f aca="false">IF($E2817&lt;&gt;1,"",IF($F2817="",0,IF($G2817&lt;='Cohort Report'!$B$7,1,0)))</f>
        <v/>
      </c>
      <c r="I2817" s="20" t="str">
        <f aca="false">IF($E2817&lt;&gt;1,"",IF($F2817="",0,IF($G2817&lt;='Cohort Report'!$B$8,1,0)))</f>
        <v/>
      </c>
      <c r="J2817" s="21" t="str">
        <f aca="false">IF($E2817&lt;&gt;1,"",DATE(YEAR($D2817),MONTH($D2817),1))</f>
        <v/>
      </c>
      <c r="K2817" s="20" t="str">
        <f aca="false">IF($E2817&lt;&gt;1,"",IF($G2817="","",IF(AND($D2817&gt;='Cohort Report'!$B$5,$D2817&lt;='Cohort Report'!$B$6),$G2817,"")))</f>
        <v/>
      </c>
    </row>
    <row r="2818" customFormat="false" ht="15" hidden="false" customHeight="false" outlineLevel="0" collapsed="false">
      <c r="A2818" s="9"/>
      <c r="B2818" s="22"/>
      <c r="C2818" s="23"/>
      <c r="D2818" s="19" t="str">
        <f aca="false">IF($A2818="","",_xlfn.MINIFS($B:$B,$A:$A,$A2818))</f>
        <v/>
      </c>
      <c r="E2818" s="20" t="str">
        <f aca="false">IF($A2818="","",IF(AND($B2818=$D2818,COUNTIFS($A$2:$A2818,$A2818,$B$2:$B2818,$B2818)=1),1,0))</f>
        <v/>
      </c>
      <c r="F2818" s="19" t="str">
        <f aca="false">IF($E2818&lt;&gt;1,"",IF(COUNTIFS($A:$A,$A2818,$B:$B,"&gt;"&amp;$D2818)=0,"",_xlfn.MINIFS($B:$B,$A:$A,$A2818,$B:$B,"&gt;"&amp;$D2818)))</f>
        <v/>
      </c>
      <c r="G2818" s="20" t="str">
        <f aca="false">IF($F2818="","",$F2818-$D2818)</f>
        <v/>
      </c>
      <c r="H2818" s="20" t="str">
        <f aca="false">IF($E2818&lt;&gt;1,"",IF($F2818="",0,IF($G2818&lt;='Cohort Report'!$B$7,1,0)))</f>
        <v/>
      </c>
      <c r="I2818" s="20" t="str">
        <f aca="false">IF($E2818&lt;&gt;1,"",IF($F2818="",0,IF($G2818&lt;='Cohort Report'!$B$8,1,0)))</f>
        <v/>
      </c>
      <c r="J2818" s="21" t="str">
        <f aca="false">IF($E2818&lt;&gt;1,"",DATE(YEAR($D2818),MONTH($D2818),1))</f>
        <v/>
      </c>
      <c r="K2818" s="20" t="str">
        <f aca="false">IF($E2818&lt;&gt;1,"",IF($G2818="","",IF(AND($D2818&gt;='Cohort Report'!$B$5,$D2818&lt;='Cohort Report'!$B$6),$G2818,"")))</f>
        <v/>
      </c>
    </row>
    <row r="2819" customFormat="false" ht="15" hidden="false" customHeight="false" outlineLevel="0" collapsed="false">
      <c r="A2819" s="9"/>
      <c r="B2819" s="22"/>
      <c r="C2819" s="23"/>
      <c r="D2819" s="19" t="str">
        <f aca="false">IF($A2819="","",_xlfn.MINIFS($B:$B,$A:$A,$A2819))</f>
        <v/>
      </c>
      <c r="E2819" s="20" t="str">
        <f aca="false">IF($A2819="","",IF(AND($B2819=$D2819,COUNTIFS($A$2:$A2819,$A2819,$B$2:$B2819,$B2819)=1),1,0))</f>
        <v/>
      </c>
      <c r="F2819" s="19" t="str">
        <f aca="false">IF($E2819&lt;&gt;1,"",IF(COUNTIFS($A:$A,$A2819,$B:$B,"&gt;"&amp;$D2819)=0,"",_xlfn.MINIFS($B:$B,$A:$A,$A2819,$B:$B,"&gt;"&amp;$D2819)))</f>
        <v/>
      </c>
      <c r="G2819" s="20" t="str">
        <f aca="false">IF($F2819="","",$F2819-$D2819)</f>
        <v/>
      </c>
      <c r="H2819" s="20" t="str">
        <f aca="false">IF($E2819&lt;&gt;1,"",IF($F2819="",0,IF($G2819&lt;='Cohort Report'!$B$7,1,0)))</f>
        <v/>
      </c>
      <c r="I2819" s="20" t="str">
        <f aca="false">IF($E2819&lt;&gt;1,"",IF($F2819="",0,IF($G2819&lt;='Cohort Report'!$B$8,1,0)))</f>
        <v/>
      </c>
      <c r="J2819" s="21" t="str">
        <f aca="false">IF($E2819&lt;&gt;1,"",DATE(YEAR($D2819),MONTH($D2819),1))</f>
        <v/>
      </c>
      <c r="K2819" s="20" t="str">
        <f aca="false">IF($E2819&lt;&gt;1,"",IF($G2819="","",IF(AND($D2819&gt;='Cohort Report'!$B$5,$D2819&lt;='Cohort Report'!$B$6),$G2819,"")))</f>
        <v/>
      </c>
    </row>
    <row r="2820" customFormat="false" ht="15" hidden="false" customHeight="false" outlineLevel="0" collapsed="false">
      <c r="A2820" s="9"/>
      <c r="B2820" s="22"/>
      <c r="C2820" s="23"/>
      <c r="D2820" s="19" t="str">
        <f aca="false">IF($A2820="","",_xlfn.MINIFS($B:$B,$A:$A,$A2820))</f>
        <v/>
      </c>
      <c r="E2820" s="20" t="str">
        <f aca="false">IF($A2820="","",IF(AND($B2820=$D2820,COUNTIFS($A$2:$A2820,$A2820,$B$2:$B2820,$B2820)=1),1,0))</f>
        <v/>
      </c>
      <c r="F2820" s="19" t="str">
        <f aca="false">IF($E2820&lt;&gt;1,"",IF(COUNTIFS($A:$A,$A2820,$B:$B,"&gt;"&amp;$D2820)=0,"",_xlfn.MINIFS($B:$B,$A:$A,$A2820,$B:$B,"&gt;"&amp;$D2820)))</f>
        <v/>
      </c>
      <c r="G2820" s="20" t="str">
        <f aca="false">IF($F2820="","",$F2820-$D2820)</f>
        <v/>
      </c>
      <c r="H2820" s="20" t="str">
        <f aca="false">IF($E2820&lt;&gt;1,"",IF($F2820="",0,IF($G2820&lt;='Cohort Report'!$B$7,1,0)))</f>
        <v/>
      </c>
      <c r="I2820" s="20" t="str">
        <f aca="false">IF($E2820&lt;&gt;1,"",IF($F2820="",0,IF($G2820&lt;='Cohort Report'!$B$8,1,0)))</f>
        <v/>
      </c>
      <c r="J2820" s="21" t="str">
        <f aca="false">IF($E2820&lt;&gt;1,"",DATE(YEAR($D2820),MONTH($D2820),1))</f>
        <v/>
      </c>
      <c r="K2820" s="20" t="str">
        <f aca="false">IF($E2820&lt;&gt;1,"",IF($G2820="","",IF(AND($D2820&gt;='Cohort Report'!$B$5,$D2820&lt;='Cohort Report'!$B$6),$G2820,"")))</f>
        <v/>
      </c>
    </row>
    <row r="2821" customFormat="false" ht="15" hidden="false" customHeight="false" outlineLevel="0" collapsed="false">
      <c r="A2821" s="9"/>
      <c r="B2821" s="22"/>
      <c r="C2821" s="23"/>
      <c r="D2821" s="19" t="str">
        <f aca="false">IF($A2821="","",_xlfn.MINIFS($B:$B,$A:$A,$A2821))</f>
        <v/>
      </c>
      <c r="E2821" s="20" t="str">
        <f aca="false">IF($A2821="","",IF(AND($B2821=$D2821,COUNTIFS($A$2:$A2821,$A2821,$B$2:$B2821,$B2821)=1),1,0))</f>
        <v/>
      </c>
      <c r="F2821" s="19" t="str">
        <f aca="false">IF($E2821&lt;&gt;1,"",IF(COUNTIFS($A:$A,$A2821,$B:$B,"&gt;"&amp;$D2821)=0,"",_xlfn.MINIFS($B:$B,$A:$A,$A2821,$B:$B,"&gt;"&amp;$D2821)))</f>
        <v/>
      </c>
      <c r="G2821" s="20" t="str">
        <f aca="false">IF($F2821="","",$F2821-$D2821)</f>
        <v/>
      </c>
      <c r="H2821" s="20" t="str">
        <f aca="false">IF($E2821&lt;&gt;1,"",IF($F2821="",0,IF($G2821&lt;='Cohort Report'!$B$7,1,0)))</f>
        <v/>
      </c>
      <c r="I2821" s="20" t="str">
        <f aca="false">IF($E2821&lt;&gt;1,"",IF($F2821="",0,IF($G2821&lt;='Cohort Report'!$B$8,1,0)))</f>
        <v/>
      </c>
      <c r="J2821" s="21" t="str">
        <f aca="false">IF($E2821&lt;&gt;1,"",DATE(YEAR($D2821),MONTH($D2821),1))</f>
        <v/>
      </c>
      <c r="K2821" s="20" t="str">
        <f aca="false">IF($E2821&lt;&gt;1,"",IF($G2821="","",IF(AND($D2821&gt;='Cohort Report'!$B$5,$D2821&lt;='Cohort Report'!$B$6),$G2821,"")))</f>
        <v/>
      </c>
    </row>
    <row r="2822" customFormat="false" ht="15" hidden="false" customHeight="false" outlineLevel="0" collapsed="false">
      <c r="A2822" s="9"/>
      <c r="B2822" s="22"/>
      <c r="C2822" s="23"/>
      <c r="D2822" s="19" t="str">
        <f aca="false">IF($A2822="","",_xlfn.MINIFS($B:$B,$A:$A,$A2822))</f>
        <v/>
      </c>
      <c r="E2822" s="20" t="str">
        <f aca="false">IF($A2822="","",IF(AND($B2822=$D2822,COUNTIFS($A$2:$A2822,$A2822,$B$2:$B2822,$B2822)=1),1,0))</f>
        <v/>
      </c>
      <c r="F2822" s="19" t="str">
        <f aca="false">IF($E2822&lt;&gt;1,"",IF(COUNTIFS($A:$A,$A2822,$B:$B,"&gt;"&amp;$D2822)=0,"",_xlfn.MINIFS($B:$B,$A:$A,$A2822,$B:$B,"&gt;"&amp;$D2822)))</f>
        <v/>
      </c>
      <c r="G2822" s="20" t="str">
        <f aca="false">IF($F2822="","",$F2822-$D2822)</f>
        <v/>
      </c>
      <c r="H2822" s="20" t="str">
        <f aca="false">IF($E2822&lt;&gt;1,"",IF($F2822="",0,IF($G2822&lt;='Cohort Report'!$B$7,1,0)))</f>
        <v/>
      </c>
      <c r="I2822" s="20" t="str">
        <f aca="false">IF($E2822&lt;&gt;1,"",IF($F2822="",0,IF($G2822&lt;='Cohort Report'!$B$8,1,0)))</f>
        <v/>
      </c>
      <c r="J2822" s="21" t="str">
        <f aca="false">IF($E2822&lt;&gt;1,"",DATE(YEAR($D2822),MONTH($D2822),1))</f>
        <v/>
      </c>
      <c r="K2822" s="20" t="str">
        <f aca="false">IF($E2822&lt;&gt;1,"",IF($G2822="","",IF(AND($D2822&gt;='Cohort Report'!$B$5,$D2822&lt;='Cohort Report'!$B$6),$G2822,"")))</f>
        <v/>
      </c>
    </row>
    <row r="2823" customFormat="false" ht="15" hidden="false" customHeight="false" outlineLevel="0" collapsed="false">
      <c r="A2823" s="9"/>
      <c r="B2823" s="22"/>
      <c r="C2823" s="23"/>
      <c r="D2823" s="19" t="str">
        <f aca="false">IF($A2823="","",_xlfn.MINIFS($B:$B,$A:$A,$A2823))</f>
        <v/>
      </c>
      <c r="E2823" s="20" t="str">
        <f aca="false">IF($A2823="","",IF(AND($B2823=$D2823,COUNTIFS($A$2:$A2823,$A2823,$B$2:$B2823,$B2823)=1),1,0))</f>
        <v/>
      </c>
      <c r="F2823" s="19" t="str">
        <f aca="false">IF($E2823&lt;&gt;1,"",IF(COUNTIFS($A:$A,$A2823,$B:$B,"&gt;"&amp;$D2823)=0,"",_xlfn.MINIFS($B:$B,$A:$A,$A2823,$B:$B,"&gt;"&amp;$D2823)))</f>
        <v/>
      </c>
      <c r="G2823" s="20" t="str">
        <f aca="false">IF($F2823="","",$F2823-$D2823)</f>
        <v/>
      </c>
      <c r="H2823" s="20" t="str">
        <f aca="false">IF($E2823&lt;&gt;1,"",IF($F2823="",0,IF($G2823&lt;='Cohort Report'!$B$7,1,0)))</f>
        <v/>
      </c>
      <c r="I2823" s="20" t="str">
        <f aca="false">IF($E2823&lt;&gt;1,"",IF($F2823="",0,IF($G2823&lt;='Cohort Report'!$B$8,1,0)))</f>
        <v/>
      </c>
      <c r="J2823" s="21" t="str">
        <f aca="false">IF($E2823&lt;&gt;1,"",DATE(YEAR($D2823),MONTH($D2823),1))</f>
        <v/>
      </c>
      <c r="K2823" s="20" t="str">
        <f aca="false">IF($E2823&lt;&gt;1,"",IF($G2823="","",IF(AND($D2823&gt;='Cohort Report'!$B$5,$D2823&lt;='Cohort Report'!$B$6),$G2823,"")))</f>
        <v/>
      </c>
    </row>
    <row r="2824" customFormat="false" ht="15" hidden="false" customHeight="false" outlineLevel="0" collapsed="false">
      <c r="A2824" s="9"/>
      <c r="B2824" s="22"/>
      <c r="C2824" s="23"/>
      <c r="D2824" s="19" t="str">
        <f aca="false">IF($A2824="","",_xlfn.MINIFS($B:$B,$A:$A,$A2824))</f>
        <v/>
      </c>
      <c r="E2824" s="20" t="str">
        <f aca="false">IF($A2824="","",IF(AND($B2824=$D2824,COUNTIFS($A$2:$A2824,$A2824,$B$2:$B2824,$B2824)=1),1,0))</f>
        <v/>
      </c>
      <c r="F2824" s="19" t="str">
        <f aca="false">IF($E2824&lt;&gt;1,"",IF(COUNTIFS($A:$A,$A2824,$B:$B,"&gt;"&amp;$D2824)=0,"",_xlfn.MINIFS($B:$B,$A:$A,$A2824,$B:$B,"&gt;"&amp;$D2824)))</f>
        <v/>
      </c>
      <c r="G2824" s="20" t="str">
        <f aca="false">IF($F2824="","",$F2824-$D2824)</f>
        <v/>
      </c>
      <c r="H2824" s="20" t="str">
        <f aca="false">IF($E2824&lt;&gt;1,"",IF($F2824="",0,IF($G2824&lt;='Cohort Report'!$B$7,1,0)))</f>
        <v/>
      </c>
      <c r="I2824" s="20" t="str">
        <f aca="false">IF($E2824&lt;&gt;1,"",IF($F2824="",0,IF($G2824&lt;='Cohort Report'!$B$8,1,0)))</f>
        <v/>
      </c>
      <c r="J2824" s="21" t="str">
        <f aca="false">IF($E2824&lt;&gt;1,"",DATE(YEAR($D2824),MONTH($D2824),1))</f>
        <v/>
      </c>
      <c r="K2824" s="20" t="str">
        <f aca="false">IF($E2824&lt;&gt;1,"",IF($G2824="","",IF(AND($D2824&gt;='Cohort Report'!$B$5,$D2824&lt;='Cohort Report'!$B$6),$G2824,"")))</f>
        <v/>
      </c>
    </row>
    <row r="2825" customFormat="false" ht="15" hidden="false" customHeight="false" outlineLevel="0" collapsed="false">
      <c r="A2825" s="9"/>
      <c r="B2825" s="22"/>
      <c r="C2825" s="23"/>
      <c r="D2825" s="19" t="str">
        <f aca="false">IF($A2825="","",_xlfn.MINIFS($B:$B,$A:$A,$A2825))</f>
        <v/>
      </c>
      <c r="E2825" s="20" t="str">
        <f aca="false">IF($A2825="","",IF(AND($B2825=$D2825,COUNTIFS($A$2:$A2825,$A2825,$B$2:$B2825,$B2825)=1),1,0))</f>
        <v/>
      </c>
      <c r="F2825" s="19" t="str">
        <f aca="false">IF($E2825&lt;&gt;1,"",IF(COUNTIFS($A:$A,$A2825,$B:$B,"&gt;"&amp;$D2825)=0,"",_xlfn.MINIFS($B:$B,$A:$A,$A2825,$B:$B,"&gt;"&amp;$D2825)))</f>
        <v/>
      </c>
      <c r="G2825" s="20" t="str">
        <f aca="false">IF($F2825="","",$F2825-$D2825)</f>
        <v/>
      </c>
      <c r="H2825" s="20" t="str">
        <f aca="false">IF($E2825&lt;&gt;1,"",IF($F2825="",0,IF($G2825&lt;='Cohort Report'!$B$7,1,0)))</f>
        <v/>
      </c>
      <c r="I2825" s="20" t="str">
        <f aca="false">IF($E2825&lt;&gt;1,"",IF($F2825="",0,IF($G2825&lt;='Cohort Report'!$B$8,1,0)))</f>
        <v/>
      </c>
      <c r="J2825" s="21" t="str">
        <f aca="false">IF($E2825&lt;&gt;1,"",DATE(YEAR($D2825),MONTH($D2825),1))</f>
        <v/>
      </c>
      <c r="K2825" s="20" t="str">
        <f aca="false">IF($E2825&lt;&gt;1,"",IF($G2825="","",IF(AND($D2825&gt;='Cohort Report'!$B$5,$D2825&lt;='Cohort Report'!$B$6),$G2825,"")))</f>
        <v/>
      </c>
    </row>
    <row r="2826" customFormat="false" ht="15" hidden="false" customHeight="false" outlineLevel="0" collapsed="false">
      <c r="A2826" s="9"/>
      <c r="B2826" s="22"/>
      <c r="C2826" s="23"/>
      <c r="D2826" s="19" t="str">
        <f aca="false">IF($A2826="","",_xlfn.MINIFS($B:$B,$A:$A,$A2826))</f>
        <v/>
      </c>
      <c r="E2826" s="20" t="str">
        <f aca="false">IF($A2826="","",IF(AND($B2826=$D2826,COUNTIFS($A$2:$A2826,$A2826,$B$2:$B2826,$B2826)=1),1,0))</f>
        <v/>
      </c>
      <c r="F2826" s="19" t="str">
        <f aca="false">IF($E2826&lt;&gt;1,"",IF(COUNTIFS($A:$A,$A2826,$B:$B,"&gt;"&amp;$D2826)=0,"",_xlfn.MINIFS($B:$B,$A:$A,$A2826,$B:$B,"&gt;"&amp;$D2826)))</f>
        <v/>
      </c>
      <c r="G2826" s="20" t="str">
        <f aca="false">IF($F2826="","",$F2826-$D2826)</f>
        <v/>
      </c>
      <c r="H2826" s="20" t="str">
        <f aca="false">IF($E2826&lt;&gt;1,"",IF($F2826="",0,IF($G2826&lt;='Cohort Report'!$B$7,1,0)))</f>
        <v/>
      </c>
      <c r="I2826" s="20" t="str">
        <f aca="false">IF($E2826&lt;&gt;1,"",IF($F2826="",0,IF($G2826&lt;='Cohort Report'!$B$8,1,0)))</f>
        <v/>
      </c>
      <c r="J2826" s="21" t="str">
        <f aca="false">IF($E2826&lt;&gt;1,"",DATE(YEAR($D2826),MONTH($D2826),1))</f>
        <v/>
      </c>
      <c r="K2826" s="20" t="str">
        <f aca="false">IF($E2826&lt;&gt;1,"",IF($G2826="","",IF(AND($D2826&gt;='Cohort Report'!$B$5,$D2826&lt;='Cohort Report'!$B$6),$G2826,"")))</f>
        <v/>
      </c>
    </row>
    <row r="2827" customFormat="false" ht="15" hidden="false" customHeight="false" outlineLevel="0" collapsed="false">
      <c r="A2827" s="9"/>
      <c r="B2827" s="22"/>
      <c r="C2827" s="23"/>
      <c r="D2827" s="19" t="str">
        <f aca="false">IF($A2827="","",_xlfn.MINIFS($B:$B,$A:$A,$A2827))</f>
        <v/>
      </c>
      <c r="E2827" s="20" t="str">
        <f aca="false">IF($A2827="","",IF(AND($B2827=$D2827,COUNTIFS($A$2:$A2827,$A2827,$B$2:$B2827,$B2827)=1),1,0))</f>
        <v/>
      </c>
      <c r="F2827" s="19" t="str">
        <f aca="false">IF($E2827&lt;&gt;1,"",IF(COUNTIFS($A:$A,$A2827,$B:$B,"&gt;"&amp;$D2827)=0,"",_xlfn.MINIFS($B:$B,$A:$A,$A2827,$B:$B,"&gt;"&amp;$D2827)))</f>
        <v/>
      </c>
      <c r="G2827" s="20" t="str">
        <f aca="false">IF($F2827="","",$F2827-$D2827)</f>
        <v/>
      </c>
      <c r="H2827" s="20" t="str">
        <f aca="false">IF($E2827&lt;&gt;1,"",IF($F2827="",0,IF($G2827&lt;='Cohort Report'!$B$7,1,0)))</f>
        <v/>
      </c>
      <c r="I2827" s="20" t="str">
        <f aca="false">IF($E2827&lt;&gt;1,"",IF($F2827="",0,IF($G2827&lt;='Cohort Report'!$B$8,1,0)))</f>
        <v/>
      </c>
      <c r="J2827" s="21" t="str">
        <f aca="false">IF($E2827&lt;&gt;1,"",DATE(YEAR($D2827),MONTH($D2827),1))</f>
        <v/>
      </c>
      <c r="K2827" s="20" t="str">
        <f aca="false">IF($E2827&lt;&gt;1,"",IF($G2827="","",IF(AND($D2827&gt;='Cohort Report'!$B$5,$D2827&lt;='Cohort Report'!$B$6),$G2827,"")))</f>
        <v/>
      </c>
    </row>
    <row r="2828" customFormat="false" ht="15" hidden="false" customHeight="false" outlineLevel="0" collapsed="false">
      <c r="A2828" s="9"/>
      <c r="B2828" s="22"/>
      <c r="C2828" s="23"/>
      <c r="D2828" s="19" t="str">
        <f aca="false">IF($A2828="","",_xlfn.MINIFS($B:$B,$A:$A,$A2828))</f>
        <v/>
      </c>
      <c r="E2828" s="20" t="str">
        <f aca="false">IF($A2828="","",IF(AND($B2828=$D2828,COUNTIFS($A$2:$A2828,$A2828,$B$2:$B2828,$B2828)=1),1,0))</f>
        <v/>
      </c>
      <c r="F2828" s="19" t="str">
        <f aca="false">IF($E2828&lt;&gt;1,"",IF(COUNTIFS($A:$A,$A2828,$B:$B,"&gt;"&amp;$D2828)=0,"",_xlfn.MINIFS($B:$B,$A:$A,$A2828,$B:$B,"&gt;"&amp;$D2828)))</f>
        <v/>
      </c>
      <c r="G2828" s="20" t="str">
        <f aca="false">IF($F2828="","",$F2828-$D2828)</f>
        <v/>
      </c>
      <c r="H2828" s="20" t="str">
        <f aca="false">IF($E2828&lt;&gt;1,"",IF($F2828="",0,IF($G2828&lt;='Cohort Report'!$B$7,1,0)))</f>
        <v/>
      </c>
      <c r="I2828" s="20" t="str">
        <f aca="false">IF($E2828&lt;&gt;1,"",IF($F2828="",0,IF($G2828&lt;='Cohort Report'!$B$8,1,0)))</f>
        <v/>
      </c>
      <c r="J2828" s="21" t="str">
        <f aca="false">IF($E2828&lt;&gt;1,"",DATE(YEAR($D2828),MONTH($D2828),1))</f>
        <v/>
      </c>
      <c r="K2828" s="20" t="str">
        <f aca="false">IF($E2828&lt;&gt;1,"",IF($G2828="","",IF(AND($D2828&gt;='Cohort Report'!$B$5,$D2828&lt;='Cohort Report'!$B$6),$G2828,"")))</f>
        <v/>
      </c>
    </row>
    <row r="2829" customFormat="false" ht="15" hidden="false" customHeight="false" outlineLevel="0" collapsed="false">
      <c r="A2829" s="9"/>
      <c r="B2829" s="22"/>
      <c r="C2829" s="23"/>
      <c r="D2829" s="19" t="str">
        <f aca="false">IF($A2829="","",_xlfn.MINIFS($B:$B,$A:$A,$A2829))</f>
        <v/>
      </c>
      <c r="E2829" s="20" t="str">
        <f aca="false">IF($A2829="","",IF(AND($B2829=$D2829,COUNTIFS($A$2:$A2829,$A2829,$B$2:$B2829,$B2829)=1),1,0))</f>
        <v/>
      </c>
      <c r="F2829" s="19" t="str">
        <f aca="false">IF($E2829&lt;&gt;1,"",IF(COUNTIFS($A:$A,$A2829,$B:$B,"&gt;"&amp;$D2829)=0,"",_xlfn.MINIFS($B:$B,$A:$A,$A2829,$B:$B,"&gt;"&amp;$D2829)))</f>
        <v/>
      </c>
      <c r="G2829" s="20" t="str">
        <f aca="false">IF($F2829="","",$F2829-$D2829)</f>
        <v/>
      </c>
      <c r="H2829" s="20" t="str">
        <f aca="false">IF($E2829&lt;&gt;1,"",IF($F2829="",0,IF($G2829&lt;='Cohort Report'!$B$7,1,0)))</f>
        <v/>
      </c>
      <c r="I2829" s="20" t="str">
        <f aca="false">IF($E2829&lt;&gt;1,"",IF($F2829="",0,IF($G2829&lt;='Cohort Report'!$B$8,1,0)))</f>
        <v/>
      </c>
      <c r="J2829" s="21" t="str">
        <f aca="false">IF($E2829&lt;&gt;1,"",DATE(YEAR($D2829),MONTH($D2829),1))</f>
        <v/>
      </c>
      <c r="K2829" s="20" t="str">
        <f aca="false">IF($E2829&lt;&gt;1,"",IF($G2829="","",IF(AND($D2829&gt;='Cohort Report'!$B$5,$D2829&lt;='Cohort Report'!$B$6),$G2829,"")))</f>
        <v/>
      </c>
    </row>
    <row r="2830" customFormat="false" ht="15" hidden="false" customHeight="false" outlineLevel="0" collapsed="false">
      <c r="A2830" s="9"/>
      <c r="B2830" s="22"/>
      <c r="C2830" s="23"/>
      <c r="D2830" s="19" t="str">
        <f aca="false">IF($A2830="","",_xlfn.MINIFS($B:$B,$A:$A,$A2830))</f>
        <v/>
      </c>
      <c r="E2830" s="20" t="str">
        <f aca="false">IF($A2830="","",IF(AND($B2830=$D2830,COUNTIFS($A$2:$A2830,$A2830,$B$2:$B2830,$B2830)=1),1,0))</f>
        <v/>
      </c>
      <c r="F2830" s="19" t="str">
        <f aca="false">IF($E2830&lt;&gt;1,"",IF(COUNTIFS($A:$A,$A2830,$B:$B,"&gt;"&amp;$D2830)=0,"",_xlfn.MINIFS($B:$B,$A:$A,$A2830,$B:$B,"&gt;"&amp;$D2830)))</f>
        <v/>
      </c>
      <c r="G2830" s="20" t="str">
        <f aca="false">IF($F2830="","",$F2830-$D2830)</f>
        <v/>
      </c>
      <c r="H2830" s="20" t="str">
        <f aca="false">IF($E2830&lt;&gt;1,"",IF($F2830="",0,IF($G2830&lt;='Cohort Report'!$B$7,1,0)))</f>
        <v/>
      </c>
      <c r="I2830" s="20" t="str">
        <f aca="false">IF($E2830&lt;&gt;1,"",IF($F2830="",0,IF($G2830&lt;='Cohort Report'!$B$8,1,0)))</f>
        <v/>
      </c>
      <c r="J2830" s="21" t="str">
        <f aca="false">IF($E2830&lt;&gt;1,"",DATE(YEAR($D2830),MONTH($D2830),1))</f>
        <v/>
      </c>
      <c r="K2830" s="20" t="str">
        <f aca="false">IF($E2830&lt;&gt;1,"",IF($G2830="","",IF(AND($D2830&gt;='Cohort Report'!$B$5,$D2830&lt;='Cohort Report'!$B$6),$G2830,"")))</f>
        <v/>
      </c>
    </row>
    <row r="2831" customFormat="false" ht="15" hidden="false" customHeight="false" outlineLevel="0" collapsed="false">
      <c r="A2831" s="9"/>
      <c r="B2831" s="22"/>
      <c r="C2831" s="23"/>
      <c r="D2831" s="19" t="str">
        <f aca="false">IF($A2831="","",_xlfn.MINIFS($B:$B,$A:$A,$A2831))</f>
        <v/>
      </c>
      <c r="E2831" s="20" t="str">
        <f aca="false">IF($A2831="","",IF(AND($B2831=$D2831,COUNTIFS($A$2:$A2831,$A2831,$B$2:$B2831,$B2831)=1),1,0))</f>
        <v/>
      </c>
      <c r="F2831" s="19" t="str">
        <f aca="false">IF($E2831&lt;&gt;1,"",IF(COUNTIFS($A:$A,$A2831,$B:$B,"&gt;"&amp;$D2831)=0,"",_xlfn.MINIFS($B:$B,$A:$A,$A2831,$B:$B,"&gt;"&amp;$D2831)))</f>
        <v/>
      </c>
      <c r="G2831" s="20" t="str">
        <f aca="false">IF($F2831="","",$F2831-$D2831)</f>
        <v/>
      </c>
      <c r="H2831" s="20" t="str">
        <f aca="false">IF($E2831&lt;&gt;1,"",IF($F2831="",0,IF($G2831&lt;='Cohort Report'!$B$7,1,0)))</f>
        <v/>
      </c>
      <c r="I2831" s="20" t="str">
        <f aca="false">IF($E2831&lt;&gt;1,"",IF($F2831="",0,IF($G2831&lt;='Cohort Report'!$B$8,1,0)))</f>
        <v/>
      </c>
      <c r="J2831" s="21" t="str">
        <f aca="false">IF($E2831&lt;&gt;1,"",DATE(YEAR($D2831),MONTH($D2831),1))</f>
        <v/>
      </c>
      <c r="K2831" s="20" t="str">
        <f aca="false">IF($E2831&lt;&gt;1,"",IF($G2831="","",IF(AND($D2831&gt;='Cohort Report'!$B$5,$D2831&lt;='Cohort Report'!$B$6),$G2831,"")))</f>
        <v/>
      </c>
    </row>
    <row r="2832" customFormat="false" ht="15" hidden="false" customHeight="false" outlineLevel="0" collapsed="false">
      <c r="A2832" s="9"/>
      <c r="B2832" s="22"/>
      <c r="C2832" s="23"/>
      <c r="D2832" s="19" t="str">
        <f aca="false">IF($A2832="","",_xlfn.MINIFS($B:$B,$A:$A,$A2832))</f>
        <v/>
      </c>
      <c r="E2832" s="20" t="str">
        <f aca="false">IF($A2832="","",IF(AND($B2832=$D2832,COUNTIFS($A$2:$A2832,$A2832,$B$2:$B2832,$B2832)=1),1,0))</f>
        <v/>
      </c>
      <c r="F2832" s="19" t="str">
        <f aca="false">IF($E2832&lt;&gt;1,"",IF(COUNTIFS($A:$A,$A2832,$B:$B,"&gt;"&amp;$D2832)=0,"",_xlfn.MINIFS($B:$B,$A:$A,$A2832,$B:$B,"&gt;"&amp;$D2832)))</f>
        <v/>
      </c>
      <c r="G2832" s="20" t="str">
        <f aca="false">IF($F2832="","",$F2832-$D2832)</f>
        <v/>
      </c>
      <c r="H2832" s="20" t="str">
        <f aca="false">IF($E2832&lt;&gt;1,"",IF($F2832="",0,IF($G2832&lt;='Cohort Report'!$B$7,1,0)))</f>
        <v/>
      </c>
      <c r="I2832" s="20" t="str">
        <f aca="false">IF($E2832&lt;&gt;1,"",IF($F2832="",0,IF($G2832&lt;='Cohort Report'!$B$8,1,0)))</f>
        <v/>
      </c>
      <c r="J2832" s="21" t="str">
        <f aca="false">IF($E2832&lt;&gt;1,"",DATE(YEAR($D2832),MONTH($D2832),1))</f>
        <v/>
      </c>
      <c r="K2832" s="20" t="str">
        <f aca="false">IF($E2832&lt;&gt;1,"",IF($G2832="","",IF(AND($D2832&gt;='Cohort Report'!$B$5,$D2832&lt;='Cohort Report'!$B$6),$G2832,"")))</f>
        <v/>
      </c>
    </row>
    <row r="2833" customFormat="false" ht="15" hidden="false" customHeight="false" outlineLevel="0" collapsed="false">
      <c r="A2833" s="9"/>
      <c r="B2833" s="22"/>
      <c r="C2833" s="23"/>
      <c r="D2833" s="19" t="str">
        <f aca="false">IF($A2833="","",_xlfn.MINIFS($B:$B,$A:$A,$A2833))</f>
        <v/>
      </c>
      <c r="E2833" s="20" t="str">
        <f aca="false">IF($A2833="","",IF(AND($B2833=$D2833,COUNTIFS($A$2:$A2833,$A2833,$B$2:$B2833,$B2833)=1),1,0))</f>
        <v/>
      </c>
      <c r="F2833" s="19" t="str">
        <f aca="false">IF($E2833&lt;&gt;1,"",IF(COUNTIFS($A:$A,$A2833,$B:$B,"&gt;"&amp;$D2833)=0,"",_xlfn.MINIFS($B:$B,$A:$A,$A2833,$B:$B,"&gt;"&amp;$D2833)))</f>
        <v/>
      </c>
      <c r="G2833" s="20" t="str">
        <f aca="false">IF($F2833="","",$F2833-$D2833)</f>
        <v/>
      </c>
      <c r="H2833" s="20" t="str">
        <f aca="false">IF($E2833&lt;&gt;1,"",IF($F2833="",0,IF($G2833&lt;='Cohort Report'!$B$7,1,0)))</f>
        <v/>
      </c>
      <c r="I2833" s="20" t="str">
        <f aca="false">IF($E2833&lt;&gt;1,"",IF($F2833="",0,IF($G2833&lt;='Cohort Report'!$B$8,1,0)))</f>
        <v/>
      </c>
      <c r="J2833" s="21" t="str">
        <f aca="false">IF($E2833&lt;&gt;1,"",DATE(YEAR($D2833),MONTH($D2833),1))</f>
        <v/>
      </c>
      <c r="K2833" s="20" t="str">
        <f aca="false">IF($E2833&lt;&gt;1,"",IF($G2833="","",IF(AND($D2833&gt;='Cohort Report'!$B$5,$D2833&lt;='Cohort Report'!$B$6),$G2833,"")))</f>
        <v/>
      </c>
    </row>
    <row r="2834" customFormat="false" ht="15" hidden="false" customHeight="false" outlineLevel="0" collapsed="false">
      <c r="A2834" s="9"/>
      <c r="B2834" s="22"/>
      <c r="C2834" s="23"/>
      <c r="D2834" s="19" t="str">
        <f aca="false">IF($A2834="","",_xlfn.MINIFS($B:$B,$A:$A,$A2834))</f>
        <v/>
      </c>
      <c r="E2834" s="20" t="str">
        <f aca="false">IF($A2834="","",IF(AND($B2834=$D2834,COUNTIFS($A$2:$A2834,$A2834,$B$2:$B2834,$B2834)=1),1,0))</f>
        <v/>
      </c>
      <c r="F2834" s="19" t="str">
        <f aca="false">IF($E2834&lt;&gt;1,"",IF(COUNTIFS($A:$A,$A2834,$B:$B,"&gt;"&amp;$D2834)=0,"",_xlfn.MINIFS($B:$B,$A:$A,$A2834,$B:$B,"&gt;"&amp;$D2834)))</f>
        <v/>
      </c>
      <c r="G2834" s="20" t="str">
        <f aca="false">IF($F2834="","",$F2834-$D2834)</f>
        <v/>
      </c>
      <c r="H2834" s="20" t="str">
        <f aca="false">IF($E2834&lt;&gt;1,"",IF($F2834="",0,IF($G2834&lt;='Cohort Report'!$B$7,1,0)))</f>
        <v/>
      </c>
      <c r="I2834" s="20" t="str">
        <f aca="false">IF($E2834&lt;&gt;1,"",IF($F2834="",0,IF($G2834&lt;='Cohort Report'!$B$8,1,0)))</f>
        <v/>
      </c>
      <c r="J2834" s="21" t="str">
        <f aca="false">IF($E2834&lt;&gt;1,"",DATE(YEAR($D2834),MONTH($D2834),1))</f>
        <v/>
      </c>
      <c r="K2834" s="20" t="str">
        <f aca="false">IF($E2834&lt;&gt;1,"",IF($G2834="","",IF(AND($D2834&gt;='Cohort Report'!$B$5,$D2834&lt;='Cohort Report'!$B$6),$G2834,"")))</f>
        <v/>
      </c>
    </row>
    <row r="2835" customFormat="false" ht="15" hidden="false" customHeight="false" outlineLevel="0" collapsed="false">
      <c r="A2835" s="9"/>
      <c r="B2835" s="22"/>
      <c r="C2835" s="23"/>
      <c r="D2835" s="19" t="str">
        <f aca="false">IF($A2835="","",_xlfn.MINIFS($B:$B,$A:$A,$A2835))</f>
        <v/>
      </c>
      <c r="E2835" s="20" t="str">
        <f aca="false">IF($A2835="","",IF(AND($B2835=$D2835,COUNTIFS($A$2:$A2835,$A2835,$B$2:$B2835,$B2835)=1),1,0))</f>
        <v/>
      </c>
      <c r="F2835" s="19" t="str">
        <f aca="false">IF($E2835&lt;&gt;1,"",IF(COUNTIFS($A:$A,$A2835,$B:$B,"&gt;"&amp;$D2835)=0,"",_xlfn.MINIFS($B:$B,$A:$A,$A2835,$B:$B,"&gt;"&amp;$D2835)))</f>
        <v/>
      </c>
      <c r="G2835" s="20" t="str">
        <f aca="false">IF($F2835="","",$F2835-$D2835)</f>
        <v/>
      </c>
      <c r="H2835" s="20" t="str">
        <f aca="false">IF($E2835&lt;&gt;1,"",IF($F2835="",0,IF($G2835&lt;='Cohort Report'!$B$7,1,0)))</f>
        <v/>
      </c>
      <c r="I2835" s="20" t="str">
        <f aca="false">IF($E2835&lt;&gt;1,"",IF($F2835="",0,IF($G2835&lt;='Cohort Report'!$B$8,1,0)))</f>
        <v/>
      </c>
      <c r="J2835" s="21" t="str">
        <f aca="false">IF($E2835&lt;&gt;1,"",DATE(YEAR($D2835),MONTH($D2835),1))</f>
        <v/>
      </c>
      <c r="K2835" s="20" t="str">
        <f aca="false">IF($E2835&lt;&gt;1,"",IF($G2835="","",IF(AND($D2835&gt;='Cohort Report'!$B$5,$D2835&lt;='Cohort Report'!$B$6),$G2835,"")))</f>
        <v/>
      </c>
    </row>
    <row r="2836" customFormat="false" ht="15" hidden="false" customHeight="false" outlineLevel="0" collapsed="false">
      <c r="A2836" s="9"/>
      <c r="B2836" s="22"/>
      <c r="C2836" s="23"/>
      <c r="D2836" s="19" t="str">
        <f aca="false">IF($A2836="","",_xlfn.MINIFS($B:$B,$A:$A,$A2836))</f>
        <v/>
      </c>
      <c r="E2836" s="20" t="str">
        <f aca="false">IF($A2836="","",IF(AND($B2836=$D2836,COUNTIFS($A$2:$A2836,$A2836,$B$2:$B2836,$B2836)=1),1,0))</f>
        <v/>
      </c>
      <c r="F2836" s="19" t="str">
        <f aca="false">IF($E2836&lt;&gt;1,"",IF(COUNTIFS($A:$A,$A2836,$B:$B,"&gt;"&amp;$D2836)=0,"",_xlfn.MINIFS($B:$B,$A:$A,$A2836,$B:$B,"&gt;"&amp;$D2836)))</f>
        <v/>
      </c>
      <c r="G2836" s="20" t="str">
        <f aca="false">IF($F2836="","",$F2836-$D2836)</f>
        <v/>
      </c>
      <c r="H2836" s="20" t="str">
        <f aca="false">IF($E2836&lt;&gt;1,"",IF($F2836="",0,IF($G2836&lt;='Cohort Report'!$B$7,1,0)))</f>
        <v/>
      </c>
      <c r="I2836" s="20" t="str">
        <f aca="false">IF($E2836&lt;&gt;1,"",IF($F2836="",0,IF($G2836&lt;='Cohort Report'!$B$8,1,0)))</f>
        <v/>
      </c>
      <c r="J2836" s="21" t="str">
        <f aca="false">IF($E2836&lt;&gt;1,"",DATE(YEAR($D2836),MONTH($D2836),1))</f>
        <v/>
      </c>
      <c r="K2836" s="20" t="str">
        <f aca="false">IF($E2836&lt;&gt;1,"",IF($G2836="","",IF(AND($D2836&gt;='Cohort Report'!$B$5,$D2836&lt;='Cohort Report'!$B$6),$G2836,"")))</f>
        <v/>
      </c>
    </row>
    <row r="2837" customFormat="false" ht="15" hidden="false" customHeight="false" outlineLevel="0" collapsed="false">
      <c r="A2837" s="9"/>
      <c r="B2837" s="22"/>
      <c r="C2837" s="23"/>
      <c r="D2837" s="19" t="str">
        <f aca="false">IF($A2837="","",_xlfn.MINIFS($B:$B,$A:$A,$A2837))</f>
        <v/>
      </c>
      <c r="E2837" s="20" t="str">
        <f aca="false">IF($A2837="","",IF(AND($B2837=$D2837,COUNTIFS($A$2:$A2837,$A2837,$B$2:$B2837,$B2837)=1),1,0))</f>
        <v/>
      </c>
      <c r="F2837" s="19" t="str">
        <f aca="false">IF($E2837&lt;&gt;1,"",IF(COUNTIFS($A:$A,$A2837,$B:$B,"&gt;"&amp;$D2837)=0,"",_xlfn.MINIFS($B:$B,$A:$A,$A2837,$B:$B,"&gt;"&amp;$D2837)))</f>
        <v/>
      </c>
      <c r="G2837" s="20" t="str">
        <f aca="false">IF($F2837="","",$F2837-$D2837)</f>
        <v/>
      </c>
      <c r="H2837" s="20" t="str">
        <f aca="false">IF($E2837&lt;&gt;1,"",IF($F2837="",0,IF($G2837&lt;='Cohort Report'!$B$7,1,0)))</f>
        <v/>
      </c>
      <c r="I2837" s="20" t="str">
        <f aca="false">IF($E2837&lt;&gt;1,"",IF($F2837="",0,IF($G2837&lt;='Cohort Report'!$B$8,1,0)))</f>
        <v/>
      </c>
      <c r="J2837" s="21" t="str">
        <f aca="false">IF($E2837&lt;&gt;1,"",DATE(YEAR($D2837),MONTH($D2837),1))</f>
        <v/>
      </c>
      <c r="K2837" s="20" t="str">
        <f aca="false">IF($E2837&lt;&gt;1,"",IF($G2837="","",IF(AND($D2837&gt;='Cohort Report'!$B$5,$D2837&lt;='Cohort Report'!$B$6),$G2837,"")))</f>
        <v/>
      </c>
    </row>
    <row r="2838" customFormat="false" ht="15" hidden="false" customHeight="false" outlineLevel="0" collapsed="false">
      <c r="A2838" s="9"/>
      <c r="B2838" s="22"/>
      <c r="C2838" s="23"/>
      <c r="D2838" s="19" t="str">
        <f aca="false">IF($A2838="","",_xlfn.MINIFS($B:$B,$A:$A,$A2838))</f>
        <v/>
      </c>
      <c r="E2838" s="20" t="str">
        <f aca="false">IF($A2838="","",IF(AND($B2838=$D2838,COUNTIFS($A$2:$A2838,$A2838,$B$2:$B2838,$B2838)=1),1,0))</f>
        <v/>
      </c>
      <c r="F2838" s="19" t="str">
        <f aca="false">IF($E2838&lt;&gt;1,"",IF(COUNTIFS($A:$A,$A2838,$B:$B,"&gt;"&amp;$D2838)=0,"",_xlfn.MINIFS($B:$B,$A:$A,$A2838,$B:$B,"&gt;"&amp;$D2838)))</f>
        <v/>
      </c>
      <c r="G2838" s="20" t="str">
        <f aca="false">IF($F2838="","",$F2838-$D2838)</f>
        <v/>
      </c>
      <c r="H2838" s="20" t="str">
        <f aca="false">IF($E2838&lt;&gt;1,"",IF($F2838="",0,IF($G2838&lt;='Cohort Report'!$B$7,1,0)))</f>
        <v/>
      </c>
      <c r="I2838" s="20" t="str">
        <f aca="false">IF($E2838&lt;&gt;1,"",IF($F2838="",0,IF($G2838&lt;='Cohort Report'!$B$8,1,0)))</f>
        <v/>
      </c>
      <c r="J2838" s="21" t="str">
        <f aca="false">IF($E2838&lt;&gt;1,"",DATE(YEAR($D2838),MONTH($D2838),1))</f>
        <v/>
      </c>
      <c r="K2838" s="20" t="str">
        <f aca="false">IF($E2838&lt;&gt;1,"",IF($G2838="","",IF(AND($D2838&gt;='Cohort Report'!$B$5,$D2838&lt;='Cohort Report'!$B$6),$G2838,"")))</f>
        <v/>
      </c>
    </row>
    <row r="2839" customFormat="false" ht="15" hidden="false" customHeight="false" outlineLevel="0" collapsed="false">
      <c r="A2839" s="9"/>
      <c r="B2839" s="22"/>
      <c r="C2839" s="23"/>
      <c r="D2839" s="19" t="str">
        <f aca="false">IF($A2839="","",_xlfn.MINIFS($B:$B,$A:$A,$A2839))</f>
        <v/>
      </c>
      <c r="E2839" s="20" t="str">
        <f aca="false">IF($A2839="","",IF(AND($B2839=$D2839,COUNTIFS($A$2:$A2839,$A2839,$B$2:$B2839,$B2839)=1),1,0))</f>
        <v/>
      </c>
      <c r="F2839" s="19" t="str">
        <f aca="false">IF($E2839&lt;&gt;1,"",IF(COUNTIFS($A:$A,$A2839,$B:$B,"&gt;"&amp;$D2839)=0,"",_xlfn.MINIFS($B:$B,$A:$A,$A2839,$B:$B,"&gt;"&amp;$D2839)))</f>
        <v/>
      </c>
      <c r="G2839" s="20" t="str">
        <f aca="false">IF($F2839="","",$F2839-$D2839)</f>
        <v/>
      </c>
      <c r="H2839" s="20" t="str">
        <f aca="false">IF($E2839&lt;&gt;1,"",IF($F2839="",0,IF($G2839&lt;='Cohort Report'!$B$7,1,0)))</f>
        <v/>
      </c>
      <c r="I2839" s="20" t="str">
        <f aca="false">IF($E2839&lt;&gt;1,"",IF($F2839="",0,IF($G2839&lt;='Cohort Report'!$B$8,1,0)))</f>
        <v/>
      </c>
      <c r="J2839" s="21" t="str">
        <f aca="false">IF($E2839&lt;&gt;1,"",DATE(YEAR($D2839),MONTH($D2839),1))</f>
        <v/>
      </c>
      <c r="K2839" s="20" t="str">
        <f aca="false">IF($E2839&lt;&gt;1,"",IF($G2839="","",IF(AND($D2839&gt;='Cohort Report'!$B$5,$D2839&lt;='Cohort Report'!$B$6),$G2839,"")))</f>
        <v/>
      </c>
    </row>
    <row r="2840" customFormat="false" ht="15" hidden="false" customHeight="false" outlineLevel="0" collapsed="false">
      <c r="A2840" s="9"/>
      <c r="B2840" s="22"/>
      <c r="C2840" s="23"/>
      <c r="D2840" s="19" t="str">
        <f aca="false">IF($A2840="","",_xlfn.MINIFS($B:$B,$A:$A,$A2840))</f>
        <v/>
      </c>
      <c r="E2840" s="20" t="str">
        <f aca="false">IF($A2840="","",IF(AND($B2840=$D2840,COUNTIFS($A$2:$A2840,$A2840,$B$2:$B2840,$B2840)=1),1,0))</f>
        <v/>
      </c>
      <c r="F2840" s="19" t="str">
        <f aca="false">IF($E2840&lt;&gt;1,"",IF(COUNTIFS($A:$A,$A2840,$B:$B,"&gt;"&amp;$D2840)=0,"",_xlfn.MINIFS($B:$B,$A:$A,$A2840,$B:$B,"&gt;"&amp;$D2840)))</f>
        <v/>
      </c>
      <c r="G2840" s="20" t="str">
        <f aca="false">IF($F2840="","",$F2840-$D2840)</f>
        <v/>
      </c>
      <c r="H2840" s="20" t="str">
        <f aca="false">IF($E2840&lt;&gt;1,"",IF($F2840="",0,IF($G2840&lt;='Cohort Report'!$B$7,1,0)))</f>
        <v/>
      </c>
      <c r="I2840" s="20" t="str">
        <f aca="false">IF($E2840&lt;&gt;1,"",IF($F2840="",0,IF($G2840&lt;='Cohort Report'!$B$8,1,0)))</f>
        <v/>
      </c>
      <c r="J2840" s="21" t="str">
        <f aca="false">IF($E2840&lt;&gt;1,"",DATE(YEAR($D2840),MONTH($D2840),1))</f>
        <v/>
      </c>
      <c r="K2840" s="20" t="str">
        <f aca="false">IF($E2840&lt;&gt;1,"",IF($G2840="","",IF(AND($D2840&gt;='Cohort Report'!$B$5,$D2840&lt;='Cohort Report'!$B$6),$G2840,"")))</f>
        <v/>
      </c>
    </row>
    <row r="2841" customFormat="false" ht="15" hidden="false" customHeight="false" outlineLevel="0" collapsed="false">
      <c r="A2841" s="9"/>
      <c r="B2841" s="22"/>
      <c r="C2841" s="23"/>
      <c r="D2841" s="19" t="str">
        <f aca="false">IF($A2841="","",_xlfn.MINIFS($B:$B,$A:$A,$A2841))</f>
        <v/>
      </c>
      <c r="E2841" s="20" t="str">
        <f aca="false">IF($A2841="","",IF(AND($B2841=$D2841,COUNTIFS($A$2:$A2841,$A2841,$B$2:$B2841,$B2841)=1),1,0))</f>
        <v/>
      </c>
      <c r="F2841" s="19" t="str">
        <f aca="false">IF($E2841&lt;&gt;1,"",IF(COUNTIFS($A:$A,$A2841,$B:$B,"&gt;"&amp;$D2841)=0,"",_xlfn.MINIFS($B:$B,$A:$A,$A2841,$B:$B,"&gt;"&amp;$D2841)))</f>
        <v/>
      </c>
      <c r="G2841" s="20" t="str">
        <f aca="false">IF($F2841="","",$F2841-$D2841)</f>
        <v/>
      </c>
      <c r="H2841" s="20" t="str">
        <f aca="false">IF($E2841&lt;&gt;1,"",IF($F2841="",0,IF($G2841&lt;='Cohort Report'!$B$7,1,0)))</f>
        <v/>
      </c>
      <c r="I2841" s="20" t="str">
        <f aca="false">IF($E2841&lt;&gt;1,"",IF($F2841="",0,IF($G2841&lt;='Cohort Report'!$B$8,1,0)))</f>
        <v/>
      </c>
      <c r="J2841" s="21" t="str">
        <f aca="false">IF($E2841&lt;&gt;1,"",DATE(YEAR($D2841),MONTH($D2841),1))</f>
        <v/>
      </c>
      <c r="K2841" s="20" t="str">
        <f aca="false">IF($E2841&lt;&gt;1,"",IF($G2841="","",IF(AND($D2841&gt;='Cohort Report'!$B$5,$D2841&lt;='Cohort Report'!$B$6),$G2841,"")))</f>
        <v/>
      </c>
    </row>
    <row r="2842" customFormat="false" ht="15" hidden="false" customHeight="false" outlineLevel="0" collapsed="false">
      <c r="A2842" s="9"/>
      <c r="B2842" s="22"/>
      <c r="C2842" s="23"/>
      <c r="D2842" s="19" t="str">
        <f aca="false">IF($A2842="","",_xlfn.MINIFS($B:$B,$A:$A,$A2842))</f>
        <v/>
      </c>
      <c r="E2842" s="20" t="str">
        <f aca="false">IF($A2842="","",IF(AND($B2842=$D2842,COUNTIFS($A$2:$A2842,$A2842,$B$2:$B2842,$B2842)=1),1,0))</f>
        <v/>
      </c>
      <c r="F2842" s="19" t="str">
        <f aca="false">IF($E2842&lt;&gt;1,"",IF(COUNTIFS($A:$A,$A2842,$B:$B,"&gt;"&amp;$D2842)=0,"",_xlfn.MINIFS($B:$B,$A:$A,$A2842,$B:$B,"&gt;"&amp;$D2842)))</f>
        <v/>
      </c>
      <c r="G2842" s="20" t="str">
        <f aca="false">IF($F2842="","",$F2842-$D2842)</f>
        <v/>
      </c>
      <c r="H2842" s="20" t="str">
        <f aca="false">IF($E2842&lt;&gt;1,"",IF($F2842="",0,IF($G2842&lt;='Cohort Report'!$B$7,1,0)))</f>
        <v/>
      </c>
      <c r="I2842" s="20" t="str">
        <f aca="false">IF($E2842&lt;&gt;1,"",IF($F2842="",0,IF($G2842&lt;='Cohort Report'!$B$8,1,0)))</f>
        <v/>
      </c>
      <c r="J2842" s="21" t="str">
        <f aca="false">IF($E2842&lt;&gt;1,"",DATE(YEAR($D2842),MONTH($D2842),1))</f>
        <v/>
      </c>
      <c r="K2842" s="20" t="str">
        <f aca="false">IF($E2842&lt;&gt;1,"",IF($G2842="","",IF(AND($D2842&gt;='Cohort Report'!$B$5,$D2842&lt;='Cohort Report'!$B$6),$G2842,"")))</f>
        <v/>
      </c>
    </row>
    <row r="2843" customFormat="false" ht="15" hidden="false" customHeight="false" outlineLevel="0" collapsed="false">
      <c r="A2843" s="9"/>
      <c r="B2843" s="22"/>
      <c r="C2843" s="23"/>
      <c r="D2843" s="19" t="str">
        <f aca="false">IF($A2843="","",_xlfn.MINIFS($B:$B,$A:$A,$A2843))</f>
        <v/>
      </c>
      <c r="E2843" s="20" t="str">
        <f aca="false">IF($A2843="","",IF(AND($B2843=$D2843,COUNTIFS($A$2:$A2843,$A2843,$B$2:$B2843,$B2843)=1),1,0))</f>
        <v/>
      </c>
      <c r="F2843" s="19" t="str">
        <f aca="false">IF($E2843&lt;&gt;1,"",IF(COUNTIFS($A:$A,$A2843,$B:$B,"&gt;"&amp;$D2843)=0,"",_xlfn.MINIFS($B:$B,$A:$A,$A2843,$B:$B,"&gt;"&amp;$D2843)))</f>
        <v/>
      </c>
      <c r="G2843" s="20" t="str">
        <f aca="false">IF($F2843="","",$F2843-$D2843)</f>
        <v/>
      </c>
      <c r="H2843" s="20" t="str">
        <f aca="false">IF($E2843&lt;&gt;1,"",IF($F2843="",0,IF($G2843&lt;='Cohort Report'!$B$7,1,0)))</f>
        <v/>
      </c>
      <c r="I2843" s="20" t="str">
        <f aca="false">IF($E2843&lt;&gt;1,"",IF($F2843="",0,IF($G2843&lt;='Cohort Report'!$B$8,1,0)))</f>
        <v/>
      </c>
      <c r="J2843" s="21" t="str">
        <f aca="false">IF($E2843&lt;&gt;1,"",DATE(YEAR($D2843),MONTH($D2843),1))</f>
        <v/>
      </c>
      <c r="K2843" s="20" t="str">
        <f aca="false">IF($E2843&lt;&gt;1,"",IF($G2843="","",IF(AND($D2843&gt;='Cohort Report'!$B$5,$D2843&lt;='Cohort Report'!$B$6),$G2843,"")))</f>
        <v/>
      </c>
    </row>
    <row r="2844" customFormat="false" ht="15" hidden="false" customHeight="false" outlineLevel="0" collapsed="false">
      <c r="A2844" s="9"/>
      <c r="B2844" s="22"/>
      <c r="C2844" s="23"/>
      <c r="D2844" s="19" t="str">
        <f aca="false">IF($A2844="","",_xlfn.MINIFS($B:$B,$A:$A,$A2844))</f>
        <v/>
      </c>
      <c r="E2844" s="20" t="str">
        <f aca="false">IF($A2844="","",IF(AND($B2844=$D2844,COUNTIFS($A$2:$A2844,$A2844,$B$2:$B2844,$B2844)=1),1,0))</f>
        <v/>
      </c>
      <c r="F2844" s="19" t="str">
        <f aca="false">IF($E2844&lt;&gt;1,"",IF(COUNTIFS($A:$A,$A2844,$B:$B,"&gt;"&amp;$D2844)=0,"",_xlfn.MINIFS($B:$B,$A:$A,$A2844,$B:$B,"&gt;"&amp;$D2844)))</f>
        <v/>
      </c>
      <c r="G2844" s="20" t="str">
        <f aca="false">IF($F2844="","",$F2844-$D2844)</f>
        <v/>
      </c>
      <c r="H2844" s="20" t="str">
        <f aca="false">IF($E2844&lt;&gt;1,"",IF($F2844="",0,IF($G2844&lt;='Cohort Report'!$B$7,1,0)))</f>
        <v/>
      </c>
      <c r="I2844" s="20" t="str">
        <f aca="false">IF($E2844&lt;&gt;1,"",IF($F2844="",0,IF($G2844&lt;='Cohort Report'!$B$8,1,0)))</f>
        <v/>
      </c>
      <c r="J2844" s="21" t="str">
        <f aca="false">IF($E2844&lt;&gt;1,"",DATE(YEAR($D2844),MONTH($D2844),1))</f>
        <v/>
      </c>
      <c r="K2844" s="20" t="str">
        <f aca="false">IF($E2844&lt;&gt;1,"",IF($G2844="","",IF(AND($D2844&gt;='Cohort Report'!$B$5,$D2844&lt;='Cohort Report'!$B$6),$G2844,"")))</f>
        <v/>
      </c>
    </row>
    <row r="2845" customFormat="false" ht="15" hidden="false" customHeight="false" outlineLevel="0" collapsed="false">
      <c r="A2845" s="9"/>
      <c r="B2845" s="22"/>
      <c r="C2845" s="23"/>
      <c r="D2845" s="19" t="str">
        <f aca="false">IF($A2845="","",_xlfn.MINIFS($B:$B,$A:$A,$A2845))</f>
        <v/>
      </c>
      <c r="E2845" s="20" t="str">
        <f aca="false">IF($A2845="","",IF(AND($B2845=$D2845,COUNTIFS($A$2:$A2845,$A2845,$B$2:$B2845,$B2845)=1),1,0))</f>
        <v/>
      </c>
      <c r="F2845" s="19" t="str">
        <f aca="false">IF($E2845&lt;&gt;1,"",IF(COUNTIFS($A:$A,$A2845,$B:$B,"&gt;"&amp;$D2845)=0,"",_xlfn.MINIFS($B:$B,$A:$A,$A2845,$B:$B,"&gt;"&amp;$D2845)))</f>
        <v/>
      </c>
      <c r="G2845" s="20" t="str">
        <f aca="false">IF($F2845="","",$F2845-$D2845)</f>
        <v/>
      </c>
      <c r="H2845" s="20" t="str">
        <f aca="false">IF($E2845&lt;&gt;1,"",IF($F2845="",0,IF($G2845&lt;='Cohort Report'!$B$7,1,0)))</f>
        <v/>
      </c>
      <c r="I2845" s="20" t="str">
        <f aca="false">IF($E2845&lt;&gt;1,"",IF($F2845="",0,IF($G2845&lt;='Cohort Report'!$B$8,1,0)))</f>
        <v/>
      </c>
      <c r="J2845" s="21" t="str">
        <f aca="false">IF($E2845&lt;&gt;1,"",DATE(YEAR($D2845),MONTH($D2845),1))</f>
        <v/>
      </c>
      <c r="K2845" s="20" t="str">
        <f aca="false">IF($E2845&lt;&gt;1,"",IF($G2845="","",IF(AND($D2845&gt;='Cohort Report'!$B$5,$D2845&lt;='Cohort Report'!$B$6),$G2845,"")))</f>
        <v/>
      </c>
    </row>
    <row r="2846" customFormat="false" ht="15" hidden="false" customHeight="false" outlineLevel="0" collapsed="false">
      <c r="A2846" s="9"/>
      <c r="B2846" s="22"/>
      <c r="C2846" s="23"/>
      <c r="D2846" s="19" t="str">
        <f aca="false">IF($A2846="","",_xlfn.MINIFS($B:$B,$A:$A,$A2846))</f>
        <v/>
      </c>
      <c r="E2846" s="20" t="str">
        <f aca="false">IF($A2846="","",IF(AND($B2846=$D2846,COUNTIFS($A$2:$A2846,$A2846,$B$2:$B2846,$B2846)=1),1,0))</f>
        <v/>
      </c>
      <c r="F2846" s="19" t="str">
        <f aca="false">IF($E2846&lt;&gt;1,"",IF(COUNTIFS($A:$A,$A2846,$B:$B,"&gt;"&amp;$D2846)=0,"",_xlfn.MINIFS($B:$B,$A:$A,$A2846,$B:$B,"&gt;"&amp;$D2846)))</f>
        <v/>
      </c>
      <c r="G2846" s="20" t="str">
        <f aca="false">IF($F2846="","",$F2846-$D2846)</f>
        <v/>
      </c>
      <c r="H2846" s="20" t="str">
        <f aca="false">IF($E2846&lt;&gt;1,"",IF($F2846="",0,IF($G2846&lt;='Cohort Report'!$B$7,1,0)))</f>
        <v/>
      </c>
      <c r="I2846" s="20" t="str">
        <f aca="false">IF($E2846&lt;&gt;1,"",IF($F2846="",0,IF($G2846&lt;='Cohort Report'!$B$8,1,0)))</f>
        <v/>
      </c>
      <c r="J2846" s="21" t="str">
        <f aca="false">IF($E2846&lt;&gt;1,"",DATE(YEAR($D2846),MONTH($D2846),1))</f>
        <v/>
      </c>
      <c r="K2846" s="20" t="str">
        <f aca="false">IF($E2846&lt;&gt;1,"",IF($G2846="","",IF(AND($D2846&gt;='Cohort Report'!$B$5,$D2846&lt;='Cohort Report'!$B$6),$G2846,"")))</f>
        <v/>
      </c>
    </row>
    <row r="2847" customFormat="false" ht="15" hidden="false" customHeight="false" outlineLevel="0" collapsed="false">
      <c r="A2847" s="9"/>
      <c r="B2847" s="22"/>
      <c r="C2847" s="23"/>
      <c r="D2847" s="19" t="str">
        <f aca="false">IF($A2847="","",_xlfn.MINIFS($B:$B,$A:$A,$A2847))</f>
        <v/>
      </c>
      <c r="E2847" s="20" t="str">
        <f aca="false">IF($A2847="","",IF(AND($B2847=$D2847,COUNTIFS($A$2:$A2847,$A2847,$B$2:$B2847,$B2847)=1),1,0))</f>
        <v/>
      </c>
      <c r="F2847" s="19" t="str">
        <f aca="false">IF($E2847&lt;&gt;1,"",IF(COUNTIFS($A:$A,$A2847,$B:$B,"&gt;"&amp;$D2847)=0,"",_xlfn.MINIFS($B:$B,$A:$A,$A2847,$B:$B,"&gt;"&amp;$D2847)))</f>
        <v/>
      </c>
      <c r="G2847" s="20" t="str">
        <f aca="false">IF($F2847="","",$F2847-$D2847)</f>
        <v/>
      </c>
      <c r="H2847" s="20" t="str">
        <f aca="false">IF($E2847&lt;&gt;1,"",IF($F2847="",0,IF($G2847&lt;='Cohort Report'!$B$7,1,0)))</f>
        <v/>
      </c>
      <c r="I2847" s="20" t="str">
        <f aca="false">IF($E2847&lt;&gt;1,"",IF($F2847="",0,IF($G2847&lt;='Cohort Report'!$B$8,1,0)))</f>
        <v/>
      </c>
      <c r="J2847" s="21" t="str">
        <f aca="false">IF($E2847&lt;&gt;1,"",DATE(YEAR($D2847),MONTH($D2847),1))</f>
        <v/>
      </c>
      <c r="K2847" s="20" t="str">
        <f aca="false">IF($E2847&lt;&gt;1,"",IF($G2847="","",IF(AND($D2847&gt;='Cohort Report'!$B$5,$D2847&lt;='Cohort Report'!$B$6),$G2847,"")))</f>
        <v/>
      </c>
    </row>
    <row r="2848" customFormat="false" ht="15" hidden="false" customHeight="false" outlineLevel="0" collapsed="false">
      <c r="A2848" s="9"/>
      <c r="B2848" s="22"/>
      <c r="C2848" s="23"/>
      <c r="D2848" s="19" t="str">
        <f aca="false">IF($A2848="","",_xlfn.MINIFS($B:$B,$A:$A,$A2848))</f>
        <v/>
      </c>
      <c r="E2848" s="20" t="str">
        <f aca="false">IF($A2848="","",IF(AND($B2848=$D2848,COUNTIFS($A$2:$A2848,$A2848,$B$2:$B2848,$B2848)=1),1,0))</f>
        <v/>
      </c>
      <c r="F2848" s="19" t="str">
        <f aca="false">IF($E2848&lt;&gt;1,"",IF(COUNTIFS($A:$A,$A2848,$B:$B,"&gt;"&amp;$D2848)=0,"",_xlfn.MINIFS($B:$B,$A:$A,$A2848,$B:$B,"&gt;"&amp;$D2848)))</f>
        <v/>
      </c>
      <c r="G2848" s="20" t="str">
        <f aca="false">IF($F2848="","",$F2848-$D2848)</f>
        <v/>
      </c>
      <c r="H2848" s="20" t="str">
        <f aca="false">IF($E2848&lt;&gt;1,"",IF($F2848="",0,IF($G2848&lt;='Cohort Report'!$B$7,1,0)))</f>
        <v/>
      </c>
      <c r="I2848" s="20" t="str">
        <f aca="false">IF($E2848&lt;&gt;1,"",IF($F2848="",0,IF($G2848&lt;='Cohort Report'!$B$8,1,0)))</f>
        <v/>
      </c>
      <c r="J2848" s="21" t="str">
        <f aca="false">IF($E2848&lt;&gt;1,"",DATE(YEAR($D2848),MONTH($D2848),1))</f>
        <v/>
      </c>
      <c r="K2848" s="20" t="str">
        <f aca="false">IF($E2848&lt;&gt;1,"",IF($G2848="","",IF(AND($D2848&gt;='Cohort Report'!$B$5,$D2848&lt;='Cohort Report'!$B$6),$G2848,"")))</f>
        <v/>
      </c>
    </row>
    <row r="2849" customFormat="false" ht="15" hidden="false" customHeight="false" outlineLevel="0" collapsed="false">
      <c r="A2849" s="9"/>
      <c r="B2849" s="22"/>
      <c r="C2849" s="23"/>
      <c r="D2849" s="19" t="str">
        <f aca="false">IF($A2849="","",_xlfn.MINIFS($B:$B,$A:$A,$A2849))</f>
        <v/>
      </c>
      <c r="E2849" s="20" t="str">
        <f aca="false">IF($A2849="","",IF(AND($B2849=$D2849,COUNTIFS($A$2:$A2849,$A2849,$B$2:$B2849,$B2849)=1),1,0))</f>
        <v/>
      </c>
      <c r="F2849" s="19" t="str">
        <f aca="false">IF($E2849&lt;&gt;1,"",IF(COUNTIFS($A:$A,$A2849,$B:$B,"&gt;"&amp;$D2849)=0,"",_xlfn.MINIFS($B:$B,$A:$A,$A2849,$B:$B,"&gt;"&amp;$D2849)))</f>
        <v/>
      </c>
      <c r="G2849" s="20" t="str">
        <f aca="false">IF($F2849="","",$F2849-$D2849)</f>
        <v/>
      </c>
      <c r="H2849" s="20" t="str">
        <f aca="false">IF($E2849&lt;&gt;1,"",IF($F2849="",0,IF($G2849&lt;='Cohort Report'!$B$7,1,0)))</f>
        <v/>
      </c>
      <c r="I2849" s="20" t="str">
        <f aca="false">IF($E2849&lt;&gt;1,"",IF($F2849="",0,IF($G2849&lt;='Cohort Report'!$B$8,1,0)))</f>
        <v/>
      </c>
      <c r="J2849" s="21" t="str">
        <f aca="false">IF($E2849&lt;&gt;1,"",DATE(YEAR($D2849),MONTH($D2849),1))</f>
        <v/>
      </c>
      <c r="K2849" s="20" t="str">
        <f aca="false">IF($E2849&lt;&gt;1,"",IF($G2849="","",IF(AND($D2849&gt;='Cohort Report'!$B$5,$D2849&lt;='Cohort Report'!$B$6),$G2849,"")))</f>
        <v/>
      </c>
    </row>
    <row r="2850" customFormat="false" ht="15" hidden="false" customHeight="false" outlineLevel="0" collapsed="false">
      <c r="A2850" s="9"/>
      <c r="B2850" s="22"/>
      <c r="C2850" s="23"/>
      <c r="D2850" s="19" t="str">
        <f aca="false">IF($A2850="","",_xlfn.MINIFS($B:$B,$A:$A,$A2850))</f>
        <v/>
      </c>
      <c r="E2850" s="20" t="str">
        <f aca="false">IF($A2850="","",IF(AND($B2850=$D2850,COUNTIFS($A$2:$A2850,$A2850,$B$2:$B2850,$B2850)=1),1,0))</f>
        <v/>
      </c>
      <c r="F2850" s="19" t="str">
        <f aca="false">IF($E2850&lt;&gt;1,"",IF(COUNTIFS($A:$A,$A2850,$B:$B,"&gt;"&amp;$D2850)=0,"",_xlfn.MINIFS($B:$B,$A:$A,$A2850,$B:$B,"&gt;"&amp;$D2850)))</f>
        <v/>
      </c>
      <c r="G2850" s="20" t="str">
        <f aca="false">IF($F2850="","",$F2850-$D2850)</f>
        <v/>
      </c>
      <c r="H2850" s="20" t="str">
        <f aca="false">IF($E2850&lt;&gt;1,"",IF($F2850="",0,IF($G2850&lt;='Cohort Report'!$B$7,1,0)))</f>
        <v/>
      </c>
      <c r="I2850" s="20" t="str">
        <f aca="false">IF($E2850&lt;&gt;1,"",IF($F2850="",0,IF($G2850&lt;='Cohort Report'!$B$8,1,0)))</f>
        <v/>
      </c>
      <c r="J2850" s="21" t="str">
        <f aca="false">IF($E2850&lt;&gt;1,"",DATE(YEAR($D2850),MONTH($D2850),1))</f>
        <v/>
      </c>
      <c r="K2850" s="20" t="str">
        <f aca="false">IF($E2850&lt;&gt;1,"",IF($G2850="","",IF(AND($D2850&gt;='Cohort Report'!$B$5,$D2850&lt;='Cohort Report'!$B$6),$G2850,"")))</f>
        <v/>
      </c>
    </row>
    <row r="2851" customFormat="false" ht="15" hidden="false" customHeight="false" outlineLevel="0" collapsed="false">
      <c r="A2851" s="9"/>
      <c r="B2851" s="22"/>
      <c r="C2851" s="23"/>
      <c r="D2851" s="19" t="str">
        <f aca="false">IF($A2851="","",_xlfn.MINIFS($B:$B,$A:$A,$A2851))</f>
        <v/>
      </c>
      <c r="E2851" s="20" t="str">
        <f aca="false">IF($A2851="","",IF(AND($B2851=$D2851,COUNTIFS($A$2:$A2851,$A2851,$B$2:$B2851,$B2851)=1),1,0))</f>
        <v/>
      </c>
      <c r="F2851" s="19" t="str">
        <f aca="false">IF($E2851&lt;&gt;1,"",IF(COUNTIFS($A:$A,$A2851,$B:$B,"&gt;"&amp;$D2851)=0,"",_xlfn.MINIFS($B:$B,$A:$A,$A2851,$B:$B,"&gt;"&amp;$D2851)))</f>
        <v/>
      </c>
      <c r="G2851" s="20" t="str">
        <f aca="false">IF($F2851="","",$F2851-$D2851)</f>
        <v/>
      </c>
      <c r="H2851" s="20" t="str">
        <f aca="false">IF($E2851&lt;&gt;1,"",IF($F2851="",0,IF($G2851&lt;='Cohort Report'!$B$7,1,0)))</f>
        <v/>
      </c>
      <c r="I2851" s="20" t="str">
        <f aca="false">IF($E2851&lt;&gt;1,"",IF($F2851="",0,IF($G2851&lt;='Cohort Report'!$B$8,1,0)))</f>
        <v/>
      </c>
      <c r="J2851" s="21" t="str">
        <f aca="false">IF($E2851&lt;&gt;1,"",DATE(YEAR($D2851),MONTH($D2851),1))</f>
        <v/>
      </c>
      <c r="K2851" s="20" t="str">
        <f aca="false">IF($E2851&lt;&gt;1,"",IF($G2851="","",IF(AND($D2851&gt;='Cohort Report'!$B$5,$D2851&lt;='Cohort Report'!$B$6),$G2851,"")))</f>
        <v/>
      </c>
    </row>
    <row r="2852" customFormat="false" ht="15" hidden="false" customHeight="false" outlineLevel="0" collapsed="false">
      <c r="A2852" s="9"/>
      <c r="B2852" s="22"/>
      <c r="C2852" s="23"/>
      <c r="D2852" s="19" t="str">
        <f aca="false">IF($A2852="","",_xlfn.MINIFS($B:$B,$A:$A,$A2852))</f>
        <v/>
      </c>
      <c r="E2852" s="20" t="str">
        <f aca="false">IF($A2852="","",IF(AND($B2852=$D2852,COUNTIFS($A$2:$A2852,$A2852,$B$2:$B2852,$B2852)=1),1,0))</f>
        <v/>
      </c>
      <c r="F2852" s="19" t="str">
        <f aca="false">IF($E2852&lt;&gt;1,"",IF(COUNTIFS($A:$A,$A2852,$B:$B,"&gt;"&amp;$D2852)=0,"",_xlfn.MINIFS($B:$B,$A:$A,$A2852,$B:$B,"&gt;"&amp;$D2852)))</f>
        <v/>
      </c>
      <c r="G2852" s="20" t="str">
        <f aca="false">IF($F2852="","",$F2852-$D2852)</f>
        <v/>
      </c>
      <c r="H2852" s="20" t="str">
        <f aca="false">IF($E2852&lt;&gt;1,"",IF($F2852="",0,IF($G2852&lt;='Cohort Report'!$B$7,1,0)))</f>
        <v/>
      </c>
      <c r="I2852" s="20" t="str">
        <f aca="false">IF($E2852&lt;&gt;1,"",IF($F2852="",0,IF($G2852&lt;='Cohort Report'!$B$8,1,0)))</f>
        <v/>
      </c>
      <c r="J2852" s="21" t="str">
        <f aca="false">IF($E2852&lt;&gt;1,"",DATE(YEAR($D2852),MONTH($D2852),1))</f>
        <v/>
      </c>
      <c r="K2852" s="20" t="str">
        <f aca="false">IF($E2852&lt;&gt;1,"",IF($G2852="","",IF(AND($D2852&gt;='Cohort Report'!$B$5,$D2852&lt;='Cohort Report'!$B$6),$G2852,"")))</f>
        <v/>
      </c>
    </row>
    <row r="2853" customFormat="false" ht="15" hidden="false" customHeight="false" outlineLevel="0" collapsed="false">
      <c r="A2853" s="9"/>
      <c r="B2853" s="22"/>
      <c r="C2853" s="23"/>
      <c r="D2853" s="19" t="str">
        <f aca="false">IF($A2853="","",_xlfn.MINIFS($B:$B,$A:$A,$A2853))</f>
        <v/>
      </c>
      <c r="E2853" s="20" t="str">
        <f aca="false">IF($A2853="","",IF(AND($B2853=$D2853,COUNTIFS($A$2:$A2853,$A2853,$B$2:$B2853,$B2853)=1),1,0))</f>
        <v/>
      </c>
      <c r="F2853" s="19" t="str">
        <f aca="false">IF($E2853&lt;&gt;1,"",IF(COUNTIFS($A:$A,$A2853,$B:$B,"&gt;"&amp;$D2853)=0,"",_xlfn.MINIFS($B:$B,$A:$A,$A2853,$B:$B,"&gt;"&amp;$D2853)))</f>
        <v/>
      </c>
      <c r="G2853" s="20" t="str">
        <f aca="false">IF($F2853="","",$F2853-$D2853)</f>
        <v/>
      </c>
      <c r="H2853" s="20" t="str">
        <f aca="false">IF($E2853&lt;&gt;1,"",IF($F2853="",0,IF($G2853&lt;='Cohort Report'!$B$7,1,0)))</f>
        <v/>
      </c>
      <c r="I2853" s="20" t="str">
        <f aca="false">IF($E2853&lt;&gt;1,"",IF($F2853="",0,IF($G2853&lt;='Cohort Report'!$B$8,1,0)))</f>
        <v/>
      </c>
      <c r="J2853" s="21" t="str">
        <f aca="false">IF($E2853&lt;&gt;1,"",DATE(YEAR($D2853),MONTH($D2853),1))</f>
        <v/>
      </c>
      <c r="K2853" s="20" t="str">
        <f aca="false">IF($E2853&lt;&gt;1,"",IF($G2853="","",IF(AND($D2853&gt;='Cohort Report'!$B$5,$D2853&lt;='Cohort Report'!$B$6),$G2853,"")))</f>
        <v/>
      </c>
    </row>
    <row r="2854" customFormat="false" ht="15" hidden="false" customHeight="false" outlineLevel="0" collapsed="false">
      <c r="A2854" s="9"/>
      <c r="B2854" s="22"/>
      <c r="C2854" s="23"/>
      <c r="D2854" s="19" t="str">
        <f aca="false">IF($A2854="","",_xlfn.MINIFS($B:$B,$A:$A,$A2854))</f>
        <v/>
      </c>
      <c r="E2854" s="20" t="str">
        <f aca="false">IF($A2854="","",IF(AND($B2854=$D2854,COUNTIFS($A$2:$A2854,$A2854,$B$2:$B2854,$B2854)=1),1,0))</f>
        <v/>
      </c>
      <c r="F2854" s="19" t="str">
        <f aca="false">IF($E2854&lt;&gt;1,"",IF(COUNTIFS($A:$A,$A2854,$B:$B,"&gt;"&amp;$D2854)=0,"",_xlfn.MINIFS($B:$B,$A:$A,$A2854,$B:$B,"&gt;"&amp;$D2854)))</f>
        <v/>
      </c>
      <c r="G2854" s="20" t="str">
        <f aca="false">IF($F2854="","",$F2854-$D2854)</f>
        <v/>
      </c>
      <c r="H2854" s="20" t="str">
        <f aca="false">IF($E2854&lt;&gt;1,"",IF($F2854="",0,IF($G2854&lt;='Cohort Report'!$B$7,1,0)))</f>
        <v/>
      </c>
      <c r="I2854" s="20" t="str">
        <f aca="false">IF($E2854&lt;&gt;1,"",IF($F2854="",0,IF($G2854&lt;='Cohort Report'!$B$8,1,0)))</f>
        <v/>
      </c>
      <c r="J2854" s="21" t="str">
        <f aca="false">IF($E2854&lt;&gt;1,"",DATE(YEAR($D2854),MONTH($D2854),1))</f>
        <v/>
      </c>
      <c r="K2854" s="20" t="str">
        <f aca="false">IF($E2854&lt;&gt;1,"",IF($G2854="","",IF(AND($D2854&gt;='Cohort Report'!$B$5,$D2854&lt;='Cohort Report'!$B$6),$G2854,"")))</f>
        <v/>
      </c>
    </row>
    <row r="2855" customFormat="false" ht="15" hidden="false" customHeight="false" outlineLevel="0" collapsed="false">
      <c r="A2855" s="9"/>
      <c r="B2855" s="22"/>
      <c r="C2855" s="23"/>
      <c r="D2855" s="19" t="str">
        <f aca="false">IF($A2855="","",_xlfn.MINIFS($B:$B,$A:$A,$A2855))</f>
        <v/>
      </c>
      <c r="E2855" s="20" t="str">
        <f aca="false">IF($A2855="","",IF(AND($B2855=$D2855,COUNTIFS($A$2:$A2855,$A2855,$B$2:$B2855,$B2855)=1),1,0))</f>
        <v/>
      </c>
      <c r="F2855" s="19" t="str">
        <f aca="false">IF($E2855&lt;&gt;1,"",IF(COUNTIFS($A:$A,$A2855,$B:$B,"&gt;"&amp;$D2855)=0,"",_xlfn.MINIFS($B:$B,$A:$A,$A2855,$B:$B,"&gt;"&amp;$D2855)))</f>
        <v/>
      </c>
      <c r="G2855" s="20" t="str">
        <f aca="false">IF($F2855="","",$F2855-$D2855)</f>
        <v/>
      </c>
      <c r="H2855" s="20" t="str">
        <f aca="false">IF($E2855&lt;&gt;1,"",IF($F2855="",0,IF($G2855&lt;='Cohort Report'!$B$7,1,0)))</f>
        <v/>
      </c>
      <c r="I2855" s="20" t="str">
        <f aca="false">IF($E2855&lt;&gt;1,"",IF($F2855="",0,IF($G2855&lt;='Cohort Report'!$B$8,1,0)))</f>
        <v/>
      </c>
      <c r="J2855" s="21" t="str">
        <f aca="false">IF($E2855&lt;&gt;1,"",DATE(YEAR($D2855),MONTH($D2855),1))</f>
        <v/>
      </c>
      <c r="K2855" s="20" t="str">
        <f aca="false">IF($E2855&lt;&gt;1,"",IF($G2855="","",IF(AND($D2855&gt;='Cohort Report'!$B$5,$D2855&lt;='Cohort Report'!$B$6),$G2855,"")))</f>
        <v/>
      </c>
    </row>
    <row r="2856" customFormat="false" ht="15" hidden="false" customHeight="false" outlineLevel="0" collapsed="false">
      <c r="A2856" s="9"/>
      <c r="B2856" s="22"/>
      <c r="C2856" s="23"/>
      <c r="D2856" s="19" t="str">
        <f aca="false">IF($A2856="","",_xlfn.MINIFS($B:$B,$A:$A,$A2856))</f>
        <v/>
      </c>
      <c r="E2856" s="20" t="str">
        <f aca="false">IF($A2856="","",IF(AND($B2856=$D2856,COUNTIFS($A$2:$A2856,$A2856,$B$2:$B2856,$B2856)=1),1,0))</f>
        <v/>
      </c>
      <c r="F2856" s="19" t="str">
        <f aca="false">IF($E2856&lt;&gt;1,"",IF(COUNTIFS($A:$A,$A2856,$B:$B,"&gt;"&amp;$D2856)=0,"",_xlfn.MINIFS($B:$B,$A:$A,$A2856,$B:$B,"&gt;"&amp;$D2856)))</f>
        <v/>
      </c>
      <c r="G2856" s="20" t="str">
        <f aca="false">IF($F2856="","",$F2856-$D2856)</f>
        <v/>
      </c>
      <c r="H2856" s="20" t="str">
        <f aca="false">IF($E2856&lt;&gt;1,"",IF($F2856="",0,IF($G2856&lt;='Cohort Report'!$B$7,1,0)))</f>
        <v/>
      </c>
      <c r="I2856" s="20" t="str">
        <f aca="false">IF($E2856&lt;&gt;1,"",IF($F2856="",0,IF($G2856&lt;='Cohort Report'!$B$8,1,0)))</f>
        <v/>
      </c>
      <c r="J2856" s="21" t="str">
        <f aca="false">IF($E2856&lt;&gt;1,"",DATE(YEAR($D2856),MONTH($D2856),1))</f>
        <v/>
      </c>
      <c r="K2856" s="20" t="str">
        <f aca="false">IF($E2856&lt;&gt;1,"",IF($G2856="","",IF(AND($D2856&gt;='Cohort Report'!$B$5,$D2856&lt;='Cohort Report'!$B$6),$G2856,"")))</f>
        <v/>
      </c>
    </row>
    <row r="2857" customFormat="false" ht="15" hidden="false" customHeight="false" outlineLevel="0" collapsed="false">
      <c r="A2857" s="9"/>
      <c r="B2857" s="22"/>
      <c r="C2857" s="23"/>
      <c r="D2857" s="19" t="str">
        <f aca="false">IF($A2857="","",_xlfn.MINIFS($B:$B,$A:$A,$A2857))</f>
        <v/>
      </c>
      <c r="E2857" s="20" t="str">
        <f aca="false">IF($A2857="","",IF(AND($B2857=$D2857,COUNTIFS($A$2:$A2857,$A2857,$B$2:$B2857,$B2857)=1),1,0))</f>
        <v/>
      </c>
      <c r="F2857" s="19" t="str">
        <f aca="false">IF($E2857&lt;&gt;1,"",IF(COUNTIFS($A:$A,$A2857,$B:$B,"&gt;"&amp;$D2857)=0,"",_xlfn.MINIFS($B:$B,$A:$A,$A2857,$B:$B,"&gt;"&amp;$D2857)))</f>
        <v/>
      </c>
      <c r="G2857" s="20" t="str">
        <f aca="false">IF($F2857="","",$F2857-$D2857)</f>
        <v/>
      </c>
      <c r="H2857" s="20" t="str">
        <f aca="false">IF($E2857&lt;&gt;1,"",IF($F2857="",0,IF($G2857&lt;='Cohort Report'!$B$7,1,0)))</f>
        <v/>
      </c>
      <c r="I2857" s="20" t="str">
        <f aca="false">IF($E2857&lt;&gt;1,"",IF($F2857="",0,IF($G2857&lt;='Cohort Report'!$B$8,1,0)))</f>
        <v/>
      </c>
      <c r="J2857" s="21" t="str">
        <f aca="false">IF($E2857&lt;&gt;1,"",DATE(YEAR($D2857),MONTH($D2857),1))</f>
        <v/>
      </c>
      <c r="K2857" s="20" t="str">
        <f aca="false">IF($E2857&lt;&gt;1,"",IF($G2857="","",IF(AND($D2857&gt;='Cohort Report'!$B$5,$D2857&lt;='Cohort Report'!$B$6),$G2857,"")))</f>
        <v/>
      </c>
    </row>
    <row r="2858" customFormat="false" ht="15" hidden="false" customHeight="false" outlineLevel="0" collapsed="false">
      <c r="A2858" s="9"/>
      <c r="B2858" s="22"/>
      <c r="C2858" s="23"/>
      <c r="D2858" s="19" t="str">
        <f aca="false">IF($A2858="","",_xlfn.MINIFS($B:$B,$A:$A,$A2858))</f>
        <v/>
      </c>
      <c r="E2858" s="20" t="str">
        <f aca="false">IF($A2858="","",IF(AND($B2858=$D2858,COUNTIFS($A$2:$A2858,$A2858,$B$2:$B2858,$B2858)=1),1,0))</f>
        <v/>
      </c>
      <c r="F2858" s="19" t="str">
        <f aca="false">IF($E2858&lt;&gt;1,"",IF(COUNTIFS($A:$A,$A2858,$B:$B,"&gt;"&amp;$D2858)=0,"",_xlfn.MINIFS($B:$B,$A:$A,$A2858,$B:$B,"&gt;"&amp;$D2858)))</f>
        <v/>
      </c>
      <c r="G2858" s="20" t="str">
        <f aca="false">IF($F2858="","",$F2858-$D2858)</f>
        <v/>
      </c>
      <c r="H2858" s="20" t="str">
        <f aca="false">IF($E2858&lt;&gt;1,"",IF($F2858="",0,IF($G2858&lt;='Cohort Report'!$B$7,1,0)))</f>
        <v/>
      </c>
      <c r="I2858" s="20" t="str">
        <f aca="false">IF($E2858&lt;&gt;1,"",IF($F2858="",0,IF($G2858&lt;='Cohort Report'!$B$8,1,0)))</f>
        <v/>
      </c>
      <c r="J2858" s="21" t="str">
        <f aca="false">IF($E2858&lt;&gt;1,"",DATE(YEAR($D2858),MONTH($D2858),1))</f>
        <v/>
      </c>
      <c r="K2858" s="20" t="str">
        <f aca="false">IF($E2858&lt;&gt;1,"",IF($G2858="","",IF(AND($D2858&gt;='Cohort Report'!$B$5,$D2858&lt;='Cohort Report'!$B$6),$G2858,"")))</f>
        <v/>
      </c>
    </row>
    <row r="2859" customFormat="false" ht="15" hidden="false" customHeight="false" outlineLevel="0" collapsed="false">
      <c r="A2859" s="9"/>
      <c r="B2859" s="22"/>
      <c r="C2859" s="23"/>
      <c r="D2859" s="19" t="str">
        <f aca="false">IF($A2859="","",_xlfn.MINIFS($B:$B,$A:$A,$A2859))</f>
        <v/>
      </c>
      <c r="E2859" s="20" t="str">
        <f aca="false">IF($A2859="","",IF(AND($B2859=$D2859,COUNTIFS($A$2:$A2859,$A2859,$B$2:$B2859,$B2859)=1),1,0))</f>
        <v/>
      </c>
      <c r="F2859" s="19" t="str">
        <f aca="false">IF($E2859&lt;&gt;1,"",IF(COUNTIFS($A:$A,$A2859,$B:$B,"&gt;"&amp;$D2859)=0,"",_xlfn.MINIFS($B:$B,$A:$A,$A2859,$B:$B,"&gt;"&amp;$D2859)))</f>
        <v/>
      </c>
      <c r="G2859" s="20" t="str">
        <f aca="false">IF($F2859="","",$F2859-$D2859)</f>
        <v/>
      </c>
      <c r="H2859" s="20" t="str">
        <f aca="false">IF($E2859&lt;&gt;1,"",IF($F2859="",0,IF($G2859&lt;='Cohort Report'!$B$7,1,0)))</f>
        <v/>
      </c>
      <c r="I2859" s="20" t="str">
        <f aca="false">IF($E2859&lt;&gt;1,"",IF($F2859="",0,IF($G2859&lt;='Cohort Report'!$B$8,1,0)))</f>
        <v/>
      </c>
      <c r="J2859" s="21" t="str">
        <f aca="false">IF($E2859&lt;&gt;1,"",DATE(YEAR($D2859),MONTH($D2859),1))</f>
        <v/>
      </c>
      <c r="K2859" s="20" t="str">
        <f aca="false">IF($E2859&lt;&gt;1,"",IF($G2859="","",IF(AND($D2859&gt;='Cohort Report'!$B$5,$D2859&lt;='Cohort Report'!$B$6),$G2859,"")))</f>
        <v/>
      </c>
    </row>
    <row r="2860" customFormat="false" ht="15" hidden="false" customHeight="false" outlineLevel="0" collapsed="false">
      <c r="A2860" s="9"/>
      <c r="B2860" s="22"/>
      <c r="C2860" s="23"/>
      <c r="D2860" s="19" t="str">
        <f aca="false">IF($A2860="","",_xlfn.MINIFS($B:$B,$A:$A,$A2860))</f>
        <v/>
      </c>
      <c r="E2860" s="20" t="str">
        <f aca="false">IF($A2860="","",IF(AND($B2860=$D2860,COUNTIFS($A$2:$A2860,$A2860,$B$2:$B2860,$B2860)=1),1,0))</f>
        <v/>
      </c>
      <c r="F2860" s="19" t="str">
        <f aca="false">IF($E2860&lt;&gt;1,"",IF(COUNTIFS($A:$A,$A2860,$B:$B,"&gt;"&amp;$D2860)=0,"",_xlfn.MINIFS($B:$B,$A:$A,$A2860,$B:$B,"&gt;"&amp;$D2860)))</f>
        <v/>
      </c>
      <c r="G2860" s="20" t="str">
        <f aca="false">IF($F2860="","",$F2860-$D2860)</f>
        <v/>
      </c>
      <c r="H2860" s="20" t="str">
        <f aca="false">IF($E2860&lt;&gt;1,"",IF($F2860="",0,IF($G2860&lt;='Cohort Report'!$B$7,1,0)))</f>
        <v/>
      </c>
      <c r="I2860" s="20" t="str">
        <f aca="false">IF($E2860&lt;&gt;1,"",IF($F2860="",0,IF($G2860&lt;='Cohort Report'!$B$8,1,0)))</f>
        <v/>
      </c>
      <c r="J2860" s="21" t="str">
        <f aca="false">IF($E2860&lt;&gt;1,"",DATE(YEAR($D2860),MONTH($D2860),1))</f>
        <v/>
      </c>
      <c r="K2860" s="20" t="str">
        <f aca="false">IF($E2860&lt;&gt;1,"",IF($G2860="","",IF(AND($D2860&gt;='Cohort Report'!$B$5,$D2860&lt;='Cohort Report'!$B$6),$G2860,"")))</f>
        <v/>
      </c>
    </row>
    <row r="2861" customFormat="false" ht="15" hidden="false" customHeight="false" outlineLevel="0" collapsed="false">
      <c r="A2861" s="9"/>
      <c r="B2861" s="22"/>
      <c r="C2861" s="23"/>
      <c r="D2861" s="19" t="str">
        <f aca="false">IF($A2861="","",_xlfn.MINIFS($B:$B,$A:$A,$A2861))</f>
        <v/>
      </c>
      <c r="E2861" s="20" t="str">
        <f aca="false">IF($A2861="","",IF(AND($B2861=$D2861,COUNTIFS($A$2:$A2861,$A2861,$B$2:$B2861,$B2861)=1),1,0))</f>
        <v/>
      </c>
      <c r="F2861" s="19" t="str">
        <f aca="false">IF($E2861&lt;&gt;1,"",IF(COUNTIFS($A:$A,$A2861,$B:$B,"&gt;"&amp;$D2861)=0,"",_xlfn.MINIFS($B:$B,$A:$A,$A2861,$B:$B,"&gt;"&amp;$D2861)))</f>
        <v/>
      </c>
      <c r="G2861" s="20" t="str">
        <f aca="false">IF($F2861="","",$F2861-$D2861)</f>
        <v/>
      </c>
      <c r="H2861" s="20" t="str">
        <f aca="false">IF($E2861&lt;&gt;1,"",IF($F2861="",0,IF($G2861&lt;='Cohort Report'!$B$7,1,0)))</f>
        <v/>
      </c>
      <c r="I2861" s="20" t="str">
        <f aca="false">IF($E2861&lt;&gt;1,"",IF($F2861="",0,IF($G2861&lt;='Cohort Report'!$B$8,1,0)))</f>
        <v/>
      </c>
      <c r="J2861" s="21" t="str">
        <f aca="false">IF($E2861&lt;&gt;1,"",DATE(YEAR($D2861),MONTH($D2861),1))</f>
        <v/>
      </c>
      <c r="K2861" s="20" t="str">
        <f aca="false">IF($E2861&lt;&gt;1,"",IF($G2861="","",IF(AND($D2861&gt;='Cohort Report'!$B$5,$D2861&lt;='Cohort Report'!$B$6),$G2861,"")))</f>
        <v/>
      </c>
    </row>
    <row r="2862" customFormat="false" ht="15" hidden="false" customHeight="false" outlineLevel="0" collapsed="false">
      <c r="A2862" s="9"/>
      <c r="B2862" s="22"/>
      <c r="C2862" s="23"/>
      <c r="D2862" s="19" t="str">
        <f aca="false">IF($A2862="","",_xlfn.MINIFS($B:$B,$A:$A,$A2862))</f>
        <v/>
      </c>
      <c r="E2862" s="20" t="str">
        <f aca="false">IF($A2862="","",IF(AND($B2862=$D2862,COUNTIFS($A$2:$A2862,$A2862,$B$2:$B2862,$B2862)=1),1,0))</f>
        <v/>
      </c>
      <c r="F2862" s="19" t="str">
        <f aca="false">IF($E2862&lt;&gt;1,"",IF(COUNTIFS($A:$A,$A2862,$B:$B,"&gt;"&amp;$D2862)=0,"",_xlfn.MINIFS($B:$B,$A:$A,$A2862,$B:$B,"&gt;"&amp;$D2862)))</f>
        <v/>
      </c>
      <c r="G2862" s="20" t="str">
        <f aca="false">IF($F2862="","",$F2862-$D2862)</f>
        <v/>
      </c>
      <c r="H2862" s="20" t="str">
        <f aca="false">IF($E2862&lt;&gt;1,"",IF($F2862="",0,IF($G2862&lt;='Cohort Report'!$B$7,1,0)))</f>
        <v/>
      </c>
      <c r="I2862" s="20" t="str">
        <f aca="false">IF($E2862&lt;&gt;1,"",IF($F2862="",0,IF($G2862&lt;='Cohort Report'!$B$8,1,0)))</f>
        <v/>
      </c>
      <c r="J2862" s="21" t="str">
        <f aca="false">IF($E2862&lt;&gt;1,"",DATE(YEAR($D2862),MONTH($D2862),1))</f>
        <v/>
      </c>
      <c r="K2862" s="20" t="str">
        <f aca="false">IF($E2862&lt;&gt;1,"",IF($G2862="","",IF(AND($D2862&gt;='Cohort Report'!$B$5,$D2862&lt;='Cohort Report'!$B$6),$G2862,"")))</f>
        <v/>
      </c>
    </row>
    <row r="2863" customFormat="false" ht="15" hidden="false" customHeight="false" outlineLevel="0" collapsed="false">
      <c r="A2863" s="9"/>
      <c r="B2863" s="22"/>
      <c r="C2863" s="23"/>
      <c r="D2863" s="19" t="str">
        <f aca="false">IF($A2863="","",_xlfn.MINIFS($B:$B,$A:$A,$A2863))</f>
        <v/>
      </c>
      <c r="E2863" s="20" t="str">
        <f aca="false">IF($A2863="","",IF(AND($B2863=$D2863,COUNTIFS($A$2:$A2863,$A2863,$B$2:$B2863,$B2863)=1),1,0))</f>
        <v/>
      </c>
      <c r="F2863" s="19" t="str">
        <f aca="false">IF($E2863&lt;&gt;1,"",IF(COUNTIFS($A:$A,$A2863,$B:$B,"&gt;"&amp;$D2863)=0,"",_xlfn.MINIFS($B:$B,$A:$A,$A2863,$B:$B,"&gt;"&amp;$D2863)))</f>
        <v/>
      </c>
      <c r="G2863" s="20" t="str">
        <f aca="false">IF($F2863="","",$F2863-$D2863)</f>
        <v/>
      </c>
      <c r="H2863" s="20" t="str">
        <f aca="false">IF($E2863&lt;&gt;1,"",IF($F2863="",0,IF($G2863&lt;='Cohort Report'!$B$7,1,0)))</f>
        <v/>
      </c>
      <c r="I2863" s="20" t="str">
        <f aca="false">IF($E2863&lt;&gt;1,"",IF($F2863="",0,IF($G2863&lt;='Cohort Report'!$B$8,1,0)))</f>
        <v/>
      </c>
      <c r="J2863" s="21" t="str">
        <f aca="false">IF($E2863&lt;&gt;1,"",DATE(YEAR($D2863),MONTH($D2863),1))</f>
        <v/>
      </c>
      <c r="K2863" s="20" t="str">
        <f aca="false">IF($E2863&lt;&gt;1,"",IF($G2863="","",IF(AND($D2863&gt;='Cohort Report'!$B$5,$D2863&lt;='Cohort Report'!$B$6),$G2863,"")))</f>
        <v/>
      </c>
    </row>
    <row r="2864" customFormat="false" ht="15" hidden="false" customHeight="false" outlineLevel="0" collapsed="false">
      <c r="A2864" s="9"/>
      <c r="B2864" s="22"/>
      <c r="C2864" s="23"/>
      <c r="D2864" s="19" t="str">
        <f aca="false">IF($A2864="","",_xlfn.MINIFS($B:$B,$A:$A,$A2864))</f>
        <v/>
      </c>
      <c r="E2864" s="20" t="str">
        <f aca="false">IF($A2864="","",IF(AND($B2864=$D2864,COUNTIFS($A$2:$A2864,$A2864,$B$2:$B2864,$B2864)=1),1,0))</f>
        <v/>
      </c>
      <c r="F2864" s="19" t="str">
        <f aca="false">IF($E2864&lt;&gt;1,"",IF(COUNTIFS($A:$A,$A2864,$B:$B,"&gt;"&amp;$D2864)=0,"",_xlfn.MINIFS($B:$B,$A:$A,$A2864,$B:$B,"&gt;"&amp;$D2864)))</f>
        <v/>
      </c>
      <c r="G2864" s="20" t="str">
        <f aca="false">IF($F2864="","",$F2864-$D2864)</f>
        <v/>
      </c>
      <c r="H2864" s="20" t="str">
        <f aca="false">IF($E2864&lt;&gt;1,"",IF($F2864="",0,IF($G2864&lt;='Cohort Report'!$B$7,1,0)))</f>
        <v/>
      </c>
      <c r="I2864" s="20" t="str">
        <f aca="false">IF($E2864&lt;&gt;1,"",IF($F2864="",0,IF($G2864&lt;='Cohort Report'!$B$8,1,0)))</f>
        <v/>
      </c>
      <c r="J2864" s="21" t="str">
        <f aca="false">IF($E2864&lt;&gt;1,"",DATE(YEAR($D2864),MONTH($D2864),1))</f>
        <v/>
      </c>
      <c r="K2864" s="20" t="str">
        <f aca="false">IF($E2864&lt;&gt;1,"",IF($G2864="","",IF(AND($D2864&gt;='Cohort Report'!$B$5,$D2864&lt;='Cohort Report'!$B$6),$G2864,"")))</f>
        <v/>
      </c>
    </row>
    <row r="2865" customFormat="false" ht="15" hidden="false" customHeight="false" outlineLevel="0" collapsed="false">
      <c r="A2865" s="9"/>
      <c r="B2865" s="22"/>
      <c r="C2865" s="23"/>
      <c r="D2865" s="19" t="str">
        <f aca="false">IF($A2865="","",_xlfn.MINIFS($B:$B,$A:$A,$A2865))</f>
        <v/>
      </c>
      <c r="E2865" s="20" t="str">
        <f aca="false">IF($A2865="","",IF(AND($B2865=$D2865,COUNTIFS($A$2:$A2865,$A2865,$B$2:$B2865,$B2865)=1),1,0))</f>
        <v/>
      </c>
      <c r="F2865" s="19" t="str">
        <f aca="false">IF($E2865&lt;&gt;1,"",IF(COUNTIFS($A:$A,$A2865,$B:$B,"&gt;"&amp;$D2865)=0,"",_xlfn.MINIFS($B:$B,$A:$A,$A2865,$B:$B,"&gt;"&amp;$D2865)))</f>
        <v/>
      </c>
      <c r="G2865" s="20" t="str">
        <f aca="false">IF($F2865="","",$F2865-$D2865)</f>
        <v/>
      </c>
      <c r="H2865" s="20" t="str">
        <f aca="false">IF($E2865&lt;&gt;1,"",IF($F2865="",0,IF($G2865&lt;='Cohort Report'!$B$7,1,0)))</f>
        <v/>
      </c>
      <c r="I2865" s="20" t="str">
        <f aca="false">IF($E2865&lt;&gt;1,"",IF($F2865="",0,IF($G2865&lt;='Cohort Report'!$B$8,1,0)))</f>
        <v/>
      </c>
      <c r="J2865" s="21" t="str">
        <f aca="false">IF($E2865&lt;&gt;1,"",DATE(YEAR($D2865),MONTH($D2865),1))</f>
        <v/>
      </c>
      <c r="K2865" s="20" t="str">
        <f aca="false">IF($E2865&lt;&gt;1,"",IF($G2865="","",IF(AND($D2865&gt;='Cohort Report'!$B$5,$D2865&lt;='Cohort Report'!$B$6),$G2865,"")))</f>
        <v/>
      </c>
    </row>
    <row r="2866" customFormat="false" ht="15" hidden="false" customHeight="false" outlineLevel="0" collapsed="false">
      <c r="A2866" s="9"/>
      <c r="B2866" s="22"/>
      <c r="C2866" s="23"/>
      <c r="D2866" s="19" t="str">
        <f aca="false">IF($A2866="","",_xlfn.MINIFS($B:$B,$A:$A,$A2866))</f>
        <v/>
      </c>
      <c r="E2866" s="20" t="str">
        <f aca="false">IF($A2866="","",IF(AND($B2866=$D2866,COUNTIFS($A$2:$A2866,$A2866,$B$2:$B2866,$B2866)=1),1,0))</f>
        <v/>
      </c>
      <c r="F2866" s="19" t="str">
        <f aca="false">IF($E2866&lt;&gt;1,"",IF(COUNTIFS($A:$A,$A2866,$B:$B,"&gt;"&amp;$D2866)=0,"",_xlfn.MINIFS($B:$B,$A:$A,$A2866,$B:$B,"&gt;"&amp;$D2866)))</f>
        <v/>
      </c>
      <c r="G2866" s="20" t="str">
        <f aca="false">IF($F2866="","",$F2866-$D2866)</f>
        <v/>
      </c>
      <c r="H2866" s="20" t="str">
        <f aca="false">IF($E2866&lt;&gt;1,"",IF($F2866="",0,IF($G2866&lt;='Cohort Report'!$B$7,1,0)))</f>
        <v/>
      </c>
      <c r="I2866" s="20" t="str">
        <f aca="false">IF($E2866&lt;&gt;1,"",IF($F2866="",0,IF($G2866&lt;='Cohort Report'!$B$8,1,0)))</f>
        <v/>
      </c>
      <c r="J2866" s="21" t="str">
        <f aca="false">IF($E2866&lt;&gt;1,"",DATE(YEAR($D2866),MONTH($D2866),1))</f>
        <v/>
      </c>
      <c r="K2866" s="20" t="str">
        <f aca="false">IF($E2866&lt;&gt;1,"",IF($G2866="","",IF(AND($D2866&gt;='Cohort Report'!$B$5,$D2866&lt;='Cohort Report'!$B$6),$G2866,"")))</f>
        <v/>
      </c>
    </row>
    <row r="2867" customFormat="false" ht="15" hidden="false" customHeight="false" outlineLevel="0" collapsed="false">
      <c r="A2867" s="9"/>
      <c r="B2867" s="22"/>
      <c r="C2867" s="23"/>
      <c r="D2867" s="19" t="str">
        <f aca="false">IF($A2867="","",_xlfn.MINIFS($B:$B,$A:$A,$A2867))</f>
        <v/>
      </c>
      <c r="E2867" s="20" t="str">
        <f aca="false">IF($A2867="","",IF(AND($B2867=$D2867,COUNTIFS($A$2:$A2867,$A2867,$B$2:$B2867,$B2867)=1),1,0))</f>
        <v/>
      </c>
      <c r="F2867" s="19" t="str">
        <f aca="false">IF($E2867&lt;&gt;1,"",IF(COUNTIFS($A:$A,$A2867,$B:$B,"&gt;"&amp;$D2867)=0,"",_xlfn.MINIFS($B:$B,$A:$A,$A2867,$B:$B,"&gt;"&amp;$D2867)))</f>
        <v/>
      </c>
      <c r="G2867" s="20" t="str">
        <f aca="false">IF($F2867="","",$F2867-$D2867)</f>
        <v/>
      </c>
      <c r="H2867" s="20" t="str">
        <f aca="false">IF($E2867&lt;&gt;1,"",IF($F2867="",0,IF($G2867&lt;='Cohort Report'!$B$7,1,0)))</f>
        <v/>
      </c>
      <c r="I2867" s="20" t="str">
        <f aca="false">IF($E2867&lt;&gt;1,"",IF($F2867="",0,IF($G2867&lt;='Cohort Report'!$B$8,1,0)))</f>
        <v/>
      </c>
      <c r="J2867" s="21" t="str">
        <f aca="false">IF($E2867&lt;&gt;1,"",DATE(YEAR($D2867),MONTH($D2867),1))</f>
        <v/>
      </c>
      <c r="K2867" s="20" t="str">
        <f aca="false">IF($E2867&lt;&gt;1,"",IF($G2867="","",IF(AND($D2867&gt;='Cohort Report'!$B$5,$D2867&lt;='Cohort Report'!$B$6),$G2867,"")))</f>
        <v/>
      </c>
    </row>
    <row r="2868" customFormat="false" ht="15" hidden="false" customHeight="false" outlineLevel="0" collapsed="false">
      <c r="A2868" s="9"/>
      <c r="B2868" s="22"/>
      <c r="C2868" s="23"/>
      <c r="D2868" s="19" t="str">
        <f aca="false">IF($A2868="","",_xlfn.MINIFS($B:$B,$A:$A,$A2868))</f>
        <v/>
      </c>
      <c r="E2868" s="20" t="str">
        <f aca="false">IF($A2868="","",IF(AND($B2868=$D2868,COUNTIFS($A$2:$A2868,$A2868,$B$2:$B2868,$B2868)=1),1,0))</f>
        <v/>
      </c>
      <c r="F2868" s="19" t="str">
        <f aca="false">IF($E2868&lt;&gt;1,"",IF(COUNTIFS($A:$A,$A2868,$B:$B,"&gt;"&amp;$D2868)=0,"",_xlfn.MINIFS($B:$B,$A:$A,$A2868,$B:$B,"&gt;"&amp;$D2868)))</f>
        <v/>
      </c>
      <c r="G2868" s="20" t="str">
        <f aca="false">IF($F2868="","",$F2868-$D2868)</f>
        <v/>
      </c>
      <c r="H2868" s="20" t="str">
        <f aca="false">IF($E2868&lt;&gt;1,"",IF($F2868="",0,IF($G2868&lt;='Cohort Report'!$B$7,1,0)))</f>
        <v/>
      </c>
      <c r="I2868" s="20" t="str">
        <f aca="false">IF($E2868&lt;&gt;1,"",IF($F2868="",0,IF($G2868&lt;='Cohort Report'!$B$8,1,0)))</f>
        <v/>
      </c>
      <c r="J2868" s="21" t="str">
        <f aca="false">IF($E2868&lt;&gt;1,"",DATE(YEAR($D2868),MONTH($D2868),1))</f>
        <v/>
      </c>
      <c r="K2868" s="20" t="str">
        <f aca="false">IF($E2868&lt;&gt;1,"",IF($G2868="","",IF(AND($D2868&gt;='Cohort Report'!$B$5,$D2868&lt;='Cohort Report'!$B$6),$G2868,"")))</f>
        <v/>
      </c>
    </row>
    <row r="2869" customFormat="false" ht="15" hidden="false" customHeight="false" outlineLevel="0" collapsed="false">
      <c r="A2869" s="9"/>
      <c r="B2869" s="22"/>
      <c r="C2869" s="23"/>
      <c r="D2869" s="19" t="str">
        <f aca="false">IF($A2869="","",_xlfn.MINIFS($B:$B,$A:$A,$A2869))</f>
        <v/>
      </c>
      <c r="E2869" s="20" t="str">
        <f aca="false">IF($A2869="","",IF(AND($B2869=$D2869,COUNTIFS($A$2:$A2869,$A2869,$B$2:$B2869,$B2869)=1),1,0))</f>
        <v/>
      </c>
      <c r="F2869" s="19" t="str">
        <f aca="false">IF($E2869&lt;&gt;1,"",IF(COUNTIFS($A:$A,$A2869,$B:$B,"&gt;"&amp;$D2869)=0,"",_xlfn.MINIFS($B:$B,$A:$A,$A2869,$B:$B,"&gt;"&amp;$D2869)))</f>
        <v/>
      </c>
      <c r="G2869" s="20" t="str">
        <f aca="false">IF($F2869="","",$F2869-$D2869)</f>
        <v/>
      </c>
      <c r="H2869" s="20" t="str">
        <f aca="false">IF($E2869&lt;&gt;1,"",IF($F2869="",0,IF($G2869&lt;='Cohort Report'!$B$7,1,0)))</f>
        <v/>
      </c>
      <c r="I2869" s="20" t="str">
        <f aca="false">IF($E2869&lt;&gt;1,"",IF($F2869="",0,IF($G2869&lt;='Cohort Report'!$B$8,1,0)))</f>
        <v/>
      </c>
      <c r="J2869" s="21" t="str">
        <f aca="false">IF($E2869&lt;&gt;1,"",DATE(YEAR($D2869),MONTH($D2869),1))</f>
        <v/>
      </c>
      <c r="K2869" s="20" t="str">
        <f aca="false">IF($E2869&lt;&gt;1,"",IF($G2869="","",IF(AND($D2869&gt;='Cohort Report'!$B$5,$D2869&lt;='Cohort Report'!$B$6),$G2869,"")))</f>
        <v/>
      </c>
    </row>
    <row r="2870" customFormat="false" ht="15" hidden="false" customHeight="false" outlineLevel="0" collapsed="false">
      <c r="A2870" s="9"/>
      <c r="B2870" s="22"/>
      <c r="C2870" s="23"/>
      <c r="D2870" s="19" t="str">
        <f aca="false">IF($A2870="","",_xlfn.MINIFS($B:$B,$A:$A,$A2870))</f>
        <v/>
      </c>
      <c r="E2870" s="20" t="str">
        <f aca="false">IF($A2870="","",IF(AND($B2870=$D2870,COUNTIFS($A$2:$A2870,$A2870,$B$2:$B2870,$B2870)=1),1,0))</f>
        <v/>
      </c>
      <c r="F2870" s="19" t="str">
        <f aca="false">IF($E2870&lt;&gt;1,"",IF(COUNTIFS($A:$A,$A2870,$B:$B,"&gt;"&amp;$D2870)=0,"",_xlfn.MINIFS($B:$B,$A:$A,$A2870,$B:$B,"&gt;"&amp;$D2870)))</f>
        <v/>
      </c>
      <c r="G2870" s="20" t="str">
        <f aca="false">IF($F2870="","",$F2870-$D2870)</f>
        <v/>
      </c>
      <c r="H2870" s="20" t="str">
        <f aca="false">IF($E2870&lt;&gt;1,"",IF($F2870="",0,IF($G2870&lt;='Cohort Report'!$B$7,1,0)))</f>
        <v/>
      </c>
      <c r="I2870" s="20" t="str">
        <f aca="false">IF($E2870&lt;&gt;1,"",IF($F2870="",0,IF($G2870&lt;='Cohort Report'!$B$8,1,0)))</f>
        <v/>
      </c>
      <c r="J2870" s="21" t="str">
        <f aca="false">IF($E2870&lt;&gt;1,"",DATE(YEAR($D2870),MONTH($D2870),1))</f>
        <v/>
      </c>
      <c r="K2870" s="20" t="str">
        <f aca="false">IF($E2870&lt;&gt;1,"",IF($G2870="","",IF(AND($D2870&gt;='Cohort Report'!$B$5,$D2870&lt;='Cohort Report'!$B$6),$G2870,"")))</f>
        <v/>
      </c>
    </row>
    <row r="2871" customFormat="false" ht="15" hidden="false" customHeight="false" outlineLevel="0" collapsed="false">
      <c r="A2871" s="9"/>
      <c r="B2871" s="22"/>
      <c r="C2871" s="23"/>
      <c r="D2871" s="19" t="str">
        <f aca="false">IF($A2871="","",_xlfn.MINIFS($B:$B,$A:$A,$A2871))</f>
        <v/>
      </c>
      <c r="E2871" s="20" t="str">
        <f aca="false">IF($A2871="","",IF(AND($B2871=$D2871,COUNTIFS($A$2:$A2871,$A2871,$B$2:$B2871,$B2871)=1),1,0))</f>
        <v/>
      </c>
      <c r="F2871" s="19" t="str">
        <f aca="false">IF($E2871&lt;&gt;1,"",IF(COUNTIFS($A:$A,$A2871,$B:$B,"&gt;"&amp;$D2871)=0,"",_xlfn.MINIFS($B:$B,$A:$A,$A2871,$B:$B,"&gt;"&amp;$D2871)))</f>
        <v/>
      </c>
      <c r="G2871" s="20" t="str">
        <f aca="false">IF($F2871="","",$F2871-$D2871)</f>
        <v/>
      </c>
      <c r="H2871" s="20" t="str">
        <f aca="false">IF($E2871&lt;&gt;1,"",IF($F2871="",0,IF($G2871&lt;='Cohort Report'!$B$7,1,0)))</f>
        <v/>
      </c>
      <c r="I2871" s="20" t="str">
        <f aca="false">IF($E2871&lt;&gt;1,"",IF($F2871="",0,IF($G2871&lt;='Cohort Report'!$B$8,1,0)))</f>
        <v/>
      </c>
      <c r="J2871" s="21" t="str">
        <f aca="false">IF($E2871&lt;&gt;1,"",DATE(YEAR($D2871),MONTH($D2871),1))</f>
        <v/>
      </c>
      <c r="K2871" s="20" t="str">
        <f aca="false">IF($E2871&lt;&gt;1,"",IF($G2871="","",IF(AND($D2871&gt;='Cohort Report'!$B$5,$D2871&lt;='Cohort Report'!$B$6),$G2871,"")))</f>
        <v/>
      </c>
    </row>
    <row r="2872" customFormat="false" ht="15" hidden="false" customHeight="false" outlineLevel="0" collapsed="false">
      <c r="A2872" s="9"/>
      <c r="B2872" s="22"/>
      <c r="C2872" s="23"/>
      <c r="D2872" s="19" t="str">
        <f aca="false">IF($A2872="","",_xlfn.MINIFS($B:$B,$A:$A,$A2872))</f>
        <v/>
      </c>
      <c r="E2872" s="20" t="str">
        <f aca="false">IF($A2872="","",IF(AND($B2872=$D2872,COUNTIFS($A$2:$A2872,$A2872,$B$2:$B2872,$B2872)=1),1,0))</f>
        <v/>
      </c>
      <c r="F2872" s="19" t="str">
        <f aca="false">IF($E2872&lt;&gt;1,"",IF(COUNTIFS($A:$A,$A2872,$B:$B,"&gt;"&amp;$D2872)=0,"",_xlfn.MINIFS($B:$B,$A:$A,$A2872,$B:$B,"&gt;"&amp;$D2872)))</f>
        <v/>
      </c>
      <c r="G2872" s="20" t="str">
        <f aca="false">IF($F2872="","",$F2872-$D2872)</f>
        <v/>
      </c>
      <c r="H2872" s="20" t="str">
        <f aca="false">IF($E2872&lt;&gt;1,"",IF($F2872="",0,IF($G2872&lt;='Cohort Report'!$B$7,1,0)))</f>
        <v/>
      </c>
      <c r="I2872" s="20" t="str">
        <f aca="false">IF($E2872&lt;&gt;1,"",IF($F2872="",0,IF($G2872&lt;='Cohort Report'!$B$8,1,0)))</f>
        <v/>
      </c>
      <c r="J2872" s="21" t="str">
        <f aca="false">IF($E2872&lt;&gt;1,"",DATE(YEAR($D2872),MONTH($D2872),1))</f>
        <v/>
      </c>
      <c r="K2872" s="20" t="str">
        <f aca="false">IF($E2872&lt;&gt;1,"",IF($G2872="","",IF(AND($D2872&gt;='Cohort Report'!$B$5,$D2872&lt;='Cohort Report'!$B$6),$G2872,"")))</f>
        <v/>
      </c>
    </row>
    <row r="2873" customFormat="false" ht="15" hidden="false" customHeight="false" outlineLevel="0" collapsed="false">
      <c r="A2873" s="9"/>
      <c r="B2873" s="22"/>
      <c r="C2873" s="23"/>
      <c r="D2873" s="19" t="str">
        <f aca="false">IF($A2873="","",_xlfn.MINIFS($B:$B,$A:$A,$A2873))</f>
        <v/>
      </c>
      <c r="E2873" s="20" t="str">
        <f aca="false">IF($A2873="","",IF(AND($B2873=$D2873,COUNTIFS($A$2:$A2873,$A2873,$B$2:$B2873,$B2873)=1),1,0))</f>
        <v/>
      </c>
      <c r="F2873" s="19" t="str">
        <f aca="false">IF($E2873&lt;&gt;1,"",IF(COUNTIFS($A:$A,$A2873,$B:$B,"&gt;"&amp;$D2873)=0,"",_xlfn.MINIFS($B:$B,$A:$A,$A2873,$B:$B,"&gt;"&amp;$D2873)))</f>
        <v/>
      </c>
      <c r="G2873" s="20" t="str">
        <f aca="false">IF($F2873="","",$F2873-$D2873)</f>
        <v/>
      </c>
      <c r="H2873" s="20" t="str">
        <f aca="false">IF($E2873&lt;&gt;1,"",IF($F2873="",0,IF($G2873&lt;='Cohort Report'!$B$7,1,0)))</f>
        <v/>
      </c>
      <c r="I2873" s="20" t="str">
        <f aca="false">IF($E2873&lt;&gt;1,"",IF($F2873="",0,IF($G2873&lt;='Cohort Report'!$B$8,1,0)))</f>
        <v/>
      </c>
      <c r="J2873" s="21" t="str">
        <f aca="false">IF($E2873&lt;&gt;1,"",DATE(YEAR($D2873),MONTH($D2873),1))</f>
        <v/>
      </c>
      <c r="K2873" s="20" t="str">
        <f aca="false">IF($E2873&lt;&gt;1,"",IF($G2873="","",IF(AND($D2873&gt;='Cohort Report'!$B$5,$D2873&lt;='Cohort Report'!$B$6),$G2873,"")))</f>
        <v/>
      </c>
    </row>
    <row r="2874" customFormat="false" ht="15" hidden="false" customHeight="false" outlineLevel="0" collapsed="false">
      <c r="A2874" s="9"/>
      <c r="B2874" s="22"/>
      <c r="C2874" s="23"/>
      <c r="D2874" s="19" t="str">
        <f aca="false">IF($A2874="","",_xlfn.MINIFS($B:$B,$A:$A,$A2874))</f>
        <v/>
      </c>
      <c r="E2874" s="20" t="str">
        <f aca="false">IF($A2874="","",IF(AND($B2874=$D2874,COUNTIFS($A$2:$A2874,$A2874,$B$2:$B2874,$B2874)=1),1,0))</f>
        <v/>
      </c>
      <c r="F2874" s="19" t="str">
        <f aca="false">IF($E2874&lt;&gt;1,"",IF(COUNTIFS($A:$A,$A2874,$B:$B,"&gt;"&amp;$D2874)=0,"",_xlfn.MINIFS($B:$B,$A:$A,$A2874,$B:$B,"&gt;"&amp;$D2874)))</f>
        <v/>
      </c>
      <c r="G2874" s="20" t="str">
        <f aca="false">IF($F2874="","",$F2874-$D2874)</f>
        <v/>
      </c>
      <c r="H2874" s="20" t="str">
        <f aca="false">IF($E2874&lt;&gt;1,"",IF($F2874="",0,IF($G2874&lt;='Cohort Report'!$B$7,1,0)))</f>
        <v/>
      </c>
      <c r="I2874" s="20" t="str">
        <f aca="false">IF($E2874&lt;&gt;1,"",IF($F2874="",0,IF($G2874&lt;='Cohort Report'!$B$8,1,0)))</f>
        <v/>
      </c>
      <c r="J2874" s="21" t="str">
        <f aca="false">IF($E2874&lt;&gt;1,"",DATE(YEAR($D2874),MONTH($D2874),1))</f>
        <v/>
      </c>
      <c r="K2874" s="20" t="str">
        <f aca="false">IF($E2874&lt;&gt;1,"",IF($G2874="","",IF(AND($D2874&gt;='Cohort Report'!$B$5,$D2874&lt;='Cohort Report'!$B$6),$G2874,"")))</f>
        <v/>
      </c>
    </row>
    <row r="2875" customFormat="false" ht="15" hidden="false" customHeight="false" outlineLevel="0" collapsed="false">
      <c r="A2875" s="9"/>
      <c r="B2875" s="22"/>
      <c r="C2875" s="23"/>
      <c r="D2875" s="19" t="str">
        <f aca="false">IF($A2875="","",_xlfn.MINIFS($B:$B,$A:$A,$A2875))</f>
        <v/>
      </c>
      <c r="E2875" s="20" t="str">
        <f aca="false">IF($A2875="","",IF(AND($B2875=$D2875,COUNTIFS($A$2:$A2875,$A2875,$B$2:$B2875,$B2875)=1),1,0))</f>
        <v/>
      </c>
      <c r="F2875" s="19" t="str">
        <f aca="false">IF($E2875&lt;&gt;1,"",IF(COUNTIFS($A:$A,$A2875,$B:$B,"&gt;"&amp;$D2875)=0,"",_xlfn.MINIFS($B:$B,$A:$A,$A2875,$B:$B,"&gt;"&amp;$D2875)))</f>
        <v/>
      </c>
      <c r="G2875" s="20" t="str">
        <f aca="false">IF($F2875="","",$F2875-$D2875)</f>
        <v/>
      </c>
      <c r="H2875" s="20" t="str">
        <f aca="false">IF($E2875&lt;&gt;1,"",IF($F2875="",0,IF($G2875&lt;='Cohort Report'!$B$7,1,0)))</f>
        <v/>
      </c>
      <c r="I2875" s="20" t="str">
        <f aca="false">IF($E2875&lt;&gt;1,"",IF($F2875="",0,IF($G2875&lt;='Cohort Report'!$B$8,1,0)))</f>
        <v/>
      </c>
      <c r="J2875" s="21" t="str">
        <f aca="false">IF($E2875&lt;&gt;1,"",DATE(YEAR($D2875),MONTH($D2875),1))</f>
        <v/>
      </c>
      <c r="K2875" s="20" t="str">
        <f aca="false">IF($E2875&lt;&gt;1,"",IF($G2875="","",IF(AND($D2875&gt;='Cohort Report'!$B$5,$D2875&lt;='Cohort Report'!$B$6),$G2875,"")))</f>
        <v/>
      </c>
    </row>
    <row r="2876" customFormat="false" ht="15" hidden="false" customHeight="false" outlineLevel="0" collapsed="false">
      <c r="A2876" s="9"/>
      <c r="B2876" s="22"/>
      <c r="C2876" s="23"/>
      <c r="D2876" s="19" t="str">
        <f aca="false">IF($A2876="","",_xlfn.MINIFS($B:$B,$A:$A,$A2876))</f>
        <v/>
      </c>
      <c r="E2876" s="20" t="str">
        <f aca="false">IF($A2876="","",IF(AND($B2876=$D2876,COUNTIFS($A$2:$A2876,$A2876,$B$2:$B2876,$B2876)=1),1,0))</f>
        <v/>
      </c>
      <c r="F2876" s="19" t="str">
        <f aca="false">IF($E2876&lt;&gt;1,"",IF(COUNTIFS($A:$A,$A2876,$B:$B,"&gt;"&amp;$D2876)=0,"",_xlfn.MINIFS($B:$B,$A:$A,$A2876,$B:$B,"&gt;"&amp;$D2876)))</f>
        <v/>
      </c>
      <c r="G2876" s="20" t="str">
        <f aca="false">IF($F2876="","",$F2876-$D2876)</f>
        <v/>
      </c>
      <c r="H2876" s="20" t="str">
        <f aca="false">IF($E2876&lt;&gt;1,"",IF($F2876="",0,IF($G2876&lt;='Cohort Report'!$B$7,1,0)))</f>
        <v/>
      </c>
      <c r="I2876" s="20" t="str">
        <f aca="false">IF($E2876&lt;&gt;1,"",IF($F2876="",0,IF($G2876&lt;='Cohort Report'!$B$8,1,0)))</f>
        <v/>
      </c>
      <c r="J2876" s="21" t="str">
        <f aca="false">IF($E2876&lt;&gt;1,"",DATE(YEAR($D2876),MONTH($D2876),1))</f>
        <v/>
      </c>
      <c r="K2876" s="20" t="str">
        <f aca="false">IF($E2876&lt;&gt;1,"",IF($G2876="","",IF(AND($D2876&gt;='Cohort Report'!$B$5,$D2876&lt;='Cohort Report'!$B$6),$G2876,"")))</f>
        <v/>
      </c>
    </row>
    <row r="2877" customFormat="false" ht="15" hidden="false" customHeight="false" outlineLevel="0" collapsed="false">
      <c r="A2877" s="9"/>
      <c r="B2877" s="22"/>
      <c r="C2877" s="23"/>
      <c r="D2877" s="19" t="str">
        <f aca="false">IF($A2877="","",_xlfn.MINIFS($B:$B,$A:$A,$A2877))</f>
        <v/>
      </c>
      <c r="E2877" s="20" t="str">
        <f aca="false">IF($A2877="","",IF(AND($B2877=$D2877,COUNTIFS($A$2:$A2877,$A2877,$B$2:$B2877,$B2877)=1),1,0))</f>
        <v/>
      </c>
      <c r="F2877" s="19" t="str">
        <f aca="false">IF($E2877&lt;&gt;1,"",IF(COUNTIFS($A:$A,$A2877,$B:$B,"&gt;"&amp;$D2877)=0,"",_xlfn.MINIFS($B:$B,$A:$A,$A2877,$B:$B,"&gt;"&amp;$D2877)))</f>
        <v/>
      </c>
      <c r="G2877" s="20" t="str">
        <f aca="false">IF($F2877="","",$F2877-$D2877)</f>
        <v/>
      </c>
      <c r="H2877" s="20" t="str">
        <f aca="false">IF($E2877&lt;&gt;1,"",IF($F2877="",0,IF($G2877&lt;='Cohort Report'!$B$7,1,0)))</f>
        <v/>
      </c>
      <c r="I2877" s="20" t="str">
        <f aca="false">IF($E2877&lt;&gt;1,"",IF($F2877="",0,IF($G2877&lt;='Cohort Report'!$B$8,1,0)))</f>
        <v/>
      </c>
      <c r="J2877" s="21" t="str">
        <f aca="false">IF($E2877&lt;&gt;1,"",DATE(YEAR($D2877),MONTH($D2877),1))</f>
        <v/>
      </c>
      <c r="K2877" s="20" t="str">
        <f aca="false">IF($E2877&lt;&gt;1,"",IF($G2877="","",IF(AND($D2877&gt;='Cohort Report'!$B$5,$D2877&lt;='Cohort Report'!$B$6),$G2877,"")))</f>
        <v/>
      </c>
    </row>
    <row r="2878" customFormat="false" ht="15" hidden="false" customHeight="false" outlineLevel="0" collapsed="false">
      <c r="A2878" s="9"/>
      <c r="B2878" s="22"/>
      <c r="C2878" s="23"/>
      <c r="D2878" s="19" t="str">
        <f aca="false">IF($A2878="","",_xlfn.MINIFS($B:$B,$A:$A,$A2878))</f>
        <v/>
      </c>
      <c r="E2878" s="20" t="str">
        <f aca="false">IF($A2878="","",IF(AND($B2878=$D2878,COUNTIFS($A$2:$A2878,$A2878,$B$2:$B2878,$B2878)=1),1,0))</f>
        <v/>
      </c>
      <c r="F2878" s="19" t="str">
        <f aca="false">IF($E2878&lt;&gt;1,"",IF(COUNTIFS($A:$A,$A2878,$B:$B,"&gt;"&amp;$D2878)=0,"",_xlfn.MINIFS($B:$B,$A:$A,$A2878,$B:$B,"&gt;"&amp;$D2878)))</f>
        <v/>
      </c>
      <c r="G2878" s="20" t="str">
        <f aca="false">IF($F2878="","",$F2878-$D2878)</f>
        <v/>
      </c>
      <c r="H2878" s="20" t="str">
        <f aca="false">IF($E2878&lt;&gt;1,"",IF($F2878="",0,IF($G2878&lt;='Cohort Report'!$B$7,1,0)))</f>
        <v/>
      </c>
      <c r="I2878" s="20" t="str">
        <f aca="false">IF($E2878&lt;&gt;1,"",IF($F2878="",0,IF($G2878&lt;='Cohort Report'!$B$8,1,0)))</f>
        <v/>
      </c>
      <c r="J2878" s="21" t="str">
        <f aca="false">IF($E2878&lt;&gt;1,"",DATE(YEAR($D2878),MONTH($D2878),1))</f>
        <v/>
      </c>
      <c r="K2878" s="20" t="str">
        <f aca="false">IF($E2878&lt;&gt;1,"",IF($G2878="","",IF(AND($D2878&gt;='Cohort Report'!$B$5,$D2878&lt;='Cohort Report'!$B$6),$G2878,"")))</f>
        <v/>
      </c>
    </row>
    <row r="2879" customFormat="false" ht="15" hidden="false" customHeight="false" outlineLevel="0" collapsed="false">
      <c r="A2879" s="9"/>
      <c r="B2879" s="22"/>
      <c r="C2879" s="23"/>
      <c r="D2879" s="19" t="str">
        <f aca="false">IF($A2879="","",_xlfn.MINIFS($B:$B,$A:$A,$A2879))</f>
        <v/>
      </c>
      <c r="E2879" s="20" t="str">
        <f aca="false">IF($A2879="","",IF(AND($B2879=$D2879,COUNTIFS($A$2:$A2879,$A2879,$B$2:$B2879,$B2879)=1),1,0))</f>
        <v/>
      </c>
      <c r="F2879" s="19" t="str">
        <f aca="false">IF($E2879&lt;&gt;1,"",IF(COUNTIFS($A:$A,$A2879,$B:$B,"&gt;"&amp;$D2879)=0,"",_xlfn.MINIFS($B:$B,$A:$A,$A2879,$B:$B,"&gt;"&amp;$D2879)))</f>
        <v/>
      </c>
      <c r="G2879" s="20" t="str">
        <f aca="false">IF($F2879="","",$F2879-$D2879)</f>
        <v/>
      </c>
      <c r="H2879" s="20" t="str">
        <f aca="false">IF($E2879&lt;&gt;1,"",IF($F2879="",0,IF($G2879&lt;='Cohort Report'!$B$7,1,0)))</f>
        <v/>
      </c>
      <c r="I2879" s="20" t="str">
        <f aca="false">IF($E2879&lt;&gt;1,"",IF($F2879="",0,IF($G2879&lt;='Cohort Report'!$B$8,1,0)))</f>
        <v/>
      </c>
      <c r="J2879" s="21" t="str">
        <f aca="false">IF($E2879&lt;&gt;1,"",DATE(YEAR($D2879),MONTH($D2879),1))</f>
        <v/>
      </c>
      <c r="K2879" s="20" t="str">
        <f aca="false">IF($E2879&lt;&gt;1,"",IF($G2879="","",IF(AND($D2879&gt;='Cohort Report'!$B$5,$D2879&lt;='Cohort Report'!$B$6),$G2879,"")))</f>
        <v/>
      </c>
    </row>
    <row r="2880" customFormat="false" ht="15" hidden="false" customHeight="false" outlineLevel="0" collapsed="false">
      <c r="A2880" s="9"/>
      <c r="B2880" s="22"/>
      <c r="C2880" s="23"/>
      <c r="D2880" s="19" t="str">
        <f aca="false">IF($A2880="","",_xlfn.MINIFS($B:$B,$A:$A,$A2880))</f>
        <v/>
      </c>
      <c r="E2880" s="20" t="str">
        <f aca="false">IF($A2880="","",IF(AND($B2880=$D2880,COUNTIFS($A$2:$A2880,$A2880,$B$2:$B2880,$B2880)=1),1,0))</f>
        <v/>
      </c>
      <c r="F2880" s="19" t="str">
        <f aca="false">IF($E2880&lt;&gt;1,"",IF(COUNTIFS($A:$A,$A2880,$B:$B,"&gt;"&amp;$D2880)=0,"",_xlfn.MINIFS($B:$B,$A:$A,$A2880,$B:$B,"&gt;"&amp;$D2880)))</f>
        <v/>
      </c>
      <c r="G2880" s="20" t="str">
        <f aca="false">IF($F2880="","",$F2880-$D2880)</f>
        <v/>
      </c>
      <c r="H2880" s="20" t="str">
        <f aca="false">IF($E2880&lt;&gt;1,"",IF($F2880="",0,IF($G2880&lt;='Cohort Report'!$B$7,1,0)))</f>
        <v/>
      </c>
      <c r="I2880" s="20" t="str">
        <f aca="false">IF($E2880&lt;&gt;1,"",IF($F2880="",0,IF($G2880&lt;='Cohort Report'!$B$8,1,0)))</f>
        <v/>
      </c>
      <c r="J2880" s="21" t="str">
        <f aca="false">IF($E2880&lt;&gt;1,"",DATE(YEAR($D2880),MONTH($D2880),1))</f>
        <v/>
      </c>
      <c r="K2880" s="20" t="str">
        <f aca="false">IF($E2880&lt;&gt;1,"",IF($G2880="","",IF(AND($D2880&gt;='Cohort Report'!$B$5,$D2880&lt;='Cohort Report'!$B$6),$G2880,"")))</f>
        <v/>
      </c>
    </row>
    <row r="2881" customFormat="false" ht="15" hidden="false" customHeight="false" outlineLevel="0" collapsed="false">
      <c r="A2881" s="9"/>
      <c r="B2881" s="22"/>
      <c r="C2881" s="23"/>
      <c r="D2881" s="19" t="str">
        <f aca="false">IF($A2881="","",_xlfn.MINIFS($B:$B,$A:$A,$A2881))</f>
        <v/>
      </c>
      <c r="E2881" s="20" t="str">
        <f aca="false">IF($A2881="","",IF(AND($B2881=$D2881,COUNTIFS($A$2:$A2881,$A2881,$B$2:$B2881,$B2881)=1),1,0))</f>
        <v/>
      </c>
      <c r="F2881" s="19" t="str">
        <f aca="false">IF($E2881&lt;&gt;1,"",IF(COUNTIFS($A:$A,$A2881,$B:$B,"&gt;"&amp;$D2881)=0,"",_xlfn.MINIFS($B:$B,$A:$A,$A2881,$B:$B,"&gt;"&amp;$D2881)))</f>
        <v/>
      </c>
      <c r="G2881" s="20" t="str">
        <f aca="false">IF($F2881="","",$F2881-$D2881)</f>
        <v/>
      </c>
      <c r="H2881" s="20" t="str">
        <f aca="false">IF($E2881&lt;&gt;1,"",IF($F2881="",0,IF($G2881&lt;='Cohort Report'!$B$7,1,0)))</f>
        <v/>
      </c>
      <c r="I2881" s="20" t="str">
        <f aca="false">IF($E2881&lt;&gt;1,"",IF($F2881="",0,IF($G2881&lt;='Cohort Report'!$B$8,1,0)))</f>
        <v/>
      </c>
      <c r="J2881" s="21" t="str">
        <f aca="false">IF($E2881&lt;&gt;1,"",DATE(YEAR($D2881),MONTH($D2881),1))</f>
        <v/>
      </c>
      <c r="K2881" s="20" t="str">
        <f aca="false">IF($E2881&lt;&gt;1,"",IF($G2881="","",IF(AND($D2881&gt;='Cohort Report'!$B$5,$D2881&lt;='Cohort Report'!$B$6),$G2881,"")))</f>
        <v/>
      </c>
    </row>
    <row r="2882" customFormat="false" ht="15" hidden="false" customHeight="false" outlineLevel="0" collapsed="false">
      <c r="A2882" s="9"/>
      <c r="B2882" s="22"/>
      <c r="C2882" s="23"/>
      <c r="D2882" s="19" t="str">
        <f aca="false">IF($A2882="","",_xlfn.MINIFS($B:$B,$A:$A,$A2882))</f>
        <v/>
      </c>
      <c r="E2882" s="20" t="str">
        <f aca="false">IF($A2882="","",IF(AND($B2882=$D2882,COUNTIFS($A$2:$A2882,$A2882,$B$2:$B2882,$B2882)=1),1,0))</f>
        <v/>
      </c>
      <c r="F2882" s="19" t="str">
        <f aca="false">IF($E2882&lt;&gt;1,"",IF(COUNTIFS($A:$A,$A2882,$B:$B,"&gt;"&amp;$D2882)=0,"",_xlfn.MINIFS($B:$B,$A:$A,$A2882,$B:$B,"&gt;"&amp;$D2882)))</f>
        <v/>
      </c>
      <c r="G2882" s="20" t="str">
        <f aca="false">IF($F2882="","",$F2882-$D2882)</f>
        <v/>
      </c>
      <c r="H2882" s="20" t="str">
        <f aca="false">IF($E2882&lt;&gt;1,"",IF($F2882="",0,IF($G2882&lt;='Cohort Report'!$B$7,1,0)))</f>
        <v/>
      </c>
      <c r="I2882" s="20" t="str">
        <f aca="false">IF($E2882&lt;&gt;1,"",IF($F2882="",0,IF($G2882&lt;='Cohort Report'!$B$8,1,0)))</f>
        <v/>
      </c>
      <c r="J2882" s="21" t="str">
        <f aca="false">IF($E2882&lt;&gt;1,"",DATE(YEAR($D2882),MONTH($D2882),1))</f>
        <v/>
      </c>
      <c r="K2882" s="20" t="str">
        <f aca="false">IF($E2882&lt;&gt;1,"",IF($G2882="","",IF(AND($D2882&gt;='Cohort Report'!$B$5,$D2882&lt;='Cohort Report'!$B$6),$G2882,"")))</f>
        <v/>
      </c>
    </row>
    <row r="2883" customFormat="false" ht="15" hidden="false" customHeight="false" outlineLevel="0" collapsed="false">
      <c r="A2883" s="9"/>
      <c r="B2883" s="22"/>
      <c r="C2883" s="23"/>
      <c r="D2883" s="19" t="str">
        <f aca="false">IF($A2883="","",_xlfn.MINIFS($B:$B,$A:$A,$A2883))</f>
        <v/>
      </c>
      <c r="E2883" s="20" t="str">
        <f aca="false">IF($A2883="","",IF(AND($B2883=$D2883,COUNTIFS($A$2:$A2883,$A2883,$B$2:$B2883,$B2883)=1),1,0))</f>
        <v/>
      </c>
      <c r="F2883" s="19" t="str">
        <f aca="false">IF($E2883&lt;&gt;1,"",IF(COUNTIFS($A:$A,$A2883,$B:$B,"&gt;"&amp;$D2883)=0,"",_xlfn.MINIFS($B:$B,$A:$A,$A2883,$B:$B,"&gt;"&amp;$D2883)))</f>
        <v/>
      </c>
      <c r="G2883" s="20" t="str">
        <f aca="false">IF($F2883="","",$F2883-$D2883)</f>
        <v/>
      </c>
      <c r="H2883" s="20" t="str">
        <f aca="false">IF($E2883&lt;&gt;1,"",IF($F2883="",0,IF($G2883&lt;='Cohort Report'!$B$7,1,0)))</f>
        <v/>
      </c>
      <c r="I2883" s="20" t="str">
        <f aca="false">IF($E2883&lt;&gt;1,"",IF($F2883="",0,IF($G2883&lt;='Cohort Report'!$B$8,1,0)))</f>
        <v/>
      </c>
      <c r="J2883" s="21" t="str">
        <f aca="false">IF($E2883&lt;&gt;1,"",DATE(YEAR($D2883),MONTH($D2883),1))</f>
        <v/>
      </c>
      <c r="K2883" s="20" t="str">
        <f aca="false">IF($E2883&lt;&gt;1,"",IF($G2883="","",IF(AND($D2883&gt;='Cohort Report'!$B$5,$D2883&lt;='Cohort Report'!$B$6),$G2883,"")))</f>
        <v/>
      </c>
    </row>
    <row r="2884" customFormat="false" ht="15" hidden="false" customHeight="false" outlineLevel="0" collapsed="false">
      <c r="A2884" s="9"/>
      <c r="B2884" s="22"/>
      <c r="C2884" s="23"/>
      <c r="D2884" s="19" t="str">
        <f aca="false">IF($A2884="","",_xlfn.MINIFS($B:$B,$A:$A,$A2884))</f>
        <v/>
      </c>
      <c r="E2884" s="20" t="str">
        <f aca="false">IF($A2884="","",IF(AND($B2884=$D2884,COUNTIFS($A$2:$A2884,$A2884,$B$2:$B2884,$B2884)=1),1,0))</f>
        <v/>
      </c>
      <c r="F2884" s="19" t="str">
        <f aca="false">IF($E2884&lt;&gt;1,"",IF(COUNTIFS($A:$A,$A2884,$B:$B,"&gt;"&amp;$D2884)=0,"",_xlfn.MINIFS($B:$B,$A:$A,$A2884,$B:$B,"&gt;"&amp;$D2884)))</f>
        <v/>
      </c>
      <c r="G2884" s="20" t="str">
        <f aca="false">IF($F2884="","",$F2884-$D2884)</f>
        <v/>
      </c>
      <c r="H2884" s="20" t="str">
        <f aca="false">IF($E2884&lt;&gt;1,"",IF($F2884="",0,IF($G2884&lt;='Cohort Report'!$B$7,1,0)))</f>
        <v/>
      </c>
      <c r="I2884" s="20" t="str">
        <f aca="false">IF($E2884&lt;&gt;1,"",IF($F2884="",0,IF($G2884&lt;='Cohort Report'!$B$8,1,0)))</f>
        <v/>
      </c>
      <c r="J2884" s="21" t="str">
        <f aca="false">IF($E2884&lt;&gt;1,"",DATE(YEAR($D2884),MONTH($D2884),1))</f>
        <v/>
      </c>
      <c r="K2884" s="20" t="str">
        <f aca="false">IF($E2884&lt;&gt;1,"",IF($G2884="","",IF(AND($D2884&gt;='Cohort Report'!$B$5,$D2884&lt;='Cohort Report'!$B$6),$G2884,"")))</f>
        <v/>
      </c>
    </row>
    <row r="2885" customFormat="false" ht="15" hidden="false" customHeight="false" outlineLevel="0" collapsed="false">
      <c r="A2885" s="9"/>
      <c r="B2885" s="22"/>
      <c r="C2885" s="23"/>
      <c r="D2885" s="19" t="str">
        <f aca="false">IF($A2885="","",_xlfn.MINIFS($B:$B,$A:$A,$A2885))</f>
        <v/>
      </c>
      <c r="E2885" s="20" t="str">
        <f aca="false">IF($A2885="","",IF(AND($B2885=$D2885,COUNTIFS($A$2:$A2885,$A2885,$B$2:$B2885,$B2885)=1),1,0))</f>
        <v/>
      </c>
      <c r="F2885" s="19" t="str">
        <f aca="false">IF($E2885&lt;&gt;1,"",IF(COUNTIFS($A:$A,$A2885,$B:$B,"&gt;"&amp;$D2885)=0,"",_xlfn.MINIFS($B:$B,$A:$A,$A2885,$B:$B,"&gt;"&amp;$D2885)))</f>
        <v/>
      </c>
      <c r="G2885" s="20" t="str">
        <f aca="false">IF($F2885="","",$F2885-$D2885)</f>
        <v/>
      </c>
      <c r="H2885" s="20" t="str">
        <f aca="false">IF($E2885&lt;&gt;1,"",IF($F2885="",0,IF($G2885&lt;='Cohort Report'!$B$7,1,0)))</f>
        <v/>
      </c>
      <c r="I2885" s="20" t="str">
        <f aca="false">IF($E2885&lt;&gt;1,"",IF($F2885="",0,IF($G2885&lt;='Cohort Report'!$B$8,1,0)))</f>
        <v/>
      </c>
      <c r="J2885" s="21" t="str">
        <f aca="false">IF($E2885&lt;&gt;1,"",DATE(YEAR($D2885),MONTH($D2885),1))</f>
        <v/>
      </c>
      <c r="K2885" s="20" t="str">
        <f aca="false">IF($E2885&lt;&gt;1,"",IF($G2885="","",IF(AND($D2885&gt;='Cohort Report'!$B$5,$D2885&lt;='Cohort Report'!$B$6),$G2885,"")))</f>
        <v/>
      </c>
    </row>
    <row r="2886" customFormat="false" ht="15" hidden="false" customHeight="false" outlineLevel="0" collapsed="false">
      <c r="A2886" s="9"/>
      <c r="B2886" s="22"/>
      <c r="C2886" s="23"/>
      <c r="D2886" s="19" t="str">
        <f aca="false">IF($A2886="","",_xlfn.MINIFS($B:$B,$A:$A,$A2886))</f>
        <v/>
      </c>
      <c r="E2886" s="20" t="str">
        <f aca="false">IF($A2886="","",IF(AND($B2886=$D2886,COUNTIFS($A$2:$A2886,$A2886,$B$2:$B2886,$B2886)=1),1,0))</f>
        <v/>
      </c>
      <c r="F2886" s="19" t="str">
        <f aca="false">IF($E2886&lt;&gt;1,"",IF(COUNTIFS($A:$A,$A2886,$B:$B,"&gt;"&amp;$D2886)=0,"",_xlfn.MINIFS($B:$B,$A:$A,$A2886,$B:$B,"&gt;"&amp;$D2886)))</f>
        <v/>
      </c>
      <c r="G2886" s="20" t="str">
        <f aca="false">IF($F2886="","",$F2886-$D2886)</f>
        <v/>
      </c>
      <c r="H2886" s="20" t="str">
        <f aca="false">IF($E2886&lt;&gt;1,"",IF($F2886="",0,IF($G2886&lt;='Cohort Report'!$B$7,1,0)))</f>
        <v/>
      </c>
      <c r="I2886" s="20" t="str">
        <f aca="false">IF($E2886&lt;&gt;1,"",IF($F2886="",0,IF($G2886&lt;='Cohort Report'!$B$8,1,0)))</f>
        <v/>
      </c>
      <c r="J2886" s="21" t="str">
        <f aca="false">IF($E2886&lt;&gt;1,"",DATE(YEAR($D2886),MONTH($D2886),1))</f>
        <v/>
      </c>
      <c r="K2886" s="20" t="str">
        <f aca="false">IF($E2886&lt;&gt;1,"",IF($G2886="","",IF(AND($D2886&gt;='Cohort Report'!$B$5,$D2886&lt;='Cohort Report'!$B$6),$G2886,"")))</f>
        <v/>
      </c>
    </row>
    <row r="2887" customFormat="false" ht="15" hidden="false" customHeight="false" outlineLevel="0" collapsed="false">
      <c r="A2887" s="9"/>
      <c r="B2887" s="22"/>
      <c r="C2887" s="23"/>
      <c r="D2887" s="19" t="str">
        <f aca="false">IF($A2887="","",_xlfn.MINIFS($B:$B,$A:$A,$A2887))</f>
        <v/>
      </c>
      <c r="E2887" s="20" t="str">
        <f aca="false">IF($A2887="","",IF(AND($B2887=$D2887,COUNTIFS($A$2:$A2887,$A2887,$B$2:$B2887,$B2887)=1),1,0))</f>
        <v/>
      </c>
      <c r="F2887" s="19" t="str">
        <f aca="false">IF($E2887&lt;&gt;1,"",IF(COUNTIFS($A:$A,$A2887,$B:$B,"&gt;"&amp;$D2887)=0,"",_xlfn.MINIFS($B:$B,$A:$A,$A2887,$B:$B,"&gt;"&amp;$D2887)))</f>
        <v/>
      </c>
      <c r="G2887" s="20" t="str">
        <f aca="false">IF($F2887="","",$F2887-$D2887)</f>
        <v/>
      </c>
      <c r="H2887" s="20" t="str">
        <f aca="false">IF($E2887&lt;&gt;1,"",IF($F2887="",0,IF($G2887&lt;='Cohort Report'!$B$7,1,0)))</f>
        <v/>
      </c>
      <c r="I2887" s="20" t="str">
        <f aca="false">IF($E2887&lt;&gt;1,"",IF($F2887="",0,IF($G2887&lt;='Cohort Report'!$B$8,1,0)))</f>
        <v/>
      </c>
      <c r="J2887" s="21" t="str">
        <f aca="false">IF($E2887&lt;&gt;1,"",DATE(YEAR($D2887),MONTH($D2887),1))</f>
        <v/>
      </c>
      <c r="K2887" s="20" t="str">
        <f aca="false">IF($E2887&lt;&gt;1,"",IF($G2887="","",IF(AND($D2887&gt;='Cohort Report'!$B$5,$D2887&lt;='Cohort Report'!$B$6),$G2887,"")))</f>
        <v/>
      </c>
    </row>
    <row r="2888" customFormat="false" ht="15" hidden="false" customHeight="false" outlineLevel="0" collapsed="false">
      <c r="A2888" s="9"/>
      <c r="B2888" s="22"/>
      <c r="C2888" s="23"/>
      <c r="D2888" s="19" t="str">
        <f aca="false">IF($A2888="","",_xlfn.MINIFS($B:$B,$A:$A,$A2888))</f>
        <v/>
      </c>
      <c r="E2888" s="20" t="str">
        <f aca="false">IF($A2888="","",IF(AND($B2888=$D2888,COUNTIFS($A$2:$A2888,$A2888,$B$2:$B2888,$B2888)=1),1,0))</f>
        <v/>
      </c>
      <c r="F2888" s="19" t="str">
        <f aca="false">IF($E2888&lt;&gt;1,"",IF(COUNTIFS($A:$A,$A2888,$B:$B,"&gt;"&amp;$D2888)=0,"",_xlfn.MINIFS($B:$B,$A:$A,$A2888,$B:$B,"&gt;"&amp;$D2888)))</f>
        <v/>
      </c>
      <c r="G2888" s="20" t="str">
        <f aca="false">IF($F2888="","",$F2888-$D2888)</f>
        <v/>
      </c>
      <c r="H2888" s="20" t="str">
        <f aca="false">IF($E2888&lt;&gt;1,"",IF($F2888="",0,IF($G2888&lt;='Cohort Report'!$B$7,1,0)))</f>
        <v/>
      </c>
      <c r="I2888" s="20" t="str">
        <f aca="false">IF($E2888&lt;&gt;1,"",IF($F2888="",0,IF($G2888&lt;='Cohort Report'!$B$8,1,0)))</f>
        <v/>
      </c>
      <c r="J2888" s="21" t="str">
        <f aca="false">IF($E2888&lt;&gt;1,"",DATE(YEAR($D2888),MONTH($D2888),1))</f>
        <v/>
      </c>
      <c r="K2888" s="20" t="str">
        <f aca="false">IF($E2888&lt;&gt;1,"",IF($G2888="","",IF(AND($D2888&gt;='Cohort Report'!$B$5,$D2888&lt;='Cohort Report'!$B$6),$G2888,"")))</f>
        <v/>
      </c>
    </row>
    <row r="2889" customFormat="false" ht="15" hidden="false" customHeight="false" outlineLevel="0" collapsed="false">
      <c r="A2889" s="9"/>
      <c r="B2889" s="22"/>
      <c r="C2889" s="23"/>
      <c r="D2889" s="19" t="str">
        <f aca="false">IF($A2889="","",_xlfn.MINIFS($B:$B,$A:$A,$A2889))</f>
        <v/>
      </c>
      <c r="E2889" s="20" t="str">
        <f aca="false">IF($A2889="","",IF(AND($B2889=$D2889,COUNTIFS($A$2:$A2889,$A2889,$B$2:$B2889,$B2889)=1),1,0))</f>
        <v/>
      </c>
      <c r="F2889" s="19" t="str">
        <f aca="false">IF($E2889&lt;&gt;1,"",IF(COUNTIFS($A:$A,$A2889,$B:$B,"&gt;"&amp;$D2889)=0,"",_xlfn.MINIFS($B:$B,$A:$A,$A2889,$B:$B,"&gt;"&amp;$D2889)))</f>
        <v/>
      </c>
      <c r="G2889" s="20" t="str">
        <f aca="false">IF($F2889="","",$F2889-$D2889)</f>
        <v/>
      </c>
      <c r="H2889" s="20" t="str">
        <f aca="false">IF($E2889&lt;&gt;1,"",IF($F2889="",0,IF($G2889&lt;='Cohort Report'!$B$7,1,0)))</f>
        <v/>
      </c>
      <c r="I2889" s="20" t="str">
        <f aca="false">IF($E2889&lt;&gt;1,"",IF($F2889="",0,IF($G2889&lt;='Cohort Report'!$B$8,1,0)))</f>
        <v/>
      </c>
      <c r="J2889" s="21" t="str">
        <f aca="false">IF($E2889&lt;&gt;1,"",DATE(YEAR($D2889),MONTH($D2889),1))</f>
        <v/>
      </c>
      <c r="K2889" s="20" t="str">
        <f aca="false">IF($E2889&lt;&gt;1,"",IF($G2889="","",IF(AND($D2889&gt;='Cohort Report'!$B$5,$D2889&lt;='Cohort Report'!$B$6),$G2889,"")))</f>
        <v/>
      </c>
    </row>
    <row r="2890" customFormat="false" ht="15" hidden="false" customHeight="false" outlineLevel="0" collapsed="false">
      <c r="A2890" s="9"/>
      <c r="B2890" s="22"/>
      <c r="C2890" s="23"/>
      <c r="D2890" s="19" t="str">
        <f aca="false">IF($A2890="","",_xlfn.MINIFS($B:$B,$A:$A,$A2890))</f>
        <v/>
      </c>
      <c r="E2890" s="20" t="str">
        <f aca="false">IF($A2890="","",IF(AND($B2890=$D2890,COUNTIFS($A$2:$A2890,$A2890,$B$2:$B2890,$B2890)=1),1,0))</f>
        <v/>
      </c>
      <c r="F2890" s="19" t="str">
        <f aca="false">IF($E2890&lt;&gt;1,"",IF(COUNTIFS($A:$A,$A2890,$B:$B,"&gt;"&amp;$D2890)=0,"",_xlfn.MINIFS($B:$B,$A:$A,$A2890,$B:$B,"&gt;"&amp;$D2890)))</f>
        <v/>
      </c>
      <c r="G2890" s="20" t="str">
        <f aca="false">IF($F2890="","",$F2890-$D2890)</f>
        <v/>
      </c>
      <c r="H2890" s="20" t="str">
        <f aca="false">IF($E2890&lt;&gt;1,"",IF($F2890="",0,IF($G2890&lt;='Cohort Report'!$B$7,1,0)))</f>
        <v/>
      </c>
      <c r="I2890" s="20" t="str">
        <f aca="false">IF($E2890&lt;&gt;1,"",IF($F2890="",0,IF($G2890&lt;='Cohort Report'!$B$8,1,0)))</f>
        <v/>
      </c>
      <c r="J2890" s="21" t="str">
        <f aca="false">IF($E2890&lt;&gt;1,"",DATE(YEAR($D2890),MONTH($D2890),1))</f>
        <v/>
      </c>
      <c r="K2890" s="20" t="str">
        <f aca="false">IF($E2890&lt;&gt;1,"",IF($G2890="","",IF(AND($D2890&gt;='Cohort Report'!$B$5,$D2890&lt;='Cohort Report'!$B$6),$G2890,"")))</f>
        <v/>
      </c>
    </row>
    <row r="2891" customFormat="false" ht="15" hidden="false" customHeight="false" outlineLevel="0" collapsed="false">
      <c r="A2891" s="9"/>
      <c r="B2891" s="22"/>
      <c r="C2891" s="23"/>
      <c r="D2891" s="19" t="str">
        <f aca="false">IF($A2891="","",_xlfn.MINIFS($B:$B,$A:$A,$A2891))</f>
        <v/>
      </c>
      <c r="E2891" s="20" t="str">
        <f aca="false">IF($A2891="","",IF(AND($B2891=$D2891,COUNTIFS($A$2:$A2891,$A2891,$B$2:$B2891,$B2891)=1),1,0))</f>
        <v/>
      </c>
      <c r="F2891" s="19" t="str">
        <f aca="false">IF($E2891&lt;&gt;1,"",IF(COUNTIFS($A:$A,$A2891,$B:$B,"&gt;"&amp;$D2891)=0,"",_xlfn.MINIFS($B:$B,$A:$A,$A2891,$B:$B,"&gt;"&amp;$D2891)))</f>
        <v/>
      </c>
      <c r="G2891" s="20" t="str">
        <f aca="false">IF($F2891="","",$F2891-$D2891)</f>
        <v/>
      </c>
      <c r="H2891" s="20" t="str">
        <f aca="false">IF($E2891&lt;&gt;1,"",IF($F2891="",0,IF($G2891&lt;='Cohort Report'!$B$7,1,0)))</f>
        <v/>
      </c>
      <c r="I2891" s="20" t="str">
        <f aca="false">IF($E2891&lt;&gt;1,"",IF($F2891="",0,IF($G2891&lt;='Cohort Report'!$B$8,1,0)))</f>
        <v/>
      </c>
      <c r="J2891" s="21" t="str">
        <f aca="false">IF($E2891&lt;&gt;1,"",DATE(YEAR($D2891),MONTH($D2891),1))</f>
        <v/>
      </c>
      <c r="K2891" s="20" t="str">
        <f aca="false">IF($E2891&lt;&gt;1,"",IF($G2891="","",IF(AND($D2891&gt;='Cohort Report'!$B$5,$D2891&lt;='Cohort Report'!$B$6),$G2891,"")))</f>
        <v/>
      </c>
    </row>
    <row r="2892" customFormat="false" ht="15" hidden="false" customHeight="false" outlineLevel="0" collapsed="false">
      <c r="A2892" s="9"/>
      <c r="B2892" s="22"/>
      <c r="C2892" s="23"/>
      <c r="D2892" s="19" t="str">
        <f aca="false">IF($A2892="","",_xlfn.MINIFS($B:$B,$A:$A,$A2892))</f>
        <v/>
      </c>
      <c r="E2892" s="20" t="str">
        <f aca="false">IF($A2892="","",IF(AND($B2892=$D2892,COUNTIFS($A$2:$A2892,$A2892,$B$2:$B2892,$B2892)=1),1,0))</f>
        <v/>
      </c>
      <c r="F2892" s="19" t="str">
        <f aca="false">IF($E2892&lt;&gt;1,"",IF(COUNTIFS($A:$A,$A2892,$B:$B,"&gt;"&amp;$D2892)=0,"",_xlfn.MINIFS($B:$B,$A:$A,$A2892,$B:$B,"&gt;"&amp;$D2892)))</f>
        <v/>
      </c>
      <c r="G2892" s="20" t="str">
        <f aca="false">IF($F2892="","",$F2892-$D2892)</f>
        <v/>
      </c>
      <c r="H2892" s="20" t="str">
        <f aca="false">IF($E2892&lt;&gt;1,"",IF($F2892="",0,IF($G2892&lt;='Cohort Report'!$B$7,1,0)))</f>
        <v/>
      </c>
      <c r="I2892" s="20" t="str">
        <f aca="false">IF($E2892&lt;&gt;1,"",IF($F2892="",0,IF($G2892&lt;='Cohort Report'!$B$8,1,0)))</f>
        <v/>
      </c>
      <c r="J2892" s="21" t="str">
        <f aca="false">IF($E2892&lt;&gt;1,"",DATE(YEAR($D2892),MONTH($D2892),1))</f>
        <v/>
      </c>
      <c r="K2892" s="20" t="str">
        <f aca="false">IF($E2892&lt;&gt;1,"",IF($G2892="","",IF(AND($D2892&gt;='Cohort Report'!$B$5,$D2892&lt;='Cohort Report'!$B$6),$G2892,"")))</f>
        <v/>
      </c>
    </row>
    <row r="2893" customFormat="false" ht="15" hidden="false" customHeight="false" outlineLevel="0" collapsed="false">
      <c r="A2893" s="9"/>
      <c r="B2893" s="22"/>
      <c r="C2893" s="23"/>
      <c r="D2893" s="19" t="str">
        <f aca="false">IF($A2893="","",_xlfn.MINIFS($B:$B,$A:$A,$A2893))</f>
        <v/>
      </c>
      <c r="E2893" s="20" t="str">
        <f aca="false">IF($A2893="","",IF(AND($B2893=$D2893,COUNTIFS($A$2:$A2893,$A2893,$B$2:$B2893,$B2893)=1),1,0))</f>
        <v/>
      </c>
      <c r="F2893" s="19" t="str">
        <f aca="false">IF($E2893&lt;&gt;1,"",IF(COUNTIFS($A:$A,$A2893,$B:$B,"&gt;"&amp;$D2893)=0,"",_xlfn.MINIFS($B:$B,$A:$A,$A2893,$B:$B,"&gt;"&amp;$D2893)))</f>
        <v/>
      </c>
      <c r="G2893" s="20" t="str">
        <f aca="false">IF($F2893="","",$F2893-$D2893)</f>
        <v/>
      </c>
      <c r="H2893" s="20" t="str">
        <f aca="false">IF($E2893&lt;&gt;1,"",IF($F2893="",0,IF($G2893&lt;='Cohort Report'!$B$7,1,0)))</f>
        <v/>
      </c>
      <c r="I2893" s="20" t="str">
        <f aca="false">IF($E2893&lt;&gt;1,"",IF($F2893="",0,IF($G2893&lt;='Cohort Report'!$B$8,1,0)))</f>
        <v/>
      </c>
      <c r="J2893" s="21" t="str">
        <f aca="false">IF($E2893&lt;&gt;1,"",DATE(YEAR($D2893),MONTH($D2893),1))</f>
        <v/>
      </c>
      <c r="K2893" s="20" t="str">
        <f aca="false">IF($E2893&lt;&gt;1,"",IF($G2893="","",IF(AND($D2893&gt;='Cohort Report'!$B$5,$D2893&lt;='Cohort Report'!$B$6),$G2893,"")))</f>
        <v/>
      </c>
    </row>
    <row r="2894" customFormat="false" ht="15" hidden="false" customHeight="false" outlineLevel="0" collapsed="false">
      <c r="A2894" s="9"/>
      <c r="B2894" s="22"/>
      <c r="C2894" s="23"/>
      <c r="D2894" s="19" t="str">
        <f aca="false">IF($A2894="","",_xlfn.MINIFS($B:$B,$A:$A,$A2894))</f>
        <v/>
      </c>
      <c r="E2894" s="20" t="str">
        <f aca="false">IF($A2894="","",IF(AND($B2894=$D2894,COUNTIFS($A$2:$A2894,$A2894,$B$2:$B2894,$B2894)=1),1,0))</f>
        <v/>
      </c>
      <c r="F2894" s="19" t="str">
        <f aca="false">IF($E2894&lt;&gt;1,"",IF(COUNTIFS($A:$A,$A2894,$B:$B,"&gt;"&amp;$D2894)=0,"",_xlfn.MINIFS($B:$B,$A:$A,$A2894,$B:$B,"&gt;"&amp;$D2894)))</f>
        <v/>
      </c>
      <c r="G2894" s="20" t="str">
        <f aca="false">IF($F2894="","",$F2894-$D2894)</f>
        <v/>
      </c>
      <c r="H2894" s="20" t="str">
        <f aca="false">IF($E2894&lt;&gt;1,"",IF($F2894="",0,IF($G2894&lt;='Cohort Report'!$B$7,1,0)))</f>
        <v/>
      </c>
      <c r="I2894" s="20" t="str">
        <f aca="false">IF($E2894&lt;&gt;1,"",IF($F2894="",0,IF($G2894&lt;='Cohort Report'!$B$8,1,0)))</f>
        <v/>
      </c>
      <c r="J2894" s="21" t="str">
        <f aca="false">IF($E2894&lt;&gt;1,"",DATE(YEAR($D2894),MONTH($D2894),1))</f>
        <v/>
      </c>
      <c r="K2894" s="20" t="str">
        <f aca="false">IF($E2894&lt;&gt;1,"",IF($G2894="","",IF(AND($D2894&gt;='Cohort Report'!$B$5,$D2894&lt;='Cohort Report'!$B$6),$G2894,"")))</f>
        <v/>
      </c>
    </row>
    <row r="2895" customFormat="false" ht="15" hidden="false" customHeight="false" outlineLevel="0" collapsed="false">
      <c r="A2895" s="9"/>
      <c r="B2895" s="22"/>
      <c r="C2895" s="23"/>
      <c r="D2895" s="19" t="str">
        <f aca="false">IF($A2895="","",_xlfn.MINIFS($B:$B,$A:$A,$A2895))</f>
        <v/>
      </c>
      <c r="E2895" s="20" t="str">
        <f aca="false">IF($A2895="","",IF(AND($B2895=$D2895,COUNTIFS($A$2:$A2895,$A2895,$B$2:$B2895,$B2895)=1),1,0))</f>
        <v/>
      </c>
      <c r="F2895" s="19" t="str">
        <f aca="false">IF($E2895&lt;&gt;1,"",IF(COUNTIFS($A:$A,$A2895,$B:$B,"&gt;"&amp;$D2895)=0,"",_xlfn.MINIFS($B:$B,$A:$A,$A2895,$B:$B,"&gt;"&amp;$D2895)))</f>
        <v/>
      </c>
      <c r="G2895" s="20" t="str">
        <f aca="false">IF($F2895="","",$F2895-$D2895)</f>
        <v/>
      </c>
      <c r="H2895" s="20" t="str">
        <f aca="false">IF($E2895&lt;&gt;1,"",IF($F2895="",0,IF($G2895&lt;='Cohort Report'!$B$7,1,0)))</f>
        <v/>
      </c>
      <c r="I2895" s="20" t="str">
        <f aca="false">IF($E2895&lt;&gt;1,"",IF($F2895="",0,IF($G2895&lt;='Cohort Report'!$B$8,1,0)))</f>
        <v/>
      </c>
      <c r="J2895" s="21" t="str">
        <f aca="false">IF($E2895&lt;&gt;1,"",DATE(YEAR($D2895),MONTH($D2895),1))</f>
        <v/>
      </c>
      <c r="K2895" s="20" t="str">
        <f aca="false">IF($E2895&lt;&gt;1,"",IF($G2895="","",IF(AND($D2895&gt;='Cohort Report'!$B$5,$D2895&lt;='Cohort Report'!$B$6),$G2895,"")))</f>
        <v/>
      </c>
    </row>
    <row r="2896" customFormat="false" ht="15" hidden="false" customHeight="false" outlineLevel="0" collapsed="false">
      <c r="A2896" s="9"/>
      <c r="B2896" s="22"/>
      <c r="C2896" s="23"/>
      <c r="D2896" s="19" t="str">
        <f aca="false">IF($A2896="","",_xlfn.MINIFS($B:$B,$A:$A,$A2896))</f>
        <v/>
      </c>
      <c r="E2896" s="20" t="str">
        <f aca="false">IF($A2896="","",IF(AND($B2896=$D2896,COUNTIFS($A$2:$A2896,$A2896,$B$2:$B2896,$B2896)=1),1,0))</f>
        <v/>
      </c>
      <c r="F2896" s="19" t="str">
        <f aca="false">IF($E2896&lt;&gt;1,"",IF(COUNTIFS($A:$A,$A2896,$B:$B,"&gt;"&amp;$D2896)=0,"",_xlfn.MINIFS($B:$B,$A:$A,$A2896,$B:$B,"&gt;"&amp;$D2896)))</f>
        <v/>
      </c>
      <c r="G2896" s="20" t="str">
        <f aca="false">IF($F2896="","",$F2896-$D2896)</f>
        <v/>
      </c>
      <c r="H2896" s="20" t="str">
        <f aca="false">IF($E2896&lt;&gt;1,"",IF($F2896="",0,IF($G2896&lt;='Cohort Report'!$B$7,1,0)))</f>
        <v/>
      </c>
      <c r="I2896" s="20" t="str">
        <f aca="false">IF($E2896&lt;&gt;1,"",IF($F2896="",0,IF($G2896&lt;='Cohort Report'!$B$8,1,0)))</f>
        <v/>
      </c>
      <c r="J2896" s="21" t="str">
        <f aca="false">IF($E2896&lt;&gt;1,"",DATE(YEAR($D2896),MONTH($D2896),1))</f>
        <v/>
      </c>
      <c r="K2896" s="20" t="str">
        <f aca="false">IF($E2896&lt;&gt;1,"",IF($G2896="","",IF(AND($D2896&gt;='Cohort Report'!$B$5,$D2896&lt;='Cohort Report'!$B$6),$G2896,"")))</f>
        <v/>
      </c>
    </row>
    <row r="2897" customFormat="false" ht="15" hidden="false" customHeight="false" outlineLevel="0" collapsed="false">
      <c r="A2897" s="9"/>
      <c r="B2897" s="22"/>
      <c r="C2897" s="23"/>
      <c r="D2897" s="19" t="str">
        <f aca="false">IF($A2897="","",_xlfn.MINIFS($B:$B,$A:$A,$A2897))</f>
        <v/>
      </c>
      <c r="E2897" s="20" t="str">
        <f aca="false">IF($A2897="","",IF(AND($B2897=$D2897,COUNTIFS($A$2:$A2897,$A2897,$B$2:$B2897,$B2897)=1),1,0))</f>
        <v/>
      </c>
      <c r="F2897" s="19" t="str">
        <f aca="false">IF($E2897&lt;&gt;1,"",IF(COUNTIFS($A:$A,$A2897,$B:$B,"&gt;"&amp;$D2897)=0,"",_xlfn.MINIFS($B:$B,$A:$A,$A2897,$B:$B,"&gt;"&amp;$D2897)))</f>
        <v/>
      </c>
      <c r="G2897" s="20" t="str">
        <f aca="false">IF($F2897="","",$F2897-$D2897)</f>
        <v/>
      </c>
      <c r="H2897" s="20" t="str">
        <f aca="false">IF($E2897&lt;&gt;1,"",IF($F2897="",0,IF($G2897&lt;='Cohort Report'!$B$7,1,0)))</f>
        <v/>
      </c>
      <c r="I2897" s="20" t="str">
        <f aca="false">IF($E2897&lt;&gt;1,"",IF($F2897="",0,IF($G2897&lt;='Cohort Report'!$B$8,1,0)))</f>
        <v/>
      </c>
      <c r="J2897" s="21" t="str">
        <f aca="false">IF($E2897&lt;&gt;1,"",DATE(YEAR($D2897),MONTH($D2897),1))</f>
        <v/>
      </c>
      <c r="K2897" s="20" t="str">
        <f aca="false">IF($E2897&lt;&gt;1,"",IF($G2897="","",IF(AND($D2897&gt;='Cohort Report'!$B$5,$D2897&lt;='Cohort Report'!$B$6),$G2897,"")))</f>
        <v/>
      </c>
    </row>
    <row r="2898" customFormat="false" ht="15" hidden="false" customHeight="false" outlineLevel="0" collapsed="false">
      <c r="A2898" s="9"/>
      <c r="B2898" s="22"/>
      <c r="C2898" s="23"/>
      <c r="D2898" s="19" t="str">
        <f aca="false">IF($A2898="","",_xlfn.MINIFS($B:$B,$A:$A,$A2898))</f>
        <v/>
      </c>
      <c r="E2898" s="20" t="str">
        <f aca="false">IF($A2898="","",IF(AND($B2898=$D2898,COUNTIFS($A$2:$A2898,$A2898,$B$2:$B2898,$B2898)=1),1,0))</f>
        <v/>
      </c>
      <c r="F2898" s="19" t="str">
        <f aca="false">IF($E2898&lt;&gt;1,"",IF(COUNTIFS($A:$A,$A2898,$B:$B,"&gt;"&amp;$D2898)=0,"",_xlfn.MINIFS($B:$B,$A:$A,$A2898,$B:$B,"&gt;"&amp;$D2898)))</f>
        <v/>
      </c>
      <c r="G2898" s="20" t="str">
        <f aca="false">IF($F2898="","",$F2898-$D2898)</f>
        <v/>
      </c>
      <c r="H2898" s="20" t="str">
        <f aca="false">IF($E2898&lt;&gt;1,"",IF($F2898="",0,IF($G2898&lt;='Cohort Report'!$B$7,1,0)))</f>
        <v/>
      </c>
      <c r="I2898" s="20" t="str">
        <f aca="false">IF($E2898&lt;&gt;1,"",IF($F2898="",0,IF($G2898&lt;='Cohort Report'!$B$8,1,0)))</f>
        <v/>
      </c>
      <c r="J2898" s="21" t="str">
        <f aca="false">IF($E2898&lt;&gt;1,"",DATE(YEAR($D2898),MONTH($D2898),1))</f>
        <v/>
      </c>
      <c r="K2898" s="20" t="str">
        <f aca="false">IF($E2898&lt;&gt;1,"",IF($G2898="","",IF(AND($D2898&gt;='Cohort Report'!$B$5,$D2898&lt;='Cohort Report'!$B$6),$G2898,"")))</f>
        <v/>
      </c>
    </row>
    <row r="2899" customFormat="false" ht="15" hidden="false" customHeight="false" outlineLevel="0" collapsed="false">
      <c r="A2899" s="9"/>
      <c r="B2899" s="22"/>
      <c r="C2899" s="23"/>
      <c r="D2899" s="19" t="str">
        <f aca="false">IF($A2899="","",_xlfn.MINIFS($B:$B,$A:$A,$A2899))</f>
        <v/>
      </c>
      <c r="E2899" s="20" t="str">
        <f aca="false">IF($A2899="","",IF(AND($B2899=$D2899,COUNTIFS($A$2:$A2899,$A2899,$B$2:$B2899,$B2899)=1),1,0))</f>
        <v/>
      </c>
      <c r="F2899" s="19" t="str">
        <f aca="false">IF($E2899&lt;&gt;1,"",IF(COUNTIFS($A:$A,$A2899,$B:$B,"&gt;"&amp;$D2899)=0,"",_xlfn.MINIFS($B:$B,$A:$A,$A2899,$B:$B,"&gt;"&amp;$D2899)))</f>
        <v/>
      </c>
      <c r="G2899" s="20" t="str">
        <f aca="false">IF($F2899="","",$F2899-$D2899)</f>
        <v/>
      </c>
      <c r="H2899" s="20" t="str">
        <f aca="false">IF($E2899&lt;&gt;1,"",IF($F2899="",0,IF($G2899&lt;='Cohort Report'!$B$7,1,0)))</f>
        <v/>
      </c>
      <c r="I2899" s="20" t="str">
        <f aca="false">IF($E2899&lt;&gt;1,"",IF($F2899="",0,IF($G2899&lt;='Cohort Report'!$B$8,1,0)))</f>
        <v/>
      </c>
      <c r="J2899" s="21" t="str">
        <f aca="false">IF($E2899&lt;&gt;1,"",DATE(YEAR($D2899),MONTH($D2899),1))</f>
        <v/>
      </c>
      <c r="K2899" s="20" t="str">
        <f aca="false">IF($E2899&lt;&gt;1,"",IF($G2899="","",IF(AND($D2899&gt;='Cohort Report'!$B$5,$D2899&lt;='Cohort Report'!$B$6),$G2899,"")))</f>
        <v/>
      </c>
    </row>
    <row r="2900" customFormat="false" ht="15" hidden="false" customHeight="false" outlineLevel="0" collapsed="false">
      <c r="A2900" s="9"/>
      <c r="B2900" s="22"/>
      <c r="C2900" s="23"/>
      <c r="D2900" s="19" t="str">
        <f aca="false">IF($A2900="","",_xlfn.MINIFS($B:$B,$A:$A,$A2900))</f>
        <v/>
      </c>
      <c r="E2900" s="20" t="str">
        <f aca="false">IF($A2900="","",IF(AND($B2900=$D2900,COUNTIFS($A$2:$A2900,$A2900,$B$2:$B2900,$B2900)=1),1,0))</f>
        <v/>
      </c>
      <c r="F2900" s="19" t="str">
        <f aca="false">IF($E2900&lt;&gt;1,"",IF(COUNTIFS($A:$A,$A2900,$B:$B,"&gt;"&amp;$D2900)=0,"",_xlfn.MINIFS($B:$B,$A:$A,$A2900,$B:$B,"&gt;"&amp;$D2900)))</f>
        <v/>
      </c>
      <c r="G2900" s="20" t="str">
        <f aca="false">IF($F2900="","",$F2900-$D2900)</f>
        <v/>
      </c>
      <c r="H2900" s="20" t="str">
        <f aca="false">IF($E2900&lt;&gt;1,"",IF($F2900="",0,IF($G2900&lt;='Cohort Report'!$B$7,1,0)))</f>
        <v/>
      </c>
      <c r="I2900" s="20" t="str">
        <f aca="false">IF($E2900&lt;&gt;1,"",IF($F2900="",0,IF($G2900&lt;='Cohort Report'!$B$8,1,0)))</f>
        <v/>
      </c>
      <c r="J2900" s="21" t="str">
        <f aca="false">IF($E2900&lt;&gt;1,"",DATE(YEAR($D2900),MONTH($D2900),1))</f>
        <v/>
      </c>
      <c r="K2900" s="20" t="str">
        <f aca="false">IF($E2900&lt;&gt;1,"",IF($G2900="","",IF(AND($D2900&gt;='Cohort Report'!$B$5,$D2900&lt;='Cohort Report'!$B$6),$G2900,"")))</f>
        <v/>
      </c>
    </row>
    <row r="2901" customFormat="false" ht="15" hidden="false" customHeight="false" outlineLevel="0" collapsed="false">
      <c r="A2901" s="9"/>
      <c r="B2901" s="22"/>
      <c r="C2901" s="23"/>
      <c r="D2901" s="19" t="str">
        <f aca="false">IF($A2901="","",_xlfn.MINIFS($B:$B,$A:$A,$A2901))</f>
        <v/>
      </c>
      <c r="E2901" s="20" t="str">
        <f aca="false">IF($A2901="","",IF(AND($B2901=$D2901,COUNTIFS($A$2:$A2901,$A2901,$B$2:$B2901,$B2901)=1),1,0))</f>
        <v/>
      </c>
      <c r="F2901" s="19" t="str">
        <f aca="false">IF($E2901&lt;&gt;1,"",IF(COUNTIFS($A:$A,$A2901,$B:$B,"&gt;"&amp;$D2901)=0,"",_xlfn.MINIFS($B:$B,$A:$A,$A2901,$B:$B,"&gt;"&amp;$D2901)))</f>
        <v/>
      </c>
      <c r="G2901" s="20" t="str">
        <f aca="false">IF($F2901="","",$F2901-$D2901)</f>
        <v/>
      </c>
      <c r="H2901" s="20" t="str">
        <f aca="false">IF($E2901&lt;&gt;1,"",IF($F2901="",0,IF($G2901&lt;='Cohort Report'!$B$7,1,0)))</f>
        <v/>
      </c>
      <c r="I2901" s="20" t="str">
        <f aca="false">IF($E2901&lt;&gt;1,"",IF($F2901="",0,IF($G2901&lt;='Cohort Report'!$B$8,1,0)))</f>
        <v/>
      </c>
      <c r="J2901" s="21" t="str">
        <f aca="false">IF($E2901&lt;&gt;1,"",DATE(YEAR($D2901),MONTH($D2901),1))</f>
        <v/>
      </c>
      <c r="K2901" s="20" t="str">
        <f aca="false">IF($E2901&lt;&gt;1,"",IF($G2901="","",IF(AND($D2901&gt;='Cohort Report'!$B$5,$D2901&lt;='Cohort Report'!$B$6),$G2901,"")))</f>
        <v/>
      </c>
    </row>
    <row r="2902" customFormat="false" ht="15" hidden="false" customHeight="false" outlineLevel="0" collapsed="false">
      <c r="A2902" s="9"/>
      <c r="B2902" s="22"/>
      <c r="C2902" s="23"/>
      <c r="D2902" s="19" t="str">
        <f aca="false">IF($A2902="","",_xlfn.MINIFS($B:$B,$A:$A,$A2902))</f>
        <v/>
      </c>
      <c r="E2902" s="20" t="str">
        <f aca="false">IF($A2902="","",IF(AND($B2902=$D2902,COUNTIFS($A$2:$A2902,$A2902,$B$2:$B2902,$B2902)=1),1,0))</f>
        <v/>
      </c>
      <c r="F2902" s="19" t="str">
        <f aca="false">IF($E2902&lt;&gt;1,"",IF(COUNTIFS($A:$A,$A2902,$B:$B,"&gt;"&amp;$D2902)=0,"",_xlfn.MINIFS($B:$B,$A:$A,$A2902,$B:$B,"&gt;"&amp;$D2902)))</f>
        <v/>
      </c>
      <c r="G2902" s="20" t="str">
        <f aca="false">IF($F2902="","",$F2902-$D2902)</f>
        <v/>
      </c>
      <c r="H2902" s="20" t="str">
        <f aca="false">IF($E2902&lt;&gt;1,"",IF($F2902="",0,IF($G2902&lt;='Cohort Report'!$B$7,1,0)))</f>
        <v/>
      </c>
      <c r="I2902" s="20" t="str">
        <f aca="false">IF($E2902&lt;&gt;1,"",IF($F2902="",0,IF($G2902&lt;='Cohort Report'!$B$8,1,0)))</f>
        <v/>
      </c>
      <c r="J2902" s="21" t="str">
        <f aca="false">IF($E2902&lt;&gt;1,"",DATE(YEAR($D2902),MONTH($D2902),1))</f>
        <v/>
      </c>
      <c r="K2902" s="20" t="str">
        <f aca="false">IF($E2902&lt;&gt;1,"",IF($G2902="","",IF(AND($D2902&gt;='Cohort Report'!$B$5,$D2902&lt;='Cohort Report'!$B$6),$G2902,"")))</f>
        <v/>
      </c>
    </row>
    <row r="2903" customFormat="false" ht="15" hidden="false" customHeight="false" outlineLevel="0" collapsed="false">
      <c r="A2903" s="9"/>
      <c r="B2903" s="22"/>
      <c r="C2903" s="23"/>
      <c r="D2903" s="19" t="str">
        <f aca="false">IF($A2903="","",_xlfn.MINIFS($B:$B,$A:$A,$A2903))</f>
        <v/>
      </c>
      <c r="E2903" s="20" t="str">
        <f aca="false">IF($A2903="","",IF(AND($B2903=$D2903,COUNTIFS($A$2:$A2903,$A2903,$B$2:$B2903,$B2903)=1),1,0))</f>
        <v/>
      </c>
      <c r="F2903" s="19" t="str">
        <f aca="false">IF($E2903&lt;&gt;1,"",IF(COUNTIFS($A:$A,$A2903,$B:$B,"&gt;"&amp;$D2903)=0,"",_xlfn.MINIFS($B:$B,$A:$A,$A2903,$B:$B,"&gt;"&amp;$D2903)))</f>
        <v/>
      </c>
      <c r="G2903" s="20" t="str">
        <f aca="false">IF($F2903="","",$F2903-$D2903)</f>
        <v/>
      </c>
      <c r="H2903" s="20" t="str">
        <f aca="false">IF($E2903&lt;&gt;1,"",IF($F2903="",0,IF($G2903&lt;='Cohort Report'!$B$7,1,0)))</f>
        <v/>
      </c>
      <c r="I2903" s="20" t="str">
        <f aca="false">IF($E2903&lt;&gt;1,"",IF($F2903="",0,IF($G2903&lt;='Cohort Report'!$B$8,1,0)))</f>
        <v/>
      </c>
      <c r="J2903" s="21" t="str">
        <f aca="false">IF($E2903&lt;&gt;1,"",DATE(YEAR($D2903),MONTH($D2903),1))</f>
        <v/>
      </c>
      <c r="K2903" s="20" t="str">
        <f aca="false">IF($E2903&lt;&gt;1,"",IF($G2903="","",IF(AND($D2903&gt;='Cohort Report'!$B$5,$D2903&lt;='Cohort Report'!$B$6),$G2903,"")))</f>
        <v/>
      </c>
    </row>
    <row r="2904" customFormat="false" ht="15" hidden="false" customHeight="false" outlineLevel="0" collapsed="false">
      <c r="A2904" s="9"/>
      <c r="B2904" s="22"/>
      <c r="C2904" s="23"/>
      <c r="D2904" s="19" t="str">
        <f aca="false">IF($A2904="","",_xlfn.MINIFS($B:$B,$A:$A,$A2904))</f>
        <v/>
      </c>
      <c r="E2904" s="20" t="str">
        <f aca="false">IF($A2904="","",IF(AND($B2904=$D2904,COUNTIFS($A$2:$A2904,$A2904,$B$2:$B2904,$B2904)=1),1,0))</f>
        <v/>
      </c>
      <c r="F2904" s="19" t="str">
        <f aca="false">IF($E2904&lt;&gt;1,"",IF(COUNTIFS($A:$A,$A2904,$B:$B,"&gt;"&amp;$D2904)=0,"",_xlfn.MINIFS($B:$B,$A:$A,$A2904,$B:$B,"&gt;"&amp;$D2904)))</f>
        <v/>
      </c>
      <c r="G2904" s="20" t="str">
        <f aca="false">IF($F2904="","",$F2904-$D2904)</f>
        <v/>
      </c>
      <c r="H2904" s="20" t="str">
        <f aca="false">IF($E2904&lt;&gt;1,"",IF($F2904="",0,IF($G2904&lt;='Cohort Report'!$B$7,1,0)))</f>
        <v/>
      </c>
      <c r="I2904" s="20" t="str">
        <f aca="false">IF($E2904&lt;&gt;1,"",IF($F2904="",0,IF($G2904&lt;='Cohort Report'!$B$8,1,0)))</f>
        <v/>
      </c>
      <c r="J2904" s="21" t="str">
        <f aca="false">IF($E2904&lt;&gt;1,"",DATE(YEAR($D2904),MONTH($D2904),1))</f>
        <v/>
      </c>
      <c r="K2904" s="20" t="str">
        <f aca="false">IF($E2904&lt;&gt;1,"",IF($G2904="","",IF(AND($D2904&gt;='Cohort Report'!$B$5,$D2904&lt;='Cohort Report'!$B$6),$G2904,"")))</f>
        <v/>
      </c>
    </row>
    <row r="2905" customFormat="false" ht="15" hidden="false" customHeight="false" outlineLevel="0" collapsed="false">
      <c r="A2905" s="9"/>
      <c r="B2905" s="22"/>
      <c r="C2905" s="23"/>
      <c r="D2905" s="19" t="str">
        <f aca="false">IF($A2905="","",_xlfn.MINIFS($B:$B,$A:$A,$A2905))</f>
        <v/>
      </c>
      <c r="E2905" s="20" t="str">
        <f aca="false">IF($A2905="","",IF(AND($B2905=$D2905,COUNTIFS($A$2:$A2905,$A2905,$B$2:$B2905,$B2905)=1),1,0))</f>
        <v/>
      </c>
      <c r="F2905" s="19" t="str">
        <f aca="false">IF($E2905&lt;&gt;1,"",IF(COUNTIFS($A:$A,$A2905,$B:$B,"&gt;"&amp;$D2905)=0,"",_xlfn.MINIFS($B:$B,$A:$A,$A2905,$B:$B,"&gt;"&amp;$D2905)))</f>
        <v/>
      </c>
      <c r="G2905" s="20" t="str">
        <f aca="false">IF($F2905="","",$F2905-$D2905)</f>
        <v/>
      </c>
      <c r="H2905" s="20" t="str">
        <f aca="false">IF($E2905&lt;&gt;1,"",IF($F2905="",0,IF($G2905&lt;='Cohort Report'!$B$7,1,0)))</f>
        <v/>
      </c>
      <c r="I2905" s="20" t="str">
        <f aca="false">IF($E2905&lt;&gt;1,"",IF($F2905="",0,IF($G2905&lt;='Cohort Report'!$B$8,1,0)))</f>
        <v/>
      </c>
      <c r="J2905" s="21" t="str">
        <f aca="false">IF($E2905&lt;&gt;1,"",DATE(YEAR($D2905),MONTH($D2905),1))</f>
        <v/>
      </c>
      <c r="K2905" s="20" t="str">
        <f aca="false">IF($E2905&lt;&gt;1,"",IF($G2905="","",IF(AND($D2905&gt;='Cohort Report'!$B$5,$D2905&lt;='Cohort Report'!$B$6),$G2905,"")))</f>
        <v/>
      </c>
    </row>
    <row r="2906" customFormat="false" ht="15" hidden="false" customHeight="false" outlineLevel="0" collapsed="false">
      <c r="A2906" s="9"/>
      <c r="B2906" s="22"/>
      <c r="C2906" s="23"/>
      <c r="D2906" s="19" t="str">
        <f aca="false">IF($A2906="","",_xlfn.MINIFS($B:$B,$A:$A,$A2906))</f>
        <v/>
      </c>
      <c r="E2906" s="20" t="str">
        <f aca="false">IF($A2906="","",IF(AND($B2906=$D2906,COUNTIFS($A$2:$A2906,$A2906,$B$2:$B2906,$B2906)=1),1,0))</f>
        <v/>
      </c>
      <c r="F2906" s="19" t="str">
        <f aca="false">IF($E2906&lt;&gt;1,"",IF(COUNTIFS($A:$A,$A2906,$B:$B,"&gt;"&amp;$D2906)=0,"",_xlfn.MINIFS($B:$B,$A:$A,$A2906,$B:$B,"&gt;"&amp;$D2906)))</f>
        <v/>
      </c>
      <c r="G2906" s="20" t="str">
        <f aca="false">IF($F2906="","",$F2906-$D2906)</f>
        <v/>
      </c>
      <c r="H2906" s="20" t="str">
        <f aca="false">IF($E2906&lt;&gt;1,"",IF($F2906="",0,IF($G2906&lt;='Cohort Report'!$B$7,1,0)))</f>
        <v/>
      </c>
      <c r="I2906" s="20" t="str">
        <f aca="false">IF($E2906&lt;&gt;1,"",IF($F2906="",0,IF($G2906&lt;='Cohort Report'!$B$8,1,0)))</f>
        <v/>
      </c>
      <c r="J2906" s="21" t="str">
        <f aca="false">IF($E2906&lt;&gt;1,"",DATE(YEAR($D2906),MONTH($D2906),1))</f>
        <v/>
      </c>
      <c r="K2906" s="20" t="str">
        <f aca="false">IF($E2906&lt;&gt;1,"",IF($G2906="","",IF(AND($D2906&gt;='Cohort Report'!$B$5,$D2906&lt;='Cohort Report'!$B$6),$G2906,"")))</f>
        <v/>
      </c>
    </row>
    <row r="2907" customFormat="false" ht="15" hidden="false" customHeight="false" outlineLevel="0" collapsed="false">
      <c r="A2907" s="9"/>
      <c r="B2907" s="22"/>
      <c r="C2907" s="23"/>
      <c r="D2907" s="19" t="str">
        <f aca="false">IF($A2907="","",_xlfn.MINIFS($B:$B,$A:$A,$A2907))</f>
        <v/>
      </c>
      <c r="E2907" s="20" t="str">
        <f aca="false">IF($A2907="","",IF(AND($B2907=$D2907,COUNTIFS($A$2:$A2907,$A2907,$B$2:$B2907,$B2907)=1),1,0))</f>
        <v/>
      </c>
      <c r="F2907" s="19" t="str">
        <f aca="false">IF($E2907&lt;&gt;1,"",IF(COUNTIFS($A:$A,$A2907,$B:$B,"&gt;"&amp;$D2907)=0,"",_xlfn.MINIFS($B:$B,$A:$A,$A2907,$B:$B,"&gt;"&amp;$D2907)))</f>
        <v/>
      </c>
      <c r="G2907" s="20" t="str">
        <f aca="false">IF($F2907="","",$F2907-$D2907)</f>
        <v/>
      </c>
      <c r="H2907" s="20" t="str">
        <f aca="false">IF($E2907&lt;&gt;1,"",IF($F2907="",0,IF($G2907&lt;='Cohort Report'!$B$7,1,0)))</f>
        <v/>
      </c>
      <c r="I2907" s="20" t="str">
        <f aca="false">IF($E2907&lt;&gt;1,"",IF($F2907="",0,IF($G2907&lt;='Cohort Report'!$B$8,1,0)))</f>
        <v/>
      </c>
      <c r="J2907" s="21" t="str">
        <f aca="false">IF($E2907&lt;&gt;1,"",DATE(YEAR($D2907),MONTH($D2907),1))</f>
        <v/>
      </c>
      <c r="K2907" s="20" t="str">
        <f aca="false">IF($E2907&lt;&gt;1,"",IF($G2907="","",IF(AND($D2907&gt;='Cohort Report'!$B$5,$D2907&lt;='Cohort Report'!$B$6),$G2907,"")))</f>
        <v/>
      </c>
    </row>
    <row r="2908" customFormat="false" ht="15" hidden="false" customHeight="false" outlineLevel="0" collapsed="false">
      <c r="A2908" s="9"/>
      <c r="B2908" s="22"/>
      <c r="C2908" s="23"/>
      <c r="D2908" s="19" t="str">
        <f aca="false">IF($A2908="","",_xlfn.MINIFS($B:$B,$A:$A,$A2908))</f>
        <v/>
      </c>
      <c r="E2908" s="20" t="str">
        <f aca="false">IF($A2908="","",IF(AND($B2908=$D2908,COUNTIFS($A$2:$A2908,$A2908,$B$2:$B2908,$B2908)=1),1,0))</f>
        <v/>
      </c>
      <c r="F2908" s="19" t="str">
        <f aca="false">IF($E2908&lt;&gt;1,"",IF(COUNTIFS($A:$A,$A2908,$B:$B,"&gt;"&amp;$D2908)=0,"",_xlfn.MINIFS($B:$B,$A:$A,$A2908,$B:$B,"&gt;"&amp;$D2908)))</f>
        <v/>
      </c>
      <c r="G2908" s="20" t="str">
        <f aca="false">IF($F2908="","",$F2908-$D2908)</f>
        <v/>
      </c>
      <c r="H2908" s="20" t="str">
        <f aca="false">IF($E2908&lt;&gt;1,"",IF($F2908="",0,IF($G2908&lt;='Cohort Report'!$B$7,1,0)))</f>
        <v/>
      </c>
      <c r="I2908" s="20" t="str">
        <f aca="false">IF($E2908&lt;&gt;1,"",IF($F2908="",0,IF($G2908&lt;='Cohort Report'!$B$8,1,0)))</f>
        <v/>
      </c>
      <c r="J2908" s="21" t="str">
        <f aca="false">IF($E2908&lt;&gt;1,"",DATE(YEAR($D2908),MONTH($D2908),1))</f>
        <v/>
      </c>
      <c r="K2908" s="20" t="str">
        <f aca="false">IF($E2908&lt;&gt;1,"",IF($G2908="","",IF(AND($D2908&gt;='Cohort Report'!$B$5,$D2908&lt;='Cohort Report'!$B$6),$G2908,"")))</f>
        <v/>
      </c>
    </row>
    <row r="2909" customFormat="false" ht="15" hidden="false" customHeight="false" outlineLevel="0" collapsed="false">
      <c r="A2909" s="9"/>
      <c r="B2909" s="22"/>
      <c r="C2909" s="23"/>
      <c r="D2909" s="19" t="str">
        <f aca="false">IF($A2909="","",_xlfn.MINIFS($B:$B,$A:$A,$A2909))</f>
        <v/>
      </c>
      <c r="E2909" s="20" t="str">
        <f aca="false">IF($A2909="","",IF(AND($B2909=$D2909,COUNTIFS($A$2:$A2909,$A2909,$B$2:$B2909,$B2909)=1),1,0))</f>
        <v/>
      </c>
      <c r="F2909" s="19" t="str">
        <f aca="false">IF($E2909&lt;&gt;1,"",IF(COUNTIFS($A:$A,$A2909,$B:$B,"&gt;"&amp;$D2909)=0,"",_xlfn.MINIFS($B:$B,$A:$A,$A2909,$B:$B,"&gt;"&amp;$D2909)))</f>
        <v/>
      </c>
      <c r="G2909" s="20" t="str">
        <f aca="false">IF($F2909="","",$F2909-$D2909)</f>
        <v/>
      </c>
      <c r="H2909" s="20" t="str">
        <f aca="false">IF($E2909&lt;&gt;1,"",IF($F2909="",0,IF($G2909&lt;='Cohort Report'!$B$7,1,0)))</f>
        <v/>
      </c>
      <c r="I2909" s="20" t="str">
        <f aca="false">IF($E2909&lt;&gt;1,"",IF($F2909="",0,IF($G2909&lt;='Cohort Report'!$B$8,1,0)))</f>
        <v/>
      </c>
      <c r="J2909" s="21" t="str">
        <f aca="false">IF($E2909&lt;&gt;1,"",DATE(YEAR($D2909),MONTH($D2909),1))</f>
        <v/>
      </c>
      <c r="K2909" s="20" t="str">
        <f aca="false">IF($E2909&lt;&gt;1,"",IF($G2909="","",IF(AND($D2909&gt;='Cohort Report'!$B$5,$D2909&lt;='Cohort Report'!$B$6),$G2909,"")))</f>
        <v/>
      </c>
    </row>
    <row r="2910" customFormat="false" ht="15" hidden="false" customHeight="false" outlineLevel="0" collapsed="false">
      <c r="A2910" s="9"/>
      <c r="B2910" s="22"/>
      <c r="C2910" s="23"/>
      <c r="D2910" s="19" t="str">
        <f aca="false">IF($A2910="","",_xlfn.MINIFS($B:$B,$A:$A,$A2910))</f>
        <v/>
      </c>
      <c r="E2910" s="20" t="str">
        <f aca="false">IF($A2910="","",IF(AND($B2910=$D2910,COUNTIFS($A$2:$A2910,$A2910,$B$2:$B2910,$B2910)=1),1,0))</f>
        <v/>
      </c>
      <c r="F2910" s="19" t="str">
        <f aca="false">IF($E2910&lt;&gt;1,"",IF(COUNTIFS($A:$A,$A2910,$B:$B,"&gt;"&amp;$D2910)=0,"",_xlfn.MINIFS($B:$B,$A:$A,$A2910,$B:$B,"&gt;"&amp;$D2910)))</f>
        <v/>
      </c>
      <c r="G2910" s="20" t="str">
        <f aca="false">IF($F2910="","",$F2910-$D2910)</f>
        <v/>
      </c>
      <c r="H2910" s="20" t="str">
        <f aca="false">IF($E2910&lt;&gt;1,"",IF($F2910="",0,IF($G2910&lt;='Cohort Report'!$B$7,1,0)))</f>
        <v/>
      </c>
      <c r="I2910" s="20" t="str">
        <f aca="false">IF($E2910&lt;&gt;1,"",IF($F2910="",0,IF($G2910&lt;='Cohort Report'!$B$8,1,0)))</f>
        <v/>
      </c>
      <c r="J2910" s="21" t="str">
        <f aca="false">IF($E2910&lt;&gt;1,"",DATE(YEAR($D2910),MONTH($D2910),1))</f>
        <v/>
      </c>
      <c r="K2910" s="20" t="str">
        <f aca="false">IF($E2910&lt;&gt;1,"",IF($G2910="","",IF(AND($D2910&gt;='Cohort Report'!$B$5,$D2910&lt;='Cohort Report'!$B$6),$G2910,"")))</f>
        <v/>
      </c>
    </row>
    <row r="2911" customFormat="false" ht="15" hidden="false" customHeight="false" outlineLevel="0" collapsed="false">
      <c r="A2911" s="9"/>
      <c r="B2911" s="22"/>
      <c r="C2911" s="23"/>
      <c r="D2911" s="19" t="str">
        <f aca="false">IF($A2911="","",_xlfn.MINIFS($B:$B,$A:$A,$A2911))</f>
        <v/>
      </c>
      <c r="E2911" s="20" t="str">
        <f aca="false">IF($A2911="","",IF(AND($B2911=$D2911,COUNTIFS($A$2:$A2911,$A2911,$B$2:$B2911,$B2911)=1),1,0))</f>
        <v/>
      </c>
      <c r="F2911" s="19" t="str">
        <f aca="false">IF($E2911&lt;&gt;1,"",IF(COUNTIFS($A:$A,$A2911,$B:$B,"&gt;"&amp;$D2911)=0,"",_xlfn.MINIFS($B:$B,$A:$A,$A2911,$B:$B,"&gt;"&amp;$D2911)))</f>
        <v/>
      </c>
      <c r="G2911" s="20" t="str">
        <f aca="false">IF($F2911="","",$F2911-$D2911)</f>
        <v/>
      </c>
      <c r="H2911" s="20" t="str">
        <f aca="false">IF($E2911&lt;&gt;1,"",IF($F2911="",0,IF($G2911&lt;='Cohort Report'!$B$7,1,0)))</f>
        <v/>
      </c>
      <c r="I2911" s="20" t="str">
        <f aca="false">IF($E2911&lt;&gt;1,"",IF($F2911="",0,IF($G2911&lt;='Cohort Report'!$B$8,1,0)))</f>
        <v/>
      </c>
      <c r="J2911" s="21" t="str">
        <f aca="false">IF($E2911&lt;&gt;1,"",DATE(YEAR($D2911),MONTH($D2911),1))</f>
        <v/>
      </c>
      <c r="K2911" s="20" t="str">
        <f aca="false">IF($E2911&lt;&gt;1,"",IF($G2911="","",IF(AND($D2911&gt;='Cohort Report'!$B$5,$D2911&lt;='Cohort Report'!$B$6),$G2911,"")))</f>
        <v/>
      </c>
    </row>
    <row r="2912" customFormat="false" ht="15" hidden="false" customHeight="false" outlineLevel="0" collapsed="false">
      <c r="A2912" s="9"/>
      <c r="B2912" s="22"/>
      <c r="C2912" s="23"/>
      <c r="D2912" s="19" t="str">
        <f aca="false">IF($A2912="","",_xlfn.MINIFS($B:$B,$A:$A,$A2912))</f>
        <v/>
      </c>
      <c r="E2912" s="20" t="str">
        <f aca="false">IF($A2912="","",IF(AND($B2912=$D2912,COUNTIFS($A$2:$A2912,$A2912,$B$2:$B2912,$B2912)=1),1,0))</f>
        <v/>
      </c>
      <c r="F2912" s="19" t="str">
        <f aca="false">IF($E2912&lt;&gt;1,"",IF(COUNTIFS($A:$A,$A2912,$B:$B,"&gt;"&amp;$D2912)=0,"",_xlfn.MINIFS($B:$B,$A:$A,$A2912,$B:$B,"&gt;"&amp;$D2912)))</f>
        <v/>
      </c>
      <c r="G2912" s="20" t="str">
        <f aca="false">IF($F2912="","",$F2912-$D2912)</f>
        <v/>
      </c>
      <c r="H2912" s="20" t="str">
        <f aca="false">IF($E2912&lt;&gt;1,"",IF($F2912="",0,IF($G2912&lt;='Cohort Report'!$B$7,1,0)))</f>
        <v/>
      </c>
      <c r="I2912" s="20" t="str">
        <f aca="false">IF($E2912&lt;&gt;1,"",IF($F2912="",0,IF($G2912&lt;='Cohort Report'!$B$8,1,0)))</f>
        <v/>
      </c>
      <c r="J2912" s="21" t="str">
        <f aca="false">IF($E2912&lt;&gt;1,"",DATE(YEAR($D2912),MONTH($D2912),1))</f>
        <v/>
      </c>
      <c r="K2912" s="20" t="str">
        <f aca="false">IF($E2912&lt;&gt;1,"",IF($G2912="","",IF(AND($D2912&gt;='Cohort Report'!$B$5,$D2912&lt;='Cohort Report'!$B$6),$G2912,"")))</f>
        <v/>
      </c>
    </row>
    <row r="2913" customFormat="false" ht="15" hidden="false" customHeight="false" outlineLevel="0" collapsed="false">
      <c r="A2913" s="9"/>
      <c r="B2913" s="22"/>
      <c r="C2913" s="23"/>
      <c r="D2913" s="19" t="str">
        <f aca="false">IF($A2913="","",_xlfn.MINIFS($B:$B,$A:$A,$A2913))</f>
        <v/>
      </c>
      <c r="E2913" s="20" t="str">
        <f aca="false">IF($A2913="","",IF(AND($B2913=$D2913,COUNTIFS($A$2:$A2913,$A2913,$B$2:$B2913,$B2913)=1),1,0))</f>
        <v/>
      </c>
      <c r="F2913" s="19" t="str">
        <f aca="false">IF($E2913&lt;&gt;1,"",IF(COUNTIFS($A:$A,$A2913,$B:$B,"&gt;"&amp;$D2913)=0,"",_xlfn.MINIFS($B:$B,$A:$A,$A2913,$B:$B,"&gt;"&amp;$D2913)))</f>
        <v/>
      </c>
      <c r="G2913" s="20" t="str">
        <f aca="false">IF($F2913="","",$F2913-$D2913)</f>
        <v/>
      </c>
      <c r="H2913" s="20" t="str">
        <f aca="false">IF($E2913&lt;&gt;1,"",IF($F2913="",0,IF($G2913&lt;='Cohort Report'!$B$7,1,0)))</f>
        <v/>
      </c>
      <c r="I2913" s="20" t="str">
        <f aca="false">IF($E2913&lt;&gt;1,"",IF($F2913="",0,IF($G2913&lt;='Cohort Report'!$B$8,1,0)))</f>
        <v/>
      </c>
      <c r="J2913" s="21" t="str">
        <f aca="false">IF($E2913&lt;&gt;1,"",DATE(YEAR($D2913),MONTH($D2913),1))</f>
        <v/>
      </c>
      <c r="K2913" s="20" t="str">
        <f aca="false">IF($E2913&lt;&gt;1,"",IF($G2913="","",IF(AND($D2913&gt;='Cohort Report'!$B$5,$D2913&lt;='Cohort Report'!$B$6),$G2913,"")))</f>
        <v/>
      </c>
    </row>
    <row r="2914" customFormat="false" ht="15" hidden="false" customHeight="false" outlineLevel="0" collapsed="false">
      <c r="A2914" s="9"/>
      <c r="B2914" s="22"/>
      <c r="C2914" s="23"/>
      <c r="D2914" s="19" t="str">
        <f aca="false">IF($A2914="","",_xlfn.MINIFS($B:$B,$A:$A,$A2914))</f>
        <v/>
      </c>
      <c r="E2914" s="20" t="str">
        <f aca="false">IF($A2914="","",IF(AND($B2914=$D2914,COUNTIFS($A$2:$A2914,$A2914,$B$2:$B2914,$B2914)=1),1,0))</f>
        <v/>
      </c>
      <c r="F2914" s="19" t="str">
        <f aca="false">IF($E2914&lt;&gt;1,"",IF(COUNTIFS($A:$A,$A2914,$B:$B,"&gt;"&amp;$D2914)=0,"",_xlfn.MINIFS($B:$B,$A:$A,$A2914,$B:$B,"&gt;"&amp;$D2914)))</f>
        <v/>
      </c>
      <c r="G2914" s="20" t="str">
        <f aca="false">IF($F2914="","",$F2914-$D2914)</f>
        <v/>
      </c>
      <c r="H2914" s="20" t="str">
        <f aca="false">IF($E2914&lt;&gt;1,"",IF($F2914="",0,IF($G2914&lt;='Cohort Report'!$B$7,1,0)))</f>
        <v/>
      </c>
      <c r="I2914" s="20" t="str">
        <f aca="false">IF($E2914&lt;&gt;1,"",IF($F2914="",0,IF($G2914&lt;='Cohort Report'!$B$8,1,0)))</f>
        <v/>
      </c>
      <c r="J2914" s="21" t="str">
        <f aca="false">IF($E2914&lt;&gt;1,"",DATE(YEAR($D2914),MONTH($D2914),1))</f>
        <v/>
      </c>
      <c r="K2914" s="20" t="str">
        <f aca="false">IF($E2914&lt;&gt;1,"",IF($G2914="","",IF(AND($D2914&gt;='Cohort Report'!$B$5,$D2914&lt;='Cohort Report'!$B$6),$G2914,"")))</f>
        <v/>
      </c>
    </row>
    <row r="2915" customFormat="false" ht="15" hidden="false" customHeight="false" outlineLevel="0" collapsed="false">
      <c r="A2915" s="9"/>
      <c r="B2915" s="22"/>
      <c r="C2915" s="23"/>
      <c r="D2915" s="19" t="str">
        <f aca="false">IF($A2915="","",_xlfn.MINIFS($B:$B,$A:$A,$A2915))</f>
        <v/>
      </c>
      <c r="E2915" s="20" t="str">
        <f aca="false">IF($A2915="","",IF(AND($B2915=$D2915,COUNTIFS($A$2:$A2915,$A2915,$B$2:$B2915,$B2915)=1),1,0))</f>
        <v/>
      </c>
      <c r="F2915" s="19" t="str">
        <f aca="false">IF($E2915&lt;&gt;1,"",IF(COUNTIFS($A:$A,$A2915,$B:$B,"&gt;"&amp;$D2915)=0,"",_xlfn.MINIFS($B:$B,$A:$A,$A2915,$B:$B,"&gt;"&amp;$D2915)))</f>
        <v/>
      </c>
      <c r="G2915" s="20" t="str">
        <f aca="false">IF($F2915="","",$F2915-$D2915)</f>
        <v/>
      </c>
      <c r="H2915" s="20" t="str">
        <f aca="false">IF($E2915&lt;&gt;1,"",IF($F2915="",0,IF($G2915&lt;='Cohort Report'!$B$7,1,0)))</f>
        <v/>
      </c>
      <c r="I2915" s="20" t="str">
        <f aca="false">IF($E2915&lt;&gt;1,"",IF($F2915="",0,IF($G2915&lt;='Cohort Report'!$B$8,1,0)))</f>
        <v/>
      </c>
      <c r="J2915" s="21" t="str">
        <f aca="false">IF($E2915&lt;&gt;1,"",DATE(YEAR($D2915),MONTH($D2915),1))</f>
        <v/>
      </c>
      <c r="K2915" s="20" t="str">
        <f aca="false">IF($E2915&lt;&gt;1,"",IF($G2915="","",IF(AND($D2915&gt;='Cohort Report'!$B$5,$D2915&lt;='Cohort Report'!$B$6),$G2915,"")))</f>
        <v/>
      </c>
    </row>
    <row r="2916" customFormat="false" ht="15" hidden="false" customHeight="false" outlineLevel="0" collapsed="false">
      <c r="A2916" s="9"/>
      <c r="B2916" s="22"/>
      <c r="C2916" s="23"/>
      <c r="D2916" s="19" t="str">
        <f aca="false">IF($A2916="","",_xlfn.MINIFS($B:$B,$A:$A,$A2916))</f>
        <v/>
      </c>
      <c r="E2916" s="20" t="str">
        <f aca="false">IF($A2916="","",IF(AND($B2916=$D2916,COUNTIFS($A$2:$A2916,$A2916,$B$2:$B2916,$B2916)=1),1,0))</f>
        <v/>
      </c>
      <c r="F2916" s="19" t="str">
        <f aca="false">IF($E2916&lt;&gt;1,"",IF(COUNTIFS($A:$A,$A2916,$B:$B,"&gt;"&amp;$D2916)=0,"",_xlfn.MINIFS($B:$B,$A:$A,$A2916,$B:$B,"&gt;"&amp;$D2916)))</f>
        <v/>
      </c>
      <c r="G2916" s="20" t="str">
        <f aca="false">IF($F2916="","",$F2916-$D2916)</f>
        <v/>
      </c>
      <c r="H2916" s="20" t="str">
        <f aca="false">IF($E2916&lt;&gt;1,"",IF($F2916="",0,IF($G2916&lt;='Cohort Report'!$B$7,1,0)))</f>
        <v/>
      </c>
      <c r="I2916" s="20" t="str">
        <f aca="false">IF($E2916&lt;&gt;1,"",IF($F2916="",0,IF($G2916&lt;='Cohort Report'!$B$8,1,0)))</f>
        <v/>
      </c>
      <c r="J2916" s="21" t="str">
        <f aca="false">IF($E2916&lt;&gt;1,"",DATE(YEAR($D2916),MONTH($D2916),1))</f>
        <v/>
      </c>
      <c r="K2916" s="20" t="str">
        <f aca="false">IF($E2916&lt;&gt;1,"",IF($G2916="","",IF(AND($D2916&gt;='Cohort Report'!$B$5,$D2916&lt;='Cohort Report'!$B$6),$G2916,"")))</f>
        <v/>
      </c>
    </row>
    <row r="2917" customFormat="false" ht="15" hidden="false" customHeight="false" outlineLevel="0" collapsed="false">
      <c r="A2917" s="9"/>
      <c r="B2917" s="22"/>
      <c r="C2917" s="23"/>
      <c r="D2917" s="19" t="str">
        <f aca="false">IF($A2917="","",_xlfn.MINIFS($B:$B,$A:$A,$A2917))</f>
        <v/>
      </c>
      <c r="E2917" s="20" t="str">
        <f aca="false">IF($A2917="","",IF(AND($B2917=$D2917,COUNTIFS($A$2:$A2917,$A2917,$B$2:$B2917,$B2917)=1),1,0))</f>
        <v/>
      </c>
      <c r="F2917" s="19" t="str">
        <f aca="false">IF($E2917&lt;&gt;1,"",IF(COUNTIFS($A:$A,$A2917,$B:$B,"&gt;"&amp;$D2917)=0,"",_xlfn.MINIFS($B:$B,$A:$A,$A2917,$B:$B,"&gt;"&amp;$D2917)))</f>
        <v/>
      </c>
      <c r="G2917" s="20" t="str">
        <f aca="false">IF($F2917="","",$F2917-$D2917)</f>
        <v/>
      </c>
      <c r="H2917" s="20" t="str">
        <f aca="false">IF($E2917&lt;&gt;1,"",IF($F2917="",0,IF($G2917&lt;='Cohort Report'!$B$7,1,0)))</f>
        <v/>
      </c>
      <c r="I2917" s="20" t="str">
        <f aca="false">IF($E2917&lt;&gt;1,"",IF($F2917="",0,IF($G2917&lt;='Cohort Report'!$B$8,1,0)))</f>
        <v/>
      </c>
      <c r="J2917" s="21" t="str">
        <f aca="false">IF($E2917&lt;&gt;1,"",DATE(YEAR($D2917),MONTH($D2917),1))</f>
        <v/>
      </c>
      <c r="K2917" s="20" t="str">
        <f aca="false">IF($E2917&lt;&gt;1,"",IF($G2917="","",IF(AND($D2917&gt;='Cohort Report'!$B$5,$D2917&lt;='Cohort Report'!$B$6),$G2917,"")))</f>
        <v/>
      </c>
    </row>
    <row r="2918" customFormat="false" ht="15" hidden="false" customHeight="false" outlineLevel="0" collapsed="false">
      <c r="A2918" s="9"/>
      <c r="B2918" s="22"/>
      <c r="C2918" s="23"/>
      <c r="D2918" s="19" t="str">
        <f aca="false">IF($A2918="","",_xlfn.MINIFS($B:$B,$A:$A,$A2918))</f>
        <v/>
      </c>
      <c r="E2918" s="20" t="str">
        <f aca="false">IF($A2918="","",IF(AND($B2918=$D2918,COUNTIFS($A$2:$A2918,$A2918,$B$2:$B2918,$B2918)=1),1,0))</f>
        <v/>
      </c>
      <c r="F2918" s="19" t="str">
        <f aca="false">IF($E2918&lt;&gt;1,"",IF(COUNTIFS($A:$A,$A2918,$B:$B,"&gt;"&amp;$D2918)=0,"",_xlfn.MINIFS($B:$B,$A:$A,$A2918,$B:$B,"&gt;"&amp;$D2918)))</f>
        <v/>
      </c>
      <c r="G2918" s="20" t="str">
        <f aca="false">IF($F2918="","",$F2918-$D2918)</f>
        <v/>
      </c>
      <c r="H2918" s="20" t="str">
        <f aca="false">IF($E2918&lt;&gt;1,"",IF($F2918="",0,IF($G2918&lt;='Cohort Report'!$B$7,1,0)))</f>
        <v/>
      </c>
      <c r="I2918" s="20" t="str">
        <f aca="false">IF($E2918&lt;&gt;1,"",IF($F2918="",0,IF($G2918&lt;='Cohort Report'!$B$8,1,0)))</f>
        <v/>
      </c>
      <c r="J2918" s="21" t="str">
        <f aca="false">IF($E2918&lt;&gt;1,"",DATE(YEAR($D2918),MONTH($D2918),1))</f>
        <v/>
      </c>
      <c r="K2918" s="20" t="str">
        <f aca="false">IF($E2918&lt;&gt;1,"",IF($G2918="","",IF(AND($D2918&gt;='Cohort Report'!$B$5,$D2918&lt;='Cohort Report'!$B$6),$G2918,"")))</f>
        <v/>
      </c>
    </row>
    <row r="2919" customFormat="false" ht="15" hidden="false" customHeight="false" outlineLevel="0" collapsed="false">
      <c r="A2919" s="9"/>
      <c r="B2919" s="22"/>
      <c r="C2919" s="23"/>
      <c r="D2919" s="19" t="str">
        <f aca="false">IF($A2919="","",_xlfn.MINIFS($B:$B,$A:$A,$A2919))</f>
        <v/>
      </c>
      <c r="E2919" s="20" t="str">
        <f aca="false">IF($A2919="","",IF(AND($B2919=$D2919,COUNTIFS($A$2:$A2919,$A2919,$B$2:$B2919,$B2919)=1),1,0))</f>
        <v/>
      </c>
      <c r="F2919" s="19" t="str">
        <f aca="false">IF($E2919&lt;&gt;1,"",IF(COUNTIFS($A:$A,$A2919,$B:$B,"&gt;"&amp;$D2919)=0,"",_xlfn.MINIFS($B:$B,$A:$A,$A2919,$B:$B,"&gt;"&amp;$D2919)))</f>
        <v/>
      </c>
      <c r="G2919" s="20" t="str">
        <f aca="false">IF($F2919="","",$F2919-$D2919)</f>
        <v/>
      </c>
      <c r="H2919" s="20" t="str">
        <f aca="false">IF($E2919&lt;&gt;1,"",IF($F2919="",0,IF($G2919&lt;='Cohort Report'!$B$7,1,0)))</f>
        <v/>
      </c>
      <c r="I2919" s="20" t="str">
        <f aca="false">IF($E2919&lt;&gt;1,"",IF($F2919="",0,IF($G2919&lt;='Cohort Report'!$B$8,1,0)))</f>
        <v/>
      </c>
      <c r="J2919" s="21" t="str">
        <f aca="false">IF($E2919&lt;&gt;1,"",DATE(YEAR($D2919),MONTH($D2919),1))</f>
        <v/>
      </c>
      <c r="K2919" s="20" t="str">
        <f aca="false">IF($E2919&lt;&gt;1,"",IF($G2919="","",IF(AND($D2919&gt;='Cohort Report'!$B$5,$D2919&lt;='Cohort Report'!$B$6),$G2919,"")))</f>
        <v/>
      </c>
    </row>
    <row r="2920" customFormat="false" ht="15" hidden="false" customHeight="false" outlineLevel="0" collapsed="false">
      <c r="A2920" s="9"/>
      <c r="B2920" s="22"/>
      <c r="C2920" s="23"/>
      <c r="D2920" s="19" t="str">
        <f aca="false">IF($A2920="","",_xlfn.MINIFS($B:$B,$A:$A,$A2920))</f>
        <v/>
      </c>
      <c r="E2920" s="20" t="str">
        <f aca="false">IF($A2920="","",IF(AND($B2920=$D2920,COUNTIFS($A$2:$A2920,$A2920,$B$2:$B2920,$B2920)=1),1,0))</f>
        <v/>
      </c>
      <c r="F2920" s="19" t="str">
        <f aca="false">IF($E2920&lt;&gt;1,"",IF(COUNTIFS($A:$A,$A2920,$B:$B,"&gt;"&amp;$D2920)=0,"",_xlfn.MINIFS($B:$B,$A:$A,$A2920,$B:$B,"&gt;"&amp;$D2920)))</f>
        <v/>
      </c>
      <c r="G2920" s="20" t="str">
        <f aca="false">IF($F2920="","",$F2920-$D2920)</f>
        <v/>
      </c>
      <c r="H2920" s="20" t="str">
        <f aca="false">IF($E2920&lt;&gt;1,"",IF($F2920="",0,IF($G2920&lt;='Cohort Report'!$B$7,1,0)))</f>
        <v/>
      </c>
      <c r="I2920" s="20" t="str">
        <f aca="false">IF($E2920&lt;&gt;1,"",IF($F2920="",0,IF($G2920&lt;='Cohort Report'!$B$8,1,0)))</f>
        <v/>
      </c>
      <c r="J2920" s="21" t="str">
        <f aca="false">IF($E2920&lt;&gt;1,"",DATE(YEAR($D2920),MONTH($D2920),1))</f>
        <v/>
      </c>
      <c r="K2920" s="20" t="str">
        <f aca="false">IF($E2920&lt;&gt;1,"",IF($G2920="","",IF(AND($D2920&gt;='Cohort Report'!$B$5,$D2920&lt;='Cohort Report'!$B$6),$G2920,"")))</f>
        <v/>
      </c>
    </row>
    <row r="2921" customFormat="false" ht="15" hidden="false" customHeight="false" outlineLevel="0" collapsed="false">
      <c r="A2921" s="9"/>
      <c r="B2921" s="22"/>
      <c r="C2921" s="23"/>
      <c r="D2921" s="19" t="str">
        <f aca="false">IF($A2921="","",_xlfn.MINIFS($B:$B,$A:$A,$A2921))</f>
        <v/>
      </c>
      <c r="E2921" s="20" t="str">
        <f aca="false">IF($A2921="","",IF(AND($B2921=$D2921,COUNTIFS($A$2:$A2921,$A2921,$B$2:$B2921,$B2921)=1),1,0))</f>
        <v/>
      </c>
      <c r="F2921" s="19" t="str">
        <f aca="false">IF($E2921&lt;&gt;1,"",IF(COUNTIFS($A:$A,$A2921,$B:$B,"&gt;"&amp;$D2921)=0,"",_xlfn.MINIFS($B:$B,$A:$A,$A2921,$B:$B,"&gt;"&amp;$D2921)))</f>
        <v/>
      </c>
      <c r="G2921" s="20" t="str">
        <f aca="false">IF($F2921="","",$F2921-$D2921)</f>
        <v/>
      </c>
      <c r="H2921" s="20" t="str">
        <f aca="false">IF($E2921&lt;&gt;1,"",IF($F2921="",0,IF($G2921&lt;='Cohort Report'!$B$7,1,0)))</f>
        <v/>
      </c>
      <c r="I2921" s="20" t="str">
        <f aca="false">IF($E2921&lt;&gt;1,"",IF($F2921="",0,IF($G2921&lt;='Cohort Report'!$B$8,1,0)))</f>
        <v/>
      </c>
      <c r="J2921" s="21" t="str">
        <f aca="false">IF($E2921&lt;&gt;1,"",DATE(YEAR($D2921),MONTH($D2921),1))</f>
        <v/>
      </c>
      <c r="K2921" s="20" t="str">
        <f aca="false">IF($E2921&lt;&gt;1,"",IF($G2921="","",IF(AND($D2921&gt;='Cohort Report'!$B$5,$D2921&lt;='Cohort Report'!$B$6),$G2921,"")))</f>
        <v/>
      </c>
    </row>
    <row r="2922" customFormat="false" ht="15" hidden="false" customHeight="false" outlineLevel="0" collapsed="false">
      <c r="A2922" s="9"/>
      <c r="B2922" s="22"/>
      <c r="C2922" s="23"/>
      <c r="D2922" s="19" t="str">
        <f aca="false">IF($A2922="","",_xlfn.MINIFS($B:$B,$A:$A,$A2922))</f>
        <v/>
      </c>
      <c r="E2922" s="20" t="str">
        <f aca="false">IF($A2922="","",IF(AND($B2922=$D2922,COUNTIFS($A$2:$A2922,$A2922,$B$2:$B2922,$B2922)=1),1,0))</f>
        <v/>
      </c>
      <c r="F2922" s="19" t="str">
        <f aca="false">IF($E2922&lt;&gt;1,"",IF(COUNTIFS($A:$A,$A2922,$B:$B,"&gt;"&amp;$D2922)=0,"",_xlfn.MINIFS($B:$B,$A:$A,$A2922,$B:$B,"&gt;"&amp;$D2922)))</f>
        <v/>
      </c>
      <c r="G2922" s="20" t="str">
        <f aca="false">IF($F2922="","",$F2922-$D2922)</f>
        <v/>
      </c>
      <c r="H2922" s="20" t="str">
        <f aca="false">IF($E2922&lt;&gt;1,"",IF($F2922="",0,IF($G2922&lt;='Cohort Report'!$B$7,1,0)))</f>
        <v/>
      </c>
      <c r="I2922" s="20" t="str">
        <f aca="false">IF($E2922&lt;&gt;1,"",IF($F2922="",0,IF($G2922&lt;='Cohort Report'!$B$8,1,0)))</f>
        <v/>
      </c>
      <c r="J2922" s="21" t="str">
        <f aca="false">IF($E2922&lt;&gt;1,"",DATE(YEAR($D2922),MONTH($D2922),1))</f>
        <v/>
      </c>
      <c r="K2922" s="20" t="str">
        <f aca="false">IF($E2922&lt;&gt;1,"",IF($G2922="","",IF(AND($D2922&gt;='Cohort Report'!$B$5,$D2922&lt;='Cohort Report'!$B$6),$G2922,"")))</f>
        <v/>
      </c>
    </row>
    <row r="2923" customFormat="false" ht="15" hidden="false" customHeight="false" outlineLevel="0" collapsed="false">
      <c r="A2923" s="9"/>
      <c r="B2923" s="22"/>
      <c r="C2923" s="23"/>
      <c r="D2923" s="19" t="str">
        <f aca="false">IF($A2923="","",_xlfn.MINIFS($B:$B,$A:$A,$A2923))</f>
        <v/>
      </c>
      <c r="E2923" s="20" t="str">
        <f aca="false">IF($A2923="","",IF(AND($B2923=$D2923,COUNTIFS($A$2:$A2923,$A2923,$B$2:$B2923,$B2923)=1),1,0))</f>
        <v/>
      </c>
      <c r="F2923" s="19" t="str">
        <f aca="false">IF($E2923&lt;&gt;1,"",IF(COUNTIFS($A:$A,$A2923,$B:$B,"&gt;"&amp;$D2923)=0,"",_xlfn.MINIFS($B:$B,$A:$A,$A2923,$B:$B,"&gt;"&amp;$D2923)))</f>
        <v/>
      </c>
      <c r="G2923" s="20" t="str">
        <f aca="false">IF($F2923="","",$F2923-$D2923)</f>
        <v/>
      </c>
      <c r="H2923" s="20" t="str">
        <f aca="false">IF($E2923&lt;&gt;1,"",IF($F2923="",0,IF($G2923&lt;='Cohort Report'!$B$7,1,0)))</f>
        <v/>
      </c>
      <c r="I2923" s="20" t="str">
        <f aca="false">IF($E2923&lt;&gt;1,"",IF($F2923="",0,IF($G2923&lt;='Cohort Report'!$B$8,1,0)))</f>
        <v/>
      </c>
      <c r="J2923" s="21" t="str">
        <f aca="false">IF($E2923&lt;&gt;1,"",DATE(YEAR($D2923),MONTH($D2923),1))</f>
        <v/>
      </c>
      <c r="K2923" s="20" t="str">
        <f aca="false">IF($E2923&lt;&gt;1,"",IF($G2923="","",IF(AND($D2923&gt;='Cohort Report'!$B$5,$D2923&lt;='Cohort Report'!$B$6),$G2923,"")))</f>
        <v/>
      </c>
    </row>
    <row r="2924" customFormat="false" ht="15" hidden="false" customHeight="false" outlineLevel="0" collapsed="false">
      <c r="A2924" s="9"/>
      <c r="B2924" s="22"/>
      <c r="C2924" s="23"/>
      <c r="D2924" s="19" t="str">
        <f aca="false">IF($A2924="","",_xlfn.MINIFS($B:$B,$A:$A,$A2924))</f>
        <v/>
      </c>
      <c r="E2924" s="20" t="str">
        <f aca="false">IF($A2924="","",IF(AND($B2924=$D2924,COUNTIFS($A$2:$A2924,$A2924,$B$2:$B2924,$B2924)=1),1,0))</f>
        <v/>
      </c>
      <c r="F2924" s="19" t="str">
        <f aca="false">IF($E2924&lt;&gt;1,"",IF(COUNTIFS($A:$A,$A2924,$B:$B,"&gt;"&amp;$D2924)=0,"",_xlfn.MINIFS($B:$B,$A:$A,$A2924,$B:$B,"&gt;"&amp;$D2924)))</f>
        <v/>
      </c>
      <c r="G2924" s="20" t="str">
        <f aca="false">IF($F2924="","",$F2924-$D2924)</f>
        <v/>
      </c>
      <c r="H2924" s="20" t="str">
        <f aca="false">IF($E2924&lt;&gt;1,"",IF($F2924="",0,IF($G2924&lt;='Cohort Report'!$B$7,1,0)))</f>
        <v/>
      </c>
      <c r="I2924" s="20" t="str">
        <f aca="false">IF($E2924&lt;&gt;1,"",IF($F2924="",0,IF($G2924&lt;='Cohort Report'!$B$8,1,0)))</f>
        <v/>
      </c>
      <c r="J2924" s="21" t="str">
        <f aca="false">IF($E2924&lt;&gt;1,"",DATE(YEAR($D2924),MONTH($D2924),1))</f>
        <v/>
      </c>
      <c r="K2924" s="20" t="str">
        <f aca="false">IF($E2924&lt;&gt;1,"",IF($G2924="","",IF(AND($D2924&gt;='Cohort Report'!$B$5,$D2924&lt;='Cohort Report'!$B$6),$G2924,"")))</f>
        <v/>
      </c>
    </row>
    <row r="2925" customFormat="false" ht="15" hidden="false" customHeight="false" outlineLevel="0" collapsed="false">
      <c r="A2925" s="9"/>
      <c r="B2925" s="22"/>
      <c r="C2925" s="23"/>
      <c r="D2925" s="19" t="str">
        <f aca="false">IF($A2925="","",_xlfn.MINIFS($B:$B,$A:$A,$A2925))</f>
        <v/>
      </c>
      <c r="E2925" s="20" t="str">
        <f aca="false">IF($A2925="","",IF(AND($B2925=$D2925,COUNTIFS($A$2:$A2925,$A2925,$B$2:$B2925,$B2925)=1),1,0))</f>
        <v/>
      </c>
      <c r="F2925" s="19" t="str">
        <f aca="false">IF($E2925&lt;&gt;1,"",IF(COUNTIFS($A:$A,$A2925,$B:$B,"&gt;"&amp;$D2925)=0,"",_xlfn.MINIFS($B:$B,$A:$A,$A2925,$B:$B,"&gt;"&amp;$D2925)))</f>
        <v/>
      </c>
      <c r="G2925" s="20" t="str">
        <f aca="false">IF($F2925="","",$F2925-$D2925)</f>
        <v/>
      </c>
      <c r="H2925" s="20" t="str">
        <f aca="false">IF($E2925&lt;&gt;1,"",IF($F2925="",0,IF($G2925&lt;='Cohort Report'!$B$7,1,0)))</f>
        <v/>
      </c>
      <c r="I2925" s="20" t="str">
        <f aca="false">IF($E2925&lt;&gt;1,"",IF($F2925="",0,IF($G2925&lt;='Cohort Report'!$B$8,1,0)))</f>
        <v/>
      </c>
      <c r="J2925" s="21" t="str">
        <f aca="false">IF($E2925&lt;&gt;1,"",DATE(YEAR($D2925),MONTH($D2925),1))</f>
        <v/>
      </c>
      <c r="K2925" s="20" t="str">
        <f aca="false">IF($E2925&lt;&gt;1,"",IF($G2925="","",IF(AND($D2925&gt;='Cohort Report'!$B$5,$D2925&lt;='Cohort Report'!$B$6),$G2925,"")))</f>
        <v/>
      </c>
    </row>
    <row r="2926" customFormat="false" ht="15" hidden="false" customHeight="false" outlineLevel="0" collapsed="false">
      <c r="A2926" s="9"/>
      <c r="B2926" s="22"/>
      <c r="C2926" s="23"/>
      <c r="D2926" s="19" t="str">
        <f aca="false">IF($A2926="","",_xlfn.MINIFS($B:$B,$A:$A,$A2926))</f>
        <v/>
      </c>
      <c r="E2926" s="20" t="str">
        <f aca="false">IF($A2926="","",IF(AND($B2926=$D2926,COUNTIFS($A$2:$A2926,$A2926,$B$2:$B2926,$B2926)=1),1,0))</f>
        <v/>
      </c>
      <c r="F2926" s="19" t="str">
        <f aca="false">IF($E2926&lt;&gt;1,"",IF(COUNTIFS($A:$A,$A2926,$B:$B,"&gt;"&amp;$D2926)=0,"",_xlfn.MINIFS($B:$B,$A:$A,$A2926,$B:$B,"&gt;"&amp;$D2926)))</f>
        <v/>
      </c>
      <c r="G2926" s="20" t="str">
        <f aca="false">IF($F2926="","",$F2926-$D2926)</f>
        <v/>
      </c>
      <c r="H2926" s="20" t="str">
        <f aca="false">IF($E2926&lt;&gt;1,"",IF($F2926="",0,IF($G2926&lt;='Cohort Report'!$B$7,1,0)))</f>
        <v/>
      </c>
      <c r="I2926" s="20" t="str">
        <f aca="false">IF($E2926&lt;&gt;1,"",IF($F2926="",0,IF($G2926&lt;='Cohort Report'!$B$8,1,0)))</f>
        <v/>
      </c>
      <c r="J2926" s="21" t="str">
        <f aca="false">IF($E2926&lt;&gt;1,"",DATE(YEAR($D2926),MONTH($D2926),1))</f>
        <v/>
      </c>
      <c r="K2926" s="20" t="str">
        <f aca="false">IF($E2926&lt;&gt;1,"",IF($G2926="","",IF(AND($D2926&gt;='Cohort Report'!$B$5,$D2926&lt;='Cohort Report'!$B$6),$G2926,"")))</f>
        <v/>
      </c>
    </row>
    <row r="2927" customFormat="false" ht="15" hidden="false" customHeight="false" outlineLevel="0" collapsed="false">
      <c r="A2927" s="9"/>
      <c r="B2927" s="22"/>
      <c r="C2927" s="23"/>
      <c r="D2927" s="19" t="str">
        <f aca="false">IF($A2927="","",_xlfn.MINIFS($B:$B,$A:$A,$A2927))</f>
        <v/>
      </c>
      <c r="E2927" s="20" t="str">
        <f aca="false">IF($A2927="","",IF(AND($B2927=$D2927,COUNTIFS($A$2:$A2927,$A2927,$B$2:$B2927,$B2927)=1),1,0))</f>
        <v/>
      </c>
      <c r="F2927" s="19" t="str">
        <f aca="false">IF($E2927&lt;&gt;1,"",IF(COUNTIFS($A:$A,$A2927,$B:$B,"&gt;"&amp;$D2927)=0,"",_xlfn.MINIFS($B:$B,$A:$A,$A2927,$B:$B,"&gt;"&amp;$D2927)))</f>
        <v/>
      </c>
      <c r="G2927" s="20" t="str">
        <f aca="false">IF($F2927="","",$F2927-$D2927)</f>
        <v/>
      </c>
      <c r="H2927" s="20" t="str">
        <f aca="false">IF($E2927&lt;&gt;1,"",IF($F2927="",0,IF($G2927&lt;='Cohort Report'!$B$7,1,0)))</f>
        <v/>
      </c>
      <c r="I2927" s="20" t="str">
        <f aca="false">IF($E2927&lt;&gt;1,"",IF($F2927="",0,IF($G2927&lt;='Cohort Report'!$B$8,1,0)))</f>
        <v/>
      </c>
      <c r="J2927" s="21" t="str">
        <f aca="false">IF($E2927&lt;&gt;1,"",DATE(YEAR($D2927),MONTH($D2927),1))</f>
        <v/>
      </c>
      <c r="K2927" s="20" t="str">
        <f aca="false">IF($E2927&lt;&gt;1,"",IF($G2927="","",IF(AND($D2927&gt;='Cohort Report'!$B$5,$D2927&lt;='Cohort Report'!$B$6),$G2927,"")))</f>
        <v/>
      </c>
    </row>
    <row r="2928" customFormat="false" ht="15" hidden="false" customHeight="false" outlineLevel="0" collapsed="false">
      <c r="A2928" s="9"/>
      <c r="B2928" s="22"/>
      <c r="C2928" s="23"/>
      <c r="D2928" s="19" t="str">
        <f aca="false">IF($A2928="","",_xlfn.MINIFS($B:$B,$A:$A,$A2928))</f>
        <v/>
      </c>
      <c r="E2928" s="20" t="str">
        <f aca="false">IF($A2928="","",IF(AND($B2928=$D2928,COUNTIFS($A$2:$A2928,$A2928,$B$2:$B2928,$B2928)=1),1,0))</f>
        <v/>
      </c>
      <c r="F2928" s="19" t="str">
        <f aca="false">IF($E2928&lt;&gt;1,"",IF(COUNTIFS($A:$A,$A2928,$B:$B,"&gt;"&amp;$D2928)=0,"",_xlfn.MINIFS($B:$B,$A:$A,$A2928,$B:$B,"&gt;"&amp;$D2928)))</f>
        <v/>
      </c>
      <c r="G2928" s="20" t="str">
        <f aca="false">IF($F2928="","",$F2928-$D2928)</f>
        <v/>
      </c>
      <c r="H2928" s="20" t="str">
        <f aca="false">IF($E2928&lt;&gt;1,"",IF($F2928="",0,IF($G2928&lt;='Cohort Report'!$B$7,1,0)))</f>
        <v/>
      </c>
      <c r="I2928" s="20" t="str">
        <f aca="false">IF($E2928&lt;&gt;1,"",IF($F2928="",0,IF($G2928&lt;='Cohort Report'!$B$8,1,0)))</f>
        <v/>
      </c>
      <c r="J2928" s="21" t="str">
        <f aca="false">IF($E2928&lt;&gt;1,"",DATE(YEAR($D2928),MONTH($D2928),1))</f>
        <v/>
      </c>
      <c r="K2928" s="20" t="str">
        <f aca="false">IF($E2928&lt;&gt;1,"",IF($G2928="","",IF(AND($D2928&gt;='Cohort Report'!$B$5,$D2928&lt;='Cohort Report'!$B$6),$G2928,"")))</f>
        <v/>
      </c>
    </row>
    <row r="2929" customFormat="false" ht="15" hidden="false" customHeight="false" outlineLevel="0" collapsed="false">
      <c r="A2929" s="9"/>
      <c r="B2929" s="22"/>
      <c r="C2929" s="23"/>
      <c r="D2929" s="19" t="str">
        <f aca="false">IF($A2929="","",_xlfn.MINIFS($B:$B,$A:$A,$A2929))</f>
        <v/>
      </c>
      <c r="E2929" s="20" t="str">
        <f aca="false">IF($A2929="","",IF(AND($B2929=$D2929,COUNTIFS($A$2:$A2929,$A2929,$B$2:$B2929,$B2929)=1),1,0))</f>
        <v/>
      </c>
      <c r="F2929" s="19" t="str">
        <f aca="false">IF($E2929&lt;&gt;1,"",IF(COUNTIFS($A:$A,$A2929,$B:$B,"&gt;"&amp;$D2929)=0,"",_xlfn.MINIFS($B:$B,$A:$A,$A2929,$B:$B,"&gt;"&amp;$D2929)))</f>
        <v/>
      </c>
      <c r="G2929" s="20" t="str">
        <f aca="false">IF($F2929="","",$F2929-$D2929)</f>
        <v/>
      </c>
      <c r="H2929" s="20" t="str">
        <f aca="false">IF($E2929&lt;&gt;1,"",IF($F2929="",0,IF($G2929&lt;='Cohort Report'!$B$7,1,0)))</f>
        <v/>
      </c>
      <c r="I2929" s="20" t="str">
        <f aca="false">IF($E2929&lt;&gt;1,"",IF($F2929="",0,IF($G2929&lt;='Cohort Report'!$B$8,1,0)))</f>
        <v/>
      </c>
      <c r="J2929" s="21" t="str">
        <f aca="false">IF($E2929&lt;&gt;1,"",DATE(YEAR($D2929),MONTH($D2929),1))</f>
        <v/>
      </c>
      <c r="K2929" s="20" t="str">
        <f aca="false">IF($E2929&lt;&gt;1,"",IF($G2929="","",IF(AND($D2929&gt;='Cohort Report'!$B$5,$D2929&lt;='Cohort Report'!$B$6),$G2929,"")))</f>
        <v/>
      </c>
    </row>
    <row r="2930" customFormat="false" ht="15" hidden="false" customHeight="false" outlineLevel="0" collapsed="false">
      <c r="A2930" s="9"/>
      <c r="B2930" s="22"/>
      <c r="C2930" s="23"/>
      <c r="D2930" s="19" t="str">
        <f aca="false">IF($A2930="","",_xlfn.MINIFS($B:$B,$A:$A,$A2930))</f>
        <v/>
      </c>
      <c r="E2930" s="20" t="str">
        <f aca="false">IF($A2930="","",IF(AND($B2930=$D2930,COUNTIFS($A$2:$A2930,$A2930,$B$2:$B2930,$B2930)=1),1,0))</f>
        <v/>
      </c>
      <c r="F2930" s="19" t="str">
        <f aca="false">IF($E2930&lt;&gt;1,"",IF(COUNTIFS($A:$A,$A2930,$B:$B,"&gt;"&amp;$D2930)=0,"",_xlfn.MINIFS($B:$B,$A:$A,$A2930,$B:$B,"&gt;"&amp;$D2930)))</f>
        <v/>
      </c>
      <c r="G2930" s="20" t="str">
        <f aca="false">IF($F2930="","",$F2930-$D2930)</f>
        <v/>
      </c>
      <c r="H2930" s="20" t="str">
        <f aca="false">IF($E2930&lt;&gt;1,"",IF($F2930="",0,IF($G2930&lt;='Cohort Report'!$B$7,1,0)))</f>
        <v/>
      </c>
      <c r="I2930" s="20" t="str">
        <f aca="false">IF($E2930&lt;&gt;1,"",IF($F2930="",0,IF($G2930&lt;='Cohort Report'!$B$8,1,0)))</f>
        <v/>
      </c>
      <c r="J2930" s="21" t="str">
        <f aca="false">IF($E2930&lt;&gt;1,"",DATE(YEAR($D2930),MONTH($D2930),1))</f>
        <v/>
      </c>
      <c r="K2930" s="20" t="str">
        <f aca="false">IF($E2930&lt;&gt;1,"",IF($G2930="","",IF(AND($D2930&gt;='Cohort Report'!$B$5,$D2930&lt;='Cohort Report'!$B$6),$G2930,"")))</f>
        <v/>
      </c>
    </row>
    <row r="2931" customFormat="false" ht="15" hidden="false" customHeight="false" outlineLevel="0" collapsed="false">
      <c r="A2931" s="9"/>
      <c r="B2931" s="22"/>
      <c r="C2931" s="23"/>
      <c r="D2931" s="19" t="str">
        <f aca="false">IF($A2931="","",_xlfn.MINIFS($B:$B,$A:$A,$A2931))</f>
        <v/>
      </c>
      <c r="E2931" s="20" t="str">
        <f aca="false">IF($A2931="","",IF(AND($B2931=$D2931,COUNTIFS($A$2:$A2931,$A2931,$B$2:$B2931,$B2931)=1),1,0))</f>
        <v/>
      </c>
      <c r="F2931" s="19" t="str">
        <f aca="false">IF($E2931&lt;&gt;1,"",IF(COUNTIFS($A:$A,$A2931,$B:$B,"&gt;"&amp;$D2931)=0,"",_xlfn.MINIFS($B:$B,$A:$A,$A2931,$B:$B,"&gt;"&amp;$D2931)))</f>
        <v/>
      </c>
      <c r="G2931" s="20" t="str">
        <f aca="false">IF($F2931="","",$F2931-$D2931)</f>
        <v/>
      </c>
      <c r="H2931" s="20" t="str">
        <f aca="false">IF($E2931&lt;&gt;1,"",IF($F2931="",0,IF($G2931&lt;='Cohort Report'!$B$7,1,0)))</f>
        <v/>
      </c>
      <c r="I2931" s="20" t="str">
        <f aca="false">IF($E2931&lt;&gt;1,"",IF($F2931="",0,IF($G2931&lt;='Cohort Report'!$B$8,1,0)))</f>
        <v/>
      </c>
      <c r="J2931" s="21" t="str">
        <f aca="false">IF($E2931&lt;&gt;1,"",DATE(YEAR($D2931),MONTH($D2931),1))</f>
        <v/>
      </c>
      <c r="K2931" s="20" t="str">
        <f aca="false">IF($E2931&lt;&gt;1,"",IF($G2931="","",IF(AND($D2931&gt;='Cohort Report'!$B$5,$D2931&lt;='Cohort Report'!$B$6),$G2931,"")))</f>
        <v/>
      </c>
    </row>
    <row r="2932" customFormat="false" ht="15" hidden="false" customHeight="false" outlineLevel="0" collapsed="false">
      <c r="A2932" s="9"/>
      <c r="B2932" s="22"/>
      <c r="C2932" s="23"/>
      <c r="D2932" s="19" t="str">
        <f aca="false">IF($A2932="","",_xlfn.MINIFS($B:$B,$A:$A,$A2932))</f>
        <v/>
      </c>
      <c r="E2932" s="20" t="str">
        <f aca="false">IF($A2932="","",IF(AND($B2932=$D2932,COUNTIFS($A$2:$A2932,$A2932,$B$2:$B2932,$B2932)=1),1,0))</f>
        <v/>
      </c>
      <c r="F2932" s="19" t="str">
        <f aca="false">IF($E2932&lt;&gt;1,"",IF(COUNTIFS($A:$A,$A2932,$B:$B,"&gt;"&amp;$D2932)=0,"",_xlfn.MINIFS($B:$B,$A:$A,$A2932,$B:$B,"&gt;"&amp;$D2932)))</f>
        <v/>
      </c>
      <c r="G2932" s="20" t="str">
        <f aca="false">IF($F2932="","",$F2932-$D2932)</f>
        <v/>
      </c>
      <c r="H2932" s="20" t="str">
        <f aca="false">IF($E2932&lt;&gt;1,"",IF($F2932="",0,IF($G2932&lt;='Cohort Report'!$B$7,1,0)))</f>
        <v/>
      </c>
      <c r="I2932" s="20" t="str">
        <f aca="false">IF($E2932&lt;&gt;1,"",IF($F2932="",0,IF($G2932&lt;='Cohort Report'!$B$8,1,0)))</f>
        <v/>
      </c>
      <c r="J2932" s="21" t="str">
        <f aca="false">IF($E2932&lt;&gt;1,"",DATE(YEAR($D2932),MONTH($D2932),1))</f>
        <v/>
      </c>
      <c r="K2932" s="20" t="str">
        <f aca="false">IF($E2932&lt;&gt;1,"",IF($G2932="","",IF(AND($D2932&gt;='Cohort Report'!$B$5,$D2932&lt;='Cohort Report'!$B$6),$G2932,"")))</f>
        <v/>
      </c>
    </row>
    <row r="2933" customFormat="false" ht="15" hidden="false" customHeight="false" outlineLevel="0" collapsed="false">
      <c r="A2933" s="9"/>
      <c r="B2933" s="22"/>
      <c r="C2933" s="23"/>
      <c r="D2933" s="19" t="str">
        <f aca="false">IF($A2933="","",_xlfn.MINIFS($B:$B,$A:$A,$A2933))</f>
        <v/>
      </c>
      <c r="E2933" s="20" t="str">
        <f aca="false">IF($A2933="","",IF(AND($B2933=$D2933,COUNTIFS($A$2:$A2933,$A2933,$B$2:$B2933,$B2933)=1),1,0))</f>
        <v/>
      </c>
      <c r="F2933" s="19" t="str">
        <f aca="false">IF($E2933&lt;&gt;1,"",IF(COUNTIFS($A:$A,$A2933,$B:$B,"&gt;"&amp;$D2933)=0,"",_xlfn.MINIFS($B:$B,$A:$A,$A2933,$B:$B,"&gt;"&amp;$D2933)))</f>
        <v/>
      </c>
      <c r="G2933" s="20" t="str">
        <f aca="false">IF($F2933="","",$F2933-$D2933)</f>
        <v/>
      </c>
      <c r="H2933" s="20" t="str">
        <f aca="false">IF($E2933&lt;&gt;1,"",IF($F2933="",0,IF($G2933&lt;='Cohort Report'!$B$7,1,0)))</f>
        <v/>
      </c>
      <c r="I2933" s="20" t="str">
        <f aca="false">IF($E2933&lt;&gt;1,"",IF($F2933="",0,IF($G2933&lt;='Cohort Report'!$B$8,1,0)))</f>
        <v/>
      </c>
      <c r="J2933" s="21" t="str">
        <f aca="false">IF($E2933&lt;&gt;1,"",DATE(YEAR($D2933),MONTH($D2933),1))</f>
        <v/>
      </c>
      <c r="K2933" s="20" t="str">
        <f aca="false">IF($E2933&lt;&gt;1,"",IF($G2933="","",IF(AND($D2933&gt;='Cohort Report'!$B$5,$D2933&lt;='Cohort Report'!$B$6),$G2933,"")))</f>
        <v/>
      </c>
    </row>
    <row r="2934" customFormat="false" ht="15" hidden="false" customHeight="false" outlineLevel="0" collapsed="false">
      <c r="A2934" s="9"/>
      <c r="B2934" s="22"/>
      <c r="C2934" s="23"/>
      <c r="D2934" s="19" t="str">
        <f aca="false">IF($A2934="","",_xlfn.MINIFS($B:$B,$A:$A,$A2934))</f>
        <v/>
      </c>
      <c r="E2934" s="20" t="str">
        <f aca="false">IF($A2934="","",IF(AND($B2934=$D2934,COUNTIFS($A$2:$A2934,$A2934,$B$2:$B2934,$B2934)=1),1,0))</f>
        <v/>
      </c>
      <c r="F2934" s="19" t="str">
        <f aca="false">IF($E2934&lt;&gt;1,"",IF(COUNTIFS($A:$A,$A2934,$B:$B,"&gt;"&amp;$D2934)=0,"",_xlfn.MINIFS($B:$B,$A:$A,$A2934,$B:$B,"&gt;"&amp;$D2934)))</f>
        <v/>
      </c>
      <c r="G2934" s="20" t="str">
        <f aca="false">IF($F2934="","",$F2934-$D2934)</f>
        <v/>
      </c>
      <c r="H2934" s="20" t="str">
        <f aca="false">IF($E2934&lt;&gt;1,"",IF($F2934="",0,IF($G2934&lt;='Cohort Report'!$B$7,1,0)))</f>
        <v/>
      </c>
      <c r="I2934" s="20" t="str">
        <f aca="false">IF($E2934&lt;&gt;1,"",IF($F2934="",0,IF($G2934&lt;='Cohort Report'!$B$8,1,0)))</f>
        <v/>
      </c>
      <c r="J2934" s="21" t="str">
        <f aca="false">IF($E2934&lt;&gt;1,"",DATE(YEAR($D2934),MONTH($D2934),1))</f>
        <v/>
      </c>
      <c r="K2934" s="20" t="str">
        <f aca="false">IF($E2934&lt;&gt;1,"",IF($G2934="","",IF(AND($D2934&gt;='Cohort Report'!$B$5,$D2934&lt;='Cohort Report'!$B$6),$G2934,"")))</f>
        <v/>
      </c>
    </row>
    <row r="2935" customFormat="false" ht="15" hidden="false" customHeight="false" outlineLevel="0" collapsed="false">
      <c r="A2935" s="9"/>
      <c r="B2935" s="22"/>
      <c r="C2935" s="23"/>
      <c r="D2935" s="19" t="str">
        <f aca="false">IF($A2935="","",_xlfn.MINIFS($B:$B,$A:$A,$A2935))</f>
        <v/>
      </c>
      <c r="E2935" s="20" t="str">
        <f aca="false">IF($A2935="","",IF(AND($B2935=$D2935,COUNTIFS($A$2:$A2935,$A2935,$B$2:$B2935,$B2935)=1),1,0))</f>
        <v/>
      </c>
      <c r="F2935" s="19" t="str">
        <f aca="false">IF($E2935&lt;&gt;1,"",IF(COUNTIFS($A:$A,$A2935,$B:$B,"&gt;"&amp;$D2935)=0,"",_xlfn.MINIFS($B:$B,$A:$A,$A2935,$B:$B,"&gt;"&amp;$D2935)))</f>
        <v/>
      </c>
      <c r="G2935" s="20" t="str">
        <f aca="false">IF($F2935="","",$F2935-$D2935)</f>
        <v/>
      </c>
      <c r="H2935" s="20" t="str">
        <f aca="false">IF($E2935&lt;&gt;1,"",IF($F2935="",0,IF($G2935&lt;='Cohort Report'!$B$7,1,0)))</f>
        <v/>
      </c>
      <c r="I2935" s="20" t="str">
        <f aca="false">IF($E2935&lt;&gt;1,"",IF($F2935="",0,IF($G2935&lt;='Cohort Report'!$B$8,1,0)))</f>
        <v/>
      </c>
      <c r="J2935" s="21" t="str">
        <f aca="false">IF($E2935&lt;&gt;1,"",DATE(YEAR($D2935),MONTH($D2935),1))</f>
        <v/>
      </c>
      <c r="K2935" s="20" t="str">
        <f aca="false">IF($E2935&lt;&gt;1,"",IF($G2935="","",IF(AND($D2935&gt;='Cohort Report'!$B$5,$D2935&lt;='Cohort Report'!$B$6),$G2935,"")))</f>
        <v/>
      </c>
    </row>
    <row r="2936" customFormat="false" ht="15" hidden="false" customHeight="false" outlineLevel="0" collapsed="false">
      <c r="A2936" s="9"/>
      <c r="B2936" s="22"/>
      <c r="C2936" s="23"/>
      <c r="D2936" s="19" t="str">
        <f aca="false">IF($A2936="","",_xlfn.MINIFS($B:$B,$A:$A,$A2936))</f>
        <v/>
      </c>
      <c r="E2936" s="20" t="str">
        <f aca="false">IF($A2936="","",IF(AND($B2936=$D2936,COUNTIFS($A$2:$A2936,$A2936,$B$2:$B2936,$B2936)=1),1,0))</f>
        <v/>
      </c>
      <c r="F2936" s="19" t="str">
        <f aca="false">IF($E2936&lt;&gt;1,"",IF(COUNTIFS($A:$A,$A2936,$B:$B,"&gt;"&amp;$D2936)=0,"",_xlfn.MINIFS($B:$B,$A:$A,$A2936,$B:$B,"&gt;"&amp;$D2936)))</f>
        <v/>
      </c>
      <c r="G2936" s="20" t="str">
        <f aca="false">IF($F2936="","",$F2936-$D2936)</f>
        <v/>
      </c>
      <c r="H2936" s="20" t="str">
        <f aca="false">IF($E2936&lt;&gt;1,"",IF($F2936="",0,IF($G2936&lt;='Cohort Report'!$B$7,1,0)))</f>
        <v/>
      </c>
      <c r="I2936" s="20" t="str">
        <f aca="false">IF($E2936&lt;&gt;1,"",IF($F2936="",0,IF($G2936&lt;='Cohort Report'!$B$8,1,0)))</f>
        <v/>
      </c>
      <c r="J2936" s="21" t="str">
        <f aca="false">IF($E2936&lt;&gt;1,"",DATE(YEAR($D2936),MONTH($D2936),1))</f>
        <v/>
      </c>
      <c r="K2936" s="20" t="str">
        <f aca="false">IF($E2936&lt;&gt;1,"",IF($G2936="","",IF(AND($D2936&gt;='Cohort Report'!$B$5,$D2936&lt;='Cohort Report'!$B$6),$G2936,"")))</f>
        <v/>
      </c>
    </row>
    <row r="2937" customFormat="false" ht="15" hidden="false" customHeight="false" outlineLevel="0" collapsed="false">
      <c r="A2937" s="9"/>
      <c r="B2937" s="22"/>
      <c r="C2937" s="23"/>
      <c r="D2937" s="19" t="str">
        <f aca="false">IF($A2937="","",_xlfn.MINIFS($B:$B,$A:$A,$A2937))</f>
        <v/>
      </c>
      <c r="E2937" s="20" t="str">
        <f aca="false">IF($A2937="","",IF(AND($B2937=$D2937,COUNTIFS($A$2:$A2937,$A2937,$B$2:$B2937,$B2937)=1),1,0))</f>
        <v/>
      </c>
      <c r="F2937" s="19" t="str">
        <f aca="false">IF($E2937&lt;&gt;1,"",IF(COUNTIFS($A:$A,$A2937,$B:$B,"&gt;"&amp;$D2937)=0,"",_xlfn.MINIFS($B:$B,$A:$A,$A2937,$B:$B,"&gt;"&amp;$D2937)))</f>
        <v/>
      </c>
      <c r="G2937" s="20" t="str">
        <f aca="false">IF($F2937="","",$F2937-$D2937)</f>
        <v/>
      </c>
      <c r="H2937" s="20" t="str">
        <f aca="false">IF($E2937&lt;&gt;1,"",IF($F2937="",0,IF($G2937&lt;='Cohort Report'!$B$7,1,0)))</f>
        <v/>
      </c>
      <c r="I2937" s="20" t="str">
        <f aca="false">IF($E2937&lt;&gt;1,"",IF($F2937="",0,IF($G2937&lt;='Cohort Report'!$B$8,1,0)))</f>
        <v/>
      </c>
      <c r="J2937" s="21" t="str">
        <f aca="false">IF($E2937&lt;&gt;1,"",DATE(YEAR($D2937),MONTH($D2937),1))</f>
        <v/>
      </c>
      <c r="K2937" s="20" t="str">
        <f aca="false">IF($E2937&lt;&gt;1,"",IF($G2937="","",IF(AND($D2937&gt;='Cohort Report'!$B$5,$D2937&lt;='Cohort Report'!$B$6),$G2937,"")))</f>
        <v/>
      </c>
    </row>
    <row r="2938" customFormat="false" ht="15" hidden="false" customHeight="false" outlineLevel="0" collapsed="false">
      <c r="A2938" s="9"/>
      <c r="B2938" s="22"/>
      <c r="C2938" s="23"/>
      <c r="D2938" s="19" t="str">
        <f aca="false">IF($A2938="","",_xlfn.MINIFS($B:$B,$A:$A,$A2938))</f>
        <v/>
      </c>
      <c r="E2938" s="20" t="str">
        <f aca="false">IF($A2938="","",IF(AND($B2938=$D2938,COUNTIFS($A$2:$A2938,$A2938,$B$2:$B2938,$B2938)=1),1,0))</f>
        <v/>
      </c>
      <c r="F2938" s="19" t="str">
        <f aca="false">IF($E2938&lt;&gt;1,"",IF(COUNTIFS($A:$A,$A2938,$B:$B,"&gt;"&amp;$D2938)=0,"",_xlfn.MINIFS($B:$B,$A:$A,$A2938,$B:$B,"&gt;"&amp;$D2938)))</f>
        <v/>
      </c>
      <c r="G2938" s="20" t="str">
        <f aca="false">IF($F2938="","",$F2938-$D2938)</f>
        <v/>
      </c>
      <c r="H2938" s="20" t="str">
        <f aca="false">IF($E2938&lt;&gt;1,"",IF($F2938="",0,IF($G2938&lt;='Cohort Report'!$B$7,1,0)))</f>
        <v/>
      </c>
      <c r="I2938" s="20" t="str">
        <f aca="false">IF($E2938&lt;&gt;1,"",IF($F2938="",0,IF($G2938&lt;='Cohort Report'!$B$8,1,0)))</f>
        <v/>
      </c>
      <c r="J2938" s="21" t="str">
        <f aca="false">IF($E2938&lt;&gt;1,"",DATE(YEAR($D2938),MONTH($D2938),1))</f>
        <v/>
      </c>
      <c r="K2938" s="20" t="str">
        <f aca="false">IF($E2938&lt;&gt;1,"",IF($G2938="","",IF(AND($D2938&gt;='Cohort Report'!$B$5,$D2938&lt;='Cohort Report'!$B$6),$G2938,"")))</f>
        <v/>
      </c>
    </row>
    <row r="2939" customFormat="false" ht="15" hidden="false" customHeight="false" outlineLevel="0" collapsed="false">
      <c r="A2939" s="9"/>
      <c r="B2939" s="22"/>
      <c r="C2939" s="23"/>
      <c r="D2939" s="19" t="str">
        <f aca="false">IF($A2939="","",_xlfn.MINIFS($B:$B,$A:$A,$A2939))</f>
        <v/>
      </c>
      <c r="E2939" s="20" t="str">
        <f aca="false">IF($A2939="","",IF(AND($B2939=$D2939,COUNTIFS($A$2:$A2939,$A2939,$B$2:$B2939,$B2939)=1),1,0))</f>
        <v/>
      </c>
      <c r="F2939" s="19" t="str">
        <f aca="false">IF($E2939&lt;&gt;1,"",IF(COUNTIFS($A:$A,$A2939,$B:$B,"&gt;"&amp;$D2939)=0,"",_xlfn.MINIFS($B:$B,$A:$A,$A2939,$B:$B,"&gt;"&amp;$D2939)))</f>
        <v/>
      </c>
      <c r="G2939" s="20" t="str">
        <f aca="false">IF($F2939="","",$F2939-$D2939)</f>
        <v/>
      </c>
      <c r="H2939" s="20" t="str">
        <f aca="false">IF($E2939&lt;&gt;1,"",IF($F2939="",0,IF($G2939&lt;='Cohort Report'!$B$7,1,0)))</f>
        <v/>
      </c>
      <c r="I2939" s="20" t="str">
        <f aca="false">IF($E2939&lt;&gt;1,"",IF($F2939="",0,IF($G2939&lt;='Cohort Report'!$B$8,1,0)))</f>
        <v/>
      </c>
      <c r="J2939" s="21" t="str">
        <f aca="false">IF($E2939&lt;&gt;1,"",DATE(YEAR($D2939),MONTH($D2939),1))</f>
        <v/>
      </c>
      <c r="K2939" s="20" t="str">
        <f aca="false">IF($E2939&lt;&gt;1,"",IF($G2939="","",IF(AND($D2939&gt;='Cohort Report'!$B$5,$D2939&lt;='Cohort Report'!$B$6),$G2939,"")))</f>
        <v/>
      </c>
    </row>
    <row r="2940" customFormat="false" ht="15" hidden="false" customHeight="false" outlineLevel="0" collapsed="false">
      <c r="A2940" s="9"/>
      <c r="B2940" s="22"/>
      <c r="C2940" s="23"/>
      <c r="D2940" s="19" t="str">
        <f aca="false">IF($A2940="","",_xlfn.MINIFS($B:$B,$A:$A,$A2940))</f>
        <v/>
      </c>
      <c r="E2940" s="20" t="str">
        <f aca="false">IF($A2940="","",IF(AND($B2940=$D2940,COUNTIFS($A$2:$A2940,$A2940,$B$2:$B2940,$B2940)=1),1,0))</f>
        <v/>
      </c>
      <c r="F2940" s="19" t="str">
        <f aca="false">IF($E2940&lt;&gt;1,"",IF(COUNTIFS($A:$A,$A2940,$B:$B,"&gt;"&amp;$D2940)=0,"",_xlfn.MINIFS($B:$B,$A:$A,$A2940,$B:$B,"&gt;"&amp;$D2940)))</f>
        <v/>
      </c>
      <c r="G2940" s="20" t="str">
        <f aca="false">IF($F2940="","",$F2940-$D2940)</f>
        <v/>
      </c>
      <c r="H2940" s="20" t="str">
        <f aca="false">IF($E2940&lt;&gt;1,"",IF($F2940="",0,IF($G2940&lt;='Cohort Report'!$B$7,1,0)))</f>
        <v/>
      </c>
      <c r="I2940" s="20" t="str">
        <f aca="false">IF($E2940&lt;&gt;1,"",IF($F2940="",0,IF($G2940&lt;='Cohort Report'!$B$8,1,0)))</f>
        <v/>
      </c>
      <c r="J2940" s="21" t="str">
        <f aca="false">IF($E2940&lt;&gt;1,"",DATE(YEAR($D2940),MONTH($D2940),1))</f>
        <v/>
      </c>
      <c r="K2940" s="20" t="str">
        <f aca="false">IF($E2940&lt;&gt;1,"",IF($G2940="","",IF(AND($D2940&gt;='Cohort Report'!$B$5,$D2940&lt;='Cohort Report'!$B$6),$G2940,"")))</f>
        <v/>
      </c>
    </row>
    <row r="2941" customFormat="false" ht="15" hidden="false" customHeight="false" outlineLevel="0" collapsed="false">
      <c r="A2941" s="9"/>
      <c r="B2941" s="22"/>
      <c r="C2941" s="23"/>
      <c r="D2941" s="19" t="str">
        <f aca="false">IF($A2941="","",_xlfn.MINIFS($B:$B,$A:$A,$A2941))</f>
        <v/>
      </c>
      <c r="E2941" s="20" t="str">
        <f aca="false">IF($A2941="","",IF(AND($B2941=$D2941,COUNTIFS($A$2:$A2941,$A2941,$B$2:$B2941,$B2941)=1),1,0))</f>
        <v/>
      </c>
      <c r="F2941" s="19" t="str">
        <f aca="false">IF($E2941&lt;&gt;1,"",IF(COUNTIFS($A:$A,$A2941,$B:$B,"&gt;"&amp;$D2941)=0,"",_xlfn.MINIFS($B:$B,$A:$A,$A2941,$B:$B,"&gt;"&amp;$D2941)))</f>
        <v/>
      </c>
      <c r="G2941" s="20" t="str">
        <f aca="false">IF($F2941="","",$F2941-$D2941)</f>
        <v/>
      </c>
      <c r="H2941" s="20" t="str">
        <f aca="false">IF($E2941&lt;&gt;1,"",IF($F2941="",0,IF($G2941&lt;='Cohort Report'!$B$7,1,0)))</f>
        <v/>
      </c>
      <c r="I2941" s="20" t="str">
        <f aca="false">IF($E2941&lt;&gt;1,"",IF($F2941="",0,IF($G2941&lt;='Cohort Report'!$B$8,1,0)))</f>
        <v/>
      </c>
      <c r="J2941" s="21" t="str">
        <f aca="false">IF($E2941&lt;&gt;1,"",DATE(YEAR($D2941),MONTH($D2941),1))</f>
        <v/>
      </c>
      <c r="K2941" s="20" t="str">
        <f aca="false">IF($E2941&lt;&gt;1,"",IF($G2941="","",IF(AND($D2941&gt;='Cohort Report'!$B$5,$D2941&lt;='Cohort Report'!$B$6),$G2941,"")))</f>
        <v/>
      </c>
    </row>
    <row r="2942" customFormat="false" ht="15" hidden="false" customHeight="false" outlineLevel="0" collapsed="false">
      <c r="A2942" s="9"/>
      <c r="B2942" s="22"/>
      <c r="C2942" s="23"/>
      <c r="D2942" s="19" t="str">
        <f aca="false">IF($A2942="","",_xlfn.MINIFS($B:$B,$A:$A,$A2942))</f>
        <v/>
      </c>
      <c r="E2942" s="20" t="str">
        <f aca="false">IF($A2942="","",IF(AND($B2942=$D2942,COUNTIFS($A$2:$A2942,$A2942,$B$2:$B2942,$B2942)=1),1,0))</f>
        <v/>
      </c>
      <c r="F2942" s="19" t="str">
        <f aca="false">IF($E2942&lt;&gt;1,"",IF(COUNTIFS($A:$A,$A2942,$B:$B,"&gt;"&amp;$D2942)=0,"",_xlfn.MINIFS($B:$B,$A:$A,$A2942,$B:$B,"&gt;"&amp;$D2942)))</f>
        <v/>
      </c>
      <c r="G2942" s="20" t="str">
        <f aca="false">IF($F2942="","",$F2942-$D2942)</f>
        <v/>
      </c>
      <c r="H2942" s="20" t="str">
        <f aca="false">IF($E2942&lt;&gt;1,"",IF($F2942="",0,IF($G2942&lt;='Cohort Report'!$B$7,1,0)))</f>
        <v/>
      </c>
      <c r="I2942" s="20" t="str">
        <f aca="false">IF($E2942&lt;&gt;1,"",IF($F2942="",0,IF($G2942&lt;='Cohort Report'!$B$8,1,0)))</f>
        <v/>
      </c>
      <c r="J2942" s="21" t="str">
        <f aca="false">IF($E2942&lt;&gt;1,"",DATE(YEAR($D2942),MONTH($D2942),1))</f>
        <v/>
      </c>
      <c r="K2942" s="20" t="str">
        <f aca="false">IF($E2942&lt;&gt;1,"",IF($G2942="","",IF(AND($D2942&gt;='Cohort Report'!$B$5,$D2942&lt;='Cohort Report'!$B$6),$G2942,"")))</f>
        <v/>
      </c>
    </row>
    <row r="2943" customFormat="false" ht="15" hidden="false" customHeight="false" outlineLevel="0" collapsed="false">
      <c r="A2943" s="9"/>
      <c r="B2943" s="22"/>
      <c r="C2943" s="23"/>
      <c r="D2943" s="19" t="str">
        <f aca="false">IF($A2943="","",_xlfn.MINIFS($B:$B,$A:$A,$A2943))</f>
        <v/>
      </c>
      <c r="E2943" s="20" t="str">
        <f aca="false">IF($A2943="","",IF(AND($B2943=$D2943,COUNTIFS($A$2:$A2943,$A2943,$B$2:$B2943,$B2943)=1),1,0))</f>
        <v/>
      </c>
      <c r="F2943" s="19" t="str">
        <f aca="false">IF($E2943&lt;&gt;1,"",IF(COUNTIFS($A:$A,$A2943,$B:$B,"&gt;"&amp;$D2943)=0,"",_xlfn.MINIFS($B:$B,$A:$A,$A2943,$B:$B,"&gt;"&amp;$D2943)))</f>
        <v/>
      </c>
      <c r="G2943" s="20" t="str">
        <f aca="false">IF($F2943="","",$F2943-$D2943)</f>
        <v/>
      </c>
      <c r="H2943" s="20" t="str">
        <f aca="false">IF($E2943&lt;&gt;1,"",IF($F2943="",0,IF($G2943&lt;='Cohort Report'!$B$7,1,0)))</f>
        <v/>
      </c>
      <c r="I2943" s="20" t="str">
        <f aca="false">IF($E2943&lt;&gt;1,"",IF($F2943="",0,IF($G2943&lt;='Cohort Report'!$B$8,1,0)))</f>
        <v/>
      </c>
      <c r="J2943" s="21" t="str">
        <f aca="false">IF($E2943&lt;&gt;1,"",DATE(YEAR($D2943),MONTH($D2943),1))</f>
        <v/>
      </c>
      <c r="K2943" s="20" t="str">
        <f aca="false">IF($E2943&lt;&gt;1,"",IF($G2943="","",IF(AND($D2943&gt;='Cohort Report'!$B$5,$D2943&lt;='Cohort Report'!$B$6),$G2943,"")))</f>
        <v/>
      </c>
    </row>
    <row r="2944" customFormat="false" ht="15" hidden="false" customHeight="false" outlineLevel="0" collapsed="false">
      <c r="A2944" s="9"/>
      <c r="B2944" s="22"/>
      <c r="C2944" s="23"/>
      <c r="D2944" s="19" t="str">
        <f aca="false">IF($A2944="","",_xlfn.MINIFS($B:$B,$A:$A,$A2944))</f>
        <v/>
      </c>
      <c r="E2944" s="20" t="str">
        <f aca="false">IF($A2944="","",IF(AND($B2944=$D2944,COUNTIFS($A$2:$A2944,$A2944,$B$2:$B2944,$B2944)=1),1,0))</f>
        <v/>
      </c>
      <c r="F2944" s="19" t="str">
        <f aca="false">IF($E2944&lt;&gt;1,"",IF(COUNTIFS($A:$A,$A2944,$B:$B,"&gt;"&amp;$D2944)=0,"",_xlfn.MINIFS($B:$B,$A:$A,$A2944,$B:$B,"&gt;"&amp;$D2944)))</f>
        <v/>
      </c>
      <c r="G2944" s="20" t="str">
        <f aca="false">IF($F2944="","",$F2944-$D2944)</f>
        <v/>
      </c>
      <c r="H2944" s="20" t="str">
        <f aca="false">IF($E2944&lt;&gt;1,"",IF($F2944="",0,IF($G2944&lt;='Cohort Report'!$B$7,1,0)))</f>
        <v/>
      </c>
      <c r="I2944" s="20" t="str">
        <f aca="false">IF($E2944&lt;&gt;1,"",IF($F2944="",0,IF($G2944&lt;='Cohort Report'!$B$8,1,0)))</f>
        <v/>
      </c>
      <c r="J2944" s="21" t="str">
        <f aca="false">IF($E2944&lt;&gt;1,"",DATE(YEAR($D2944),MONTH($D2944),1))</f>
        <v/>
      </c>
      <c r="K2944" s="20" t="str">
        <f aca="false">IF($E2944&lt;&gt;1,"",IF($G2944="","",IF(AND($D2944&gt;='Cohort Report'!$B$5,$D2944&lt;='Cohort Report'!$B$6),$G2944,"")))</f>
        <v/>
      </c>
    </row>
    <row r="2945" customFormat="false" ht="15" hidden="false" customHeight="false" outlineLevel="0" collapsed="false">
      <c r="A2945" s="9"/>
      <c r="B2945" s="22"/>
      <c r="C2945" s="23"/>
      <c r="D2945" s="19" t="str">
        <f aca="false">IF($A2945="","",_xlfn.MINIFS($B:$B,$A:$A,$A2945))</f>
        <v/>
      </c>
      <c r="E2945" s="20" t="str">
        <f aca="false">IF($A2945="","",IF(AND($B2945=$D2945,COUNTIFS($A$2:$A2945,$A2945,$B$2:$B2945,$B2945)=1),1,0))</f>
        <v/>
      </c>
      <c r="F2945" s="19" t="str">
        <f aca="false">IF($E2945&lt;&gt;1,"",IF(COUNTIFS($A:$A,$A2945,$B:$B,"&gt;"&amp;$D2945)=0,"",_xlfn.MINIFS($B:$B,$A:$A,$A2945,$B:$B,"&gt;"&amp;$D2945)))</f>
        <v/>
      </c>
      <c r="G2945" s="20" t="str">
        <f aca="false">IF($F2945="","",$F2945-$D2945)</f>
        <v/>
      </c>
      <c r="H2945" s="20" t="str">
        <f aca="false">IF($E2945&lt;&gt;1,"",IF($F2945="",0,IF($G2945&lt;='Cohort Report'!$B$7,1,0)))</f>
        <v/>
      </c>
      <c r="I2945" s="20" t="str">
        <f aca="false">IF($E2945&lt;&gt;1,"",IF($F2945="",0,IF($G2945&lt;='Cohort Report'!$B$8,1,0)))</f>
        <v/>
      </c>
      <c r="J2945" s="21" t="str">
        <f aca="false">IF($E2945&lt;&gt;1,"",DATE(YEAR($D2945),MONTH($D2945),1))</f>
        <v/>
      </c>
      <c r="K2945" s="20" t="str">
        <f aca="false">IF($E2945&lt;&gt;1,"",IF($G2945="","",IF(AND($D2945&gt;='Cohort Report'!$B$5,$D2945&lt;='Cohort Report'!$B$6),$G2945,"")))</f>
        <v/>
      </c>
    </row>
    <row r="2946" customFormat="false" ht="15" hidden="false" customHeight="false" outlineLevel="0" collapsed="false">
      <c r="A2946" s="9"/>
      <c r="B2946" s="22"/>
      <c r="C2946" s="23"/>
      <c r="D2946" s="19" t="str">
        <f aca="false">IF($A2946="","",_xlfn.MINIFS($B:$B,$A:$A,$A2946))</f>
        <v/>
      </c>
      <c r="E2946" s="20" t="str">
        <f aca="false">IF($A2946="","",IF(AND($B2946=$D2946,COUNTIFS($A$2:$A2946,$A2946,$B$2:$B2946,$B2946)=1),1,0))</f>
        <v/>
      </c>
      <c r="F2946" s="19" t="str">
        <f aca="false">IF($E2946&lt;&gt;1,"",IF(COUNTIFS($A:$A,$A2946,$B:$B,"&gt;"&amp;$D2946)=0,"",_xlfn.MINIFS($B:$B,$A:$A,$A2946,$B:$B,"&gt;"&amp;$D2946)))</f>
        <v/>
      </c>
      <c r="G2946" s="20" t="str">
        <f aca="false">IF($F2946="","",$F2946-$D2946)</f>
        <v/>
      </c>
      <c r="H2946" s="20" t="str">
        <f aca="false">IF($E2946&lt;&gt;1,"",IF($F2946="",0,IF($G2946&lt;='Cohort Report'!$B$7,1,0)))</f>
        <v/>
      </c>
      <c r="I2946" s="20" t="str">
        <f aca="false">IF($E2946&lt;&gt;1,"",IF($F2946="",0,IF($G2946&lt;='Cohort Report'!$B$8,1,0)))</f>
        <v/>
      </c>
      <c r="J2946" s="21" t="str">
        <f aca="false">IF($E2946&lt;&gt;1,"",DATE(YEAR($D2946),MONTH($D2946),1))</f>
        <v/>
      </c>
      <c r="K2946" s="20" t="str">
        <f aca="false">IF($E2946&lt;&gt;1,"",IF($G2946="","",IF(AND($D2946&gt;='Cohort Report'!$B$5,$D2946&lt;='Cohort Report'!$B$6),$G2946,"")))</f>
        <v/>
      </c>
    </row>
    <row r="2947" customFormat="false" ht="15" hidden="false" customHeight="false" outlineLevel="0" collapsed="false">
      <c r="A2947" s="9"/>
      <c r="B2947" s="22"/>
      <c r="C2947" s="23"/>
      <c r="D2947" s="19" t="str">
        <f aca="false">IF($A2947="","",_xlfn.MINIFS($B:$B,$A:$A,$A2947))</f>
        <v/>
      </c>
      <c r="E2947" s="20" t="str">
        <f aca="false">IF($A2947="","",IF(AND($B2947=$D2947,COUNTIFS($A$2:$A2947,$A2947,$B$2:$B2947,$B2947)=1),1,0))</f>
        <v/>
      </c>
      <c r="F2947" s="19" t="str">
        <f aca="false">IF($E2947&lt;&gt;1,"",IF(COUNTIFS($A:$A,$A2947,$B:$B,"&gt;"&amp;$D2947)=0,"",_xlfn.MINIFS($B:$B,$A:$A,$A2947,$B:$B,"&gt;"&amp;$D2947)))</f>
        <v/>
      </c>
      <c r="G2947" s="20" t="str">
        <f aca="false">IF($F2947="","",$F2947-$D2947)</f>
        <v/>
      </c>
      <c r="H2947" s="20" t="str">
        <f aca="false">IF($E2947&lt;&gt;1,"",IF($F2947="",0,IF($G2947&lt;='Cohort Report'!$B$7,1,0)))</f>
        <v/>
      </c>
      <c r="I2947" s="20" t="str">
        <f aca="false">IF($E2947&lt;&gt;1,"",IF($F2947="",0,IF($G2947&lt;='Cohort Report'!$B$8,1,0)))</f>
        <v/>
      </c>
      <c r="J2947" s="21" t="str">
        <f aca="false">IF($E2947&lt;&gt;1,"",DATE(YEAR($D2947),MONTH($D2947),1))</f>
        <v/>
      </c>
      <c r="K2947" s="20" t="str">
        <f aca="false">IF($E2947&lt;&gt;1,"",IF($G2947="","",IF(AND($D2947&gt;='Cohort Report'!$B$5,$D2947&lt;='Cohort Report'!$B$6),$G2947,"")))</f>
        <v/>
      </c>
    </row>
    <row r="2948" customFormat="false" ht="15" hidden="false" customHeight="false" outlineLevel="0" collapsed="false">
      <c r="A2948" s="9"/>
      <c r="B2948" s="22"/>
      <c r="C2948" s="23"/>
      <c r="D2948" s="19" t="str">
        <f aca="false">IF($A2948="","",_xlfn.MINIFS($B:$B,$A:$A,$A2948))</f>
        <v/>
      </c>
      <c r="E2948" s="20" t="str">
        <f aca="false">IF($A2948="","",IF(AND($B2948=$D2948,COUNTIFS($A$2:$A2948,$A2948,$B$2:$B2948,$B2948)=1),1,0))</f>
        <v/>
      </c>
      <c r="F2948" s="19" t="str">
        <f aca="false">IF($E2948&lt;&gt;1,"",IF(COUNTIFS($A:$A,$A2948,$B:$B,"&gt;"&amp;$D2948)=0,"",_xlfn.MINIFS($B:$B,$A:$A,$A2948,$B:$B,"&gt;"&amp;$D2948)))</f>
        <v/>
      </c>
      <c r="G2948" s="20" t="str">
        <f aca="false">IF($F2948="","",$F2948-$D2948)</f>
        <v/>
      </c>
      <c r="H2948" s="20" t="str">
        <f aca="false">IF($E2948&lt;&gt;1,"",IF($F2948="",0,IF($G2948&lt;='Cohort Report'!$B$7,1,0)))</f>
        <v/>
      </c>
      <c r="I2948" s="20" t="str">
        <f aca="false">IF($E2948&lt;&gt;1,"",IF($F2948="",0,IF($G2948&lt;='Cohort Report'!$B$8,1,0)))</f>
        <v/>
      </c>
      <c r="J2948" s="21" t="str">
        <f aca="false">IF($E2948&lt;&gt;1,"",DATE(YEAR($D2948),MONTH($D2948),1))</f>
        <v/>
      </c>
      <c r="K2948" s="20" t="str">
        <f aca="false">IF($E2948&lt;&gt;1,"",IF($G2948="","",IF(AND($D2948&gt;='Cohort Report'!$B$5,$D2948&lt;='Cohort Report'!$B$6),$G2948,"")))</f>
        <v/>
      </c>
    </row>
    <row r="2949" customFormat="false" ht="15" hidden="false" customHeight="false" outlineLevel="0" collapsed="false">
      <c r="A2949" s="9"/>
      <c r="B2949" s="22"/>
      <c r="C2949" s="23"/>
      <c r="D2949" s="19" t="str">
        <f aca="false">IF($A2949="","",_xlfn.MINIFS($B:$B,$A:$A,$A2949))</f>
        <v/>
      </c>
      <c r="E2949" s="20" t="str">
        <f aca="false">IF($A2949="","",IF(AND($B2949=$D2949,COUNTIFS($A$2:$A2949,$A2949,$B$2:$B2949,$B2949)=1),1,0))</f>
        <v/>
      </c>
      <c r="F2949" s="19" t="str">
        <f aca="false">IF($E2949&lt;&gt;1,"",IF(COUNTIFS($A:$A,$A2949,$B:$B,"&gt;"&amp;$D2949)=0,"",_xlfn.MINIFS($B:$B,$A:$A,$A2949,$B:$B,"&gt;"&amp;$D2949)))</f>
        <v/>
      </c>
      <c r="G2949" s="20" t="str">
        <f aca="false">IF($F2949="","",$F2949-$D2949)</f>
        <v/>
      </c>
      <c r="H2949" s="20" t="str">
        <f aca="false">IF($E2949&lt;&gt;1,"",IF($F2949="",0,IF($G2949&lt;='Cohort Report'!$B$7,1,0)))</f>
        <v/>
      </c>
      <c r="I2949" s="20" t="str">
        <f aca="false">IF($E2949&lt;&gt;1,"",IF($F2949="",0,IF($G2949&lt;='Cohort Report'!$B$8,1,0)))</f>
        <v/>
      </c>
      <c r="J2949" s="21" t="str">
        <f aca="false">IF($E2949&lt;&gt;1,"",DATE(YEAR($D2949),MONTH($D2949),1))</f>
        <v/>
      </c>
      <c r="K2949" s="20" t="str">
        <f aca="false">IF($E2949&lt;&gt;1,"",IF($G2949="","",IF(AND($D2949&gt;='Cohort Report'!$B$5,$D2949&lt;='Cohort Report'!$B$6),$G2949,"")))</f>
        <v/>
      </c>
    </row>
    <row r="2950" customFormat="false" ht="15" hidden="false" customHeight="false" outlineLevel="0" collapsed="false">
      <c r="A2950" s="9"/>
      <c r="B2950" s="22"/>
      <c r="C2950" s="23"/>
      <c r="D2950" s="19" t="str">
        <f aca="false">IF($A2950="","",_xlfn.MINIFS($B:$B,$A:$A,$A2950))</f>
        <v/>
      </c>
      <c r="E2950" s="20" t="str">
        <f aca="false">IF($A2950="","",IF(AND($B2950=$D2950,COUNTIFS($A$2:$A2950,$A2950,$B$2:$B2950,$B2950)=1),1,0))</f>
        <v/>
      </c>
      <c r="F2950" s="19" t="str">
        <f aca="false">IF($E2950&lt;&gt;1,"",IF(COUNTIFS($A:$A,$A2950,$B:$B,"&gt;"&amp;$D2950)=0,"",_xlfn.MINIFS($B:$B,$A:$A,$A2950,$B:$B,"&gt;"&amp;$D2950)))</f>
        <v/>
      </c>
      <c r="G2950" s="20" t="str">
        <f aca="false">IF($F2950="","",$F2950-$D2950)</f>
        <v/>
      </c>
      <c r="H2950" s="20" t="str">
        <f aca="false">IF($E2950&lt;&gt;1,"",IF($F2950="",0,IF($G2950&lt;='Cohort Report'!$B$7,1,0)))</f>
        <v/>
      </c>
      <c r="I2950" s="20" t="str">
        <f aca="false">IF($E2950&lt;&gt;1,"",IF($F2950="",0,IF($G2950&lt;='Cohort Report'!$B$8,1,0)))</f>
        <v/>
      </c>
      <c r="J2950" s="21" t="str">
        <f aca="false">IF($E2950&lt;&gt;1,"",DATE(YEAR($D2950),MONTH($D2950),1))</f>
        <v/>
      </c>
      <c r="K2950" s="20" t="str">
        <f aca="false">IF($E2950&lt;&gt;1,"",IF($G2950="","",IF(AND($D2950&gt;='Cohort Report'!$B$5,$D2950&lt;='Cohort Report'!$B$6),$G2950,"")))</f>
        <v/>
      </c>
    </row>
    <row r="2951" customFormat="false" ht="15" hidden="false" customHeight="false" outlineLevel="0" collapsed="false">
      <c r="A2951" s="9"/>
      <c r="B2951" s="22"/>
      <c r="C2951" s="23"/>
      <c r="D2951" s="19" t="str">
        <f aca="false">IF($A2951="","",_xlfn.MINIFS($B:$B,$A:$A,$A2951))</f>
        <v/>
      </c>
      <c r="E2951" s="20" t="str">
        <f aca="false">IF($A2951="","",IF(AND($B2951=$D2951,COUNTIFS($A$2:$A2951,$A2951,$B$2:$B2951,$B2951)=1),1,0))</f>
        <v/>
      </c>
      <c r="F2951" s="19" t="str">
        <f aca="false">IF($E2951&lt;&gt;1,"",IF(COUNTIFS($A:$A,$A2951,$B:$B,"&gt;"&amp;$D2951)=0,"",_xlfn.MINIFS($B:$B,$A:$A,$A2951,$B:$B,"&gt;"&amp;$D2951)))</f>
        <v/>
      </c>
      <c r="G2951" s="20" t="str">
        <f aca="false">IF($F2951="","",$F2951-$D2951)</f>
        <v/>
      </c>
      <c r="H2951" s="20" t="str">
        <f aca="false">IF($E2951&lt;&gt;1,"",IF($F2951="",0,IF($G2951&lt;='Cohort Report'!$B$7,1,0)))</f>
        <v/>
      </c>
      <c r="I2951" s="20" t="str">
        <f aca="false">IF($E2951&lt;&gt;1,"",IF($F2951="",0,IF($G2951&lt;='Cohort Report'!$B$8,1,0)))</f>
        <v/>
      </c>
      <c r="J2951" s="21" t="str">
        <f aca="false">IF($E2951&lt;&gt;1,"",DATE(YEAR($D2951),MONTH($D2951),1))</f>
        <v/>
      </c>
      <c r="K2951" s="20" t="str">
        <f aca="false">IF($E2951&lt;&gt;1,"",IF($G2951="","",IF(AND($D2951&gt;='Cohort Report'!$B$5,$D2951&lt;='Cohort Report'!$B$6),$G2951,"")))</f>
        <v/>
      </c>
    </row>
    <row r="2952" customFormat="false" ht="15" hidden="false" customHeight="false" outlineLevel="0" collapsed="false">
      <c r="A2952" s="9"/>
      <c r="B2952" s="22"/>
      <c r="C2952" s="23"/>
      <c r="D2952" s="19" t="str">
        <f aca="false">IF($A2952="","",_xlfn.MINIFS($B:$B,$A:$A,$A2952))</f>
        <v/>
      </c>
      <c r="E2952" s="20" t="str">
        <f aca="false">IF($A2952="","",IF(AND($B2952=$D2952,COUNTIFS($A$2:$A2952,$A2952,$B$2:$B2952,$B2952)=1),1,0))</f>
        <v/>
      </c>
      <c r="F2952" s="19" t="str">
        <f aca="false">IF($E2952&lt;&gt;1,"",IF(COUNTIFS($A:$A,$A2952,$B:$B,"&gt;"&amp;$D2952)=0,"",_xlfn.MINIFS($B:$B,$A:$A,$A2952,$B:$B,"&gt;"&amp;$D2952)))</f>
        <v/>
      </c>
      <c r="G2952" s="20" t="str">
        <f aca="false">IF($F2952="","",$F2952-$D2952)</f>
        <v/>
      </c>
      <c r="H2952" s="20" t="str">
        <f aca="false">IF($E2952&lt;&gt;1,"",IF($F2952="",0,IF($G2952&lt;='Cohort Report'!$B$7,1,0)))</f>
        <v/>
      </c>
      <c r="I2952" s="20" t="str">
        <f aca="false">IF($E2952&lt;&gt;1,"",IF($F2952="",0,IF($G2952&lt;='Cohort Report'!$B$8,1,0)))</f>
        <v/>
      </c>
      <c r="J2952" s="21" t="str">
        <f aca="false">IF($E2952&lt;&gt;1,"",DATE(YEAR($D2952),MONTH($D2952),1))</f>
        <v/>
      </c>
      <c r="K2952" s="20" t="str">
        <f aca="false">IF($E2952&lt;&gt;1,"",IF($G2952="","",IF(AND($D2952&gt;='Cohort Report'!$B$5,$D2952&lt;='Cohort Report'!$B$6),$G2952,"")))</f>
        <v/>
      </c>
    </row>
    <row r="2953" customFormat="false" ht="15" hidden="false" customHeight="false" outlineLevel="0" collapsed="false">
      <c r="A2953" s="9"/>
      <c r="B2953" s="22"/>
      <c r="C2953" s="23"/>
      <c r="D2953" s="19" t="str">
        <f aca="false">IF($A2953="","",_xlfn.MINIFS($B:$B,$A:$A,$A2953))</f>
        <v/>
      </c>
      <c r="E2953" s="20" t="str">
        <f aca="false">IF($A2953="","",IF(AND($B2953=$D2953,COUNTIFS($A$2:$A2953,$A2953,$B$2:$B2953,$B2953)=1),1,0))</f>
        <v/>
      </c>
      <c r="F2953" s="19" t="str">
        <f aca="false">IF($E2953&lt;&gt;1,"",IF(COUNTIFS($A:$A,$A2953,$B:$B,"&gt;"&amp;$D2953)=0,"",_xlfn.MINIFS($B:$B,$A:$A,$A2953,$B:$B,"&gt;"&amp;$D2953)))</f>
        <v/>
      </c>
      <c r="G2953" s="20" t="str">
        <f aca="false">IF($F2953="","",$F2953-$D2953)</f>
        <v/>
      </c>
      <c r="H2953" s="20" t="str">
        <f aca="false">IF($E2953&lt;&gt;1,"",IF($F2953="",0,IF($G2953&lt;='Cohort Report'!$B$7,1,0)))</f>
        <v/>
      </c>
      <c r="I2953" s="20" t="str">
        <f aca="false">IF($E2953&lt;&gt;1,"",IF($F2953="",0,IF($G2953&lt;='Cohort Report'!$B$8,1,0)))</f>
        <v/>
      </c>
      <c r="J2953" s="21" t="str">
        <f aca="false">IF($E2953&lt;&gt;1,"",DATE(YEAR($D2953),MONTH($D2953),1))</f>
        <v/>
      </c>
      <c r="K2953" s="20" t="str">
        <f aca="false">IF($E2953&lt;&gt;1,"",IF($G2953="","",IF(AND($D2953&gt;='Cohort Report'!$B$5,$D2953&lt;='Cohort Report'!$B$6),$G2953,"")))</f>
        <v/>
      </c>
    </row>
    <row r="2954" customFormat="false" ht="15" hidden="false" customHeight="false" outlineLevel="0" collapsed="false">
      <c r="A2954" s="9"/>
      <c r="B2954" s="22"/>
      <c r="C2954" s="23"/>
      <c r="D2954" s="19" t="str">
        <f aca="false">IF($A2954="","",_xlfn.MINIFS($B:$B,$A:$A,$A2954))</f>
        <v/>
      </c>
      <c r="E2954" s="20" t="str">
        <f aca="false">IF($A2954="","",IF(AND($B2954=$D2954,COUNTIFS($A$2:$A2954,$A2954,$B$2:$B2954,$B2954)=1),1,0))</f>
        <v/>
      </c>
      <c r="F2954" s="19" t="str">
        <f aca="false">IF($E2954&lt;&gt;1,"",IF(COUNTIFS($A:$A,$A2954,$B:$B,"&gt;"&amp;$D2954)=0,"",_xlfn.MINIFS($B:$B,$A:$A,$A2954,$B:$B,"&gt;"&amp;$D2954)))</f>
        <v/>
      </c>
      <c r="G2954" s="20" t="str">
        <f aca="false">IF($F2954="","",$F2954-$D2954)</f>
        <v/>
      </c>
      <c r="H2954" s="20" t="str">
        <f aca="false">IF($E2954&lt;&gt;1,"",IF($F2954="",0,IF($G2954&lt;='Cohort Report'!$B$7,1,0)))</f>
        <v/>
      </c>
      <c r="I2954" s="20" t="str">
        <f aca="false">IF($E2954&lt;&gt;1,"",IF($F2954="",0,IF($G2954&lt;='Cohort Report'!$B$8,1,0)))</f>
        <v/>
      </c>
      <c r="J2954" s="21" t="str">
        <f aca="false">IF($E2954&lt;&gt;1,"",DATE(YEAR($D2954),MONTH($D2954),1))</f>
        <v/>
      </c>
      <c r="K2954" s="20" t="str">
        <f aca="false">IF($E2954&lt;&gt;1,"",IF($G2954="","",IF(AND($D2954&gt;='Cohort Report'!$B$5,$D2954&lt;='Cohort Report'!$B$6),$G2954,"")))</f>
        <v/>
      </c>
    </row>
    <row r="2955" customFormat="false" ht="15" hidden="false" customHeight="false" outlineLevel="0" collapsed="false">
      <c r="A2955" s="9"/>
      <c r="B2955" s="22"/>
      <c r="C2955" s="23"/>
      <c r="D2955" s="19" t="str">
        <f aca="false">IF($A2955="","",_xlfn.MINIFS($B:$B,$A:$A,$A2955))</f>
        <v/>
      </c>
      <c r="E2955" s="20" t="str">
        <f aca="false">IF($A2955="","",IF(AND($B2955=$D2955,COUNTIFS($A$2:$A2955,$A2955,$B$2:$B2955,$B2955)=1),1,0))</f>
        <v/>
      </c>
      <c r="F2955" s="19" t="str">
        <f aca="false">IF($E2955&lt;&gt;1,"",IF(COUNTIFS($A:$A,$A2955,$B:$B,"&gt;"&amp;$D2955)=0,"",_xlfn.MINIFS($B:$B,$A:$A,$A2955,$B:$B,"&gt;"&amp;$D2955)))</f>
        <v/>
      </c>
      <c r="G2955" s="20" t="str">
        <f aca="false">IF($F2955="","",$F2955-$D2955)</f>
        <v/>
      </c>
      <c r="H2955" s="20" t="str">
        <f aca="false">IF($E2955&lt;&gt;1,"",IF($F2955="",0,IF($G2955&lt;='Cohort Report'!$B$7,1,0)))</f>
        <v/>
      </c>
      <c r="I2955" s="20" t="str">
        <f aca="false">IF($E2955&lt;&gt;1,"",IF($F2955="",0,IF($G2955&lt;='Cohort Report'!$B$8,1,0)))</f>
        <v/>
      </c>
      <c r="J2955" s="21" t="str">
        <f aca="false">IF($E2955&lt;&gt;1,"",DATE(YEAR($D2955),MONTH($D2955),1))</f>
        <v/>
      </c>
      <c r="K2955" s="20" t="str">
        <f aca="false">IF($E2955&lt;&gt;1,"",IF($G2955="","",IF(AND($D2955&gt;='Cohort Report'!$B$5,$D2955&lt;='Cohort Report'!$B$6),$G2955,"")))</f>
        <v/>
      </c>
    </row>
    <row r="2956" customFormat="false" ht="15" hidden="false" customHeight="false" outlineLevel="0" collapsed="false">
      <c r="A2956" s="9"/>
      <c r="B2956" s="22"/>
      <c r="C2956" s="23"/>
      <c r="D2956" s="19" t="str">
        <f aca="false">IF($A2956="","",_xlfn.MINIFS($B:$B,$A:$A,$A2956))</f>
        <v/>
      </c>
      <c r="E2956" s="20" t="str">
        <f aca="false">IF($A2956="","",IF(AND($B2956=$D2956,COUNTIFS($A$2:$A2956,$A2956,$B$2:$B2956,$B2956)=1),1,0))</f>
        <v/>
      </c>
      <c r="F2956" s="19" t="str">
        <f aca="false">IF($E2956&lt;&gt;1,"",IF(COUNTIFS($A:$A,$A2956,$B:$B,"&gt;"&amp;$D2956)=0,"",_xlfn.MINIFS($B:$B,$A:$A,$A2956,$B:$B,"&gt;"&amp;$D2956)))</f>
        <v/>
      </c>
      <c r="G2956" s="20" t="str">
        <f aca="false">IF($F2956="","",$F2956-$D2956)</f>
        <v/>
      </c>
      <c r="H2956" s="20" t="str">
        <f aca="false">IF($E2956&lt;&gt;1,"",IF($F2956="",0,IF($G2956&lt;='Cohort Report'!$B$7,1,0)))</f>
        <v/>
      </c>
      <c r="I2956" s="20" t="str">
        <f aca="false">IF($E2956&lt;&gt;1,"",IF($F2956="",0,IF($G2956&lt;='Cohort Report'!$B$8,1,0)))</f>
        <v/>
      </c>
      <c r="J2956" s="21" t="str">
        <f aca="false">IF($E2956&lt;&gt;1,"",DATE(YEAR($D2956),MONTH($D2956),1))</f>
        <v/>
      </c>
      <c r="K2956" s="20" t="str">
        <f aca="false">IF($E2956&lt;&gt;1,"",IF($G2956="","",IF(AND($D2956&gt;='Cohort Report'!$B$5,$D2956&lt;='Cohort Report'!$B$6),$G2956,"")))</f>
        <v/>
      </c>
    </row>
    <row r="2957" customFormat="false" ht="15" hidden="false" customHeight="false" outlineLevel="0" collapsed="false">
      <c r="A2957" s="9"/>
      <c r="B2957" s="22"/>
      <c r="C2957" s="23"/>
      <c r="D2957" s="19" t="str">
        <f aca="false">IF($A2957="","",_xlfn.MINIFS($B:$B,$A:$A,$A2957))</f>
        <v/>
      </c>
      <c r="E2957" s="20" t="str">
        <f aca="false">IF($A2957="","",IF(AND($B2957=$D2957,COUNTIFS($A$2:$A2957,$A2957,$B$2:$B2957,$B2957)=1),1,0))</f>
        <v/>
      </c>
      <c r="F2957" s="19" t="str">
        <f aca="false">IF($E2957&lt;&gt;1,"",IF(COUNTIFS($A:$A,$A2957,$B:$B,"&gt;"&amp;$D2957)=0,"",_xlfn.MINIFS($B:$B,$A:$A,$A2957,$B:$B,"&gt;"&amp;$D2957)))</f>
        <v/>
      </c>
      <c r="G2957" s="20" t="str">
        <f aca="false">IF($F2957="","",$F2957-$D2957)</f>
        <v/>
      </c>
      <c r="H2957" s="20" t="str">
        <f aca="false">IF($E2957&lt;&gt;1,"",IF($F2957="",0,IF($G2957&lt;='Cohort Report'!$B$7,1,0)))</f>
        <v/>
      </c>
      <c r="I2957" s="20" t="str">
        <f aca="false">IF($E2957&lt;&gt;1,"",IF($F2957="",0,IF($G2957&lt;='Cohort Report'!$B$8,1,0)))</f>
        <v/>
      </c>
      <c r="J2957" s="21" t="str">
        <f aca="false">IF($E2957&lt;&gt;1,"",DATE(YEAR($D2957),MONTH($D2957),1))</f>
        <v/>
      </c>
      <c r="K2957" s="20" t="str">
        <f aca="false">IF($E2957&lt;&gt;1,"",IF($G2957="","",IF(AND($D2957&gt;='Cohort Report'!$B$5,$D2957&lt;='Cohort Report'!$B$6),$G2957,"")))</f>
        <v/>
      </c>
    </row>
    <row r="2958" customFormat="false" ht="15" hidden="false" customHeight="false" outlineLevel="0" collapsed="false">
      <c r="A2958" s="9"/>
      <c r="B2958" s="22"/>
      <c r="C2958" s="23"/>
      <c r="D2958" s="19" t="str">
        <f aca="false">IF($A2958="","",_xlfn.MINIFS($B:$B,$A:$A,$A2958))</f>
        <v/>
      </c>
      <c r="E2958" s="20" t="str">
        <f aca="false">IF($A2958="","",IF(AND($B2958=$D2958,COUNTIFS($A$2:$A2958,$A2958,$B$2:$B2958,$B2958)=1),1,0))</f>
        <v/>
      </c>
      <c r="F2958" s="19" t="str">
        <f aca="false">IF($E2958&lt;&gt;1,"",IF(COUNTIFS($A:$A,$A2958,$B:$B,"&gt;"&amp;$D2958)=0,"",_xlfn.MINIFS($B:$B,$A:$A,$A2958,$B:$B,"&gt;"&amp;$D2958)))</f>
        <v/>
      </c>
      <c r="G2958" s="20" t="str">
        <f aca="false">IF($F2958="","",$F2958-$D2958)</f>
        <v/>
      </c>
      <c r="H2958" s="20" t="str">
        <f aca="false">IF($E2958&lt;&gt;1,"",IF($F2958="",0,IF($G2958&lt;='Cohort Report'!$B$7,1,0)))</f>
        <v/>
      </c>
      <c r="I2958" s="20" t="str">
        <f aca="false">IF($E2958&lt;&gt;1,"",IF($F2958="",0,IF($G2958&lt;='Cohort Report'!$B$8,1,0)))</f>
        <v/>
      </c>
      <c r="J2958" s="21" t="str">
        <f aca="false">IF($E2958&lt;&gt;1,"",DATE(YEAR($D2958),MONTH($D2958),1))</f>
        <v/>
      </c>
      <c r="K2958" s="20" t="str">
        <f aca="false">IF($E2958&lt;&gt;1,"",IF($G2958="","",IF(AND($D2958&gt;='Cohort Report'!$B$5,$D2958&lt;='Cohort Report'!$B$6),$G2958,"")))</f>
        <v/>
      </c>
    </row>
    <row r="2959" customFormat="false" ht="15" hidden="false" customHeight="false" outlineLevel="0" collapsed="false">
      <c r="A2959" s="9"/>
      <c r="B2959" s="22"/>
      <c r="C2959" s="23"/>
      <c r="D2959" s="19" t="str">
        <f aca="false">IF($A2959="","",_xlfn.MINIFS($B:$B,$A:$A,$A2959))</f>
        <v/>
      </c>
      <c r="E2959" s="20" t="str">
        <f aca="false">IF($A2959="","",IF(AND($B2959=$D2959,COUNTIFS($A$2:$A2959,$A2959,$B$2:$B2959,$B2959)=1),1,0))</f>
        <v/>
      </c>
      <c r="F2959" s="19" t="str">
        <f aca="false">IF($E2959&lt;&gt;1,"",IF(COUNTIFS($A:$A,$A2959,$B:$B,"&gt;"&amp;$D2959)=0,"",_xlfn.MINIFS($B:$B,$A:$A,$A2959,$B:$B,"&gt;"&amp;$D2959)))</f>
        <v/>
      </c>
      <c r="G2959" s="20" t="str">
        <f aca="false">IF($F2959="","",$F2959-$D2959)</f>
        <v/>
      </c>
      <c r="H2959" s="20" t="str">
        <f aca="false">IF($E2959&lt;&gt;1,"",IF($F2959="",0,IF($G2959&lt;='Cohort Report'!$B$7,1,0)))</f>
        <v/>
      </c>
      <c r="I2959" s="20" t="str">
        <f aca="false">IF($E2959&lt;&gt;1,"",IF($F2959="",0,IF($G2959&lt;='Cohort Report'!$B$8,1,0)))</f>
        <v/>
      </c>
      <c r="J2959" s="21" t="str">
        <f aca="false">IF($E2959&lt;&gt;1,"",DATE(YEAR($D2959),MONTH($D2959),1))</f>
        <v/>
      </c>
      <c r="K2959" s="20" t="str">
        <f aca="false">IF($E2959&lt;&gt;1,"",IF($G2959="","",IF(AND($D2959&gt;='Cohort Report'!$B$5,$D2959&lt;='Cohort Report'!$B$6),$G2959,"")))</f>
        <v/>
      </c>
    </row>
    <row r="2960" customFormat="false" ht="15" hidden="false" customHeight="false" outlineLevel="0" collapsed="false">
      <c r="A2960" s="9"/>
      <c r="B2960" s="22"/>
      <c r="C2960" s="23"/>
      <c r="D2960" s="19" t="str">
        <f aca="false">IF($A2960="","",_xlfn.MINIFS($B:$B,$A:$A,$A2960))</f>
        <v/>
      </c>
      <c r="E2960" s="20" t="str">
        <f aca="false">IF($A2960="","",IF(AND($B2960=$D2960,COUNTIFS($A$2:$A2960,$A2960,$B$2:$B2960,$B2960)=1),1,0))</f>
        <v/>
      </c>
      <c r="F2960" s="19" t="str">
        <f aca="false">IF($E2960&lt;&gt;1,"",IF(COUNTIFS($A:$A,$A2960,$B:$B,"&gt;"&amp;$D2960)=0,"",_xlfn.MINIFS($B:$B,$A:$A,$A2960,$B:$B,"&gt;"&amp;$D2960)))</f>
        <v/>
      </c>
      <c r="G2960" s="20" t="str">
        <f aca="false">IF($F2960="","",$F2960-$D2960)</f>
        <v/>
      </c>
      <c r="H2960" s="20" t="str">
        <f aca="false">IF($E2960&lt;&gt;1,"",IF($F2960="",0,IF($G2960&lt;='Cohort Report'!$B$7,1,0)))</f>
        <v/>
      </c>
      <c r="I2960" s="20" t="str">
        <f aca="false">IF($E2960&lt;&gt;1,"",IF($F2960="",0,IF($G2960&lt;='Cohort Report'!$B$8,1,0)))</f>
        <v/>
      </c>
      <c r="J2960" s="21" t="str">
        <f aca="false">IF($E2960&lt;&gt;1,"",DATE(YEAR($D2960),MONTH($D2960),1))</f>
        <v/>
      </c>
      <c r="K2960" s="20" t="str">
        <f aca="false">IF($E2960&lt;&gt;1,"",IF($G2960="","",IF(AND($D2960&gt;='Cohort Report'!$B$5,$D2960&lt;='Cohort Report'!$B$6),$G2960,"")))</f>
        <v/>
      </c>
    </row>
    <row r="2961" customFormat="false" ht="15" hidden="false" customHeight="false" outlineLevel="0" collapsed="false">
      <c r="A2961" s="9"/>
      <c r="B2961" s="22"/>
      <c r="C2961" s="23"/>
      <c r="D2961" s="19" t="str">
        <f aca="false">IF($A2961="","",_xlfn.MINIFS($B:$B,$A:$A,$A2961))</f>
        <v/>
      </c>
      <c r="E2961" s="20" t="str">
        <f aca="false">IF($A2961="","",IF(AND($B2961=$D2961,COUNTIFS($A$2:$A2961,$A2961,$B$2:$B2961,$B2961)=1),1,0))</f>
        <v/>
      </c>
      <c r="F2961" s="19" t="str">
        <f aca="false">IF($E2961&lt;&gt;1,"",IF(COUNTIFS($A:$A,$A2961,$B:$B,"&gt;"&amp;$D2961)=0,"",_xlfn.MINIFS($B:$B,$A:$A,$A2961,$B:$B,"&gt;"&amp;$D2961)))</f>
        <v/>
      </c>
      <c r="G2961" s="20" t="str">
        <f aca="false">IF($F2961="","",$F2961-$D2961)</f>
        <v/>
      </c>
      <c r="H2961" s="20" t="str">
        <f aca="false">IF($E2961&lt;&gt;1,"",IF($F2961="",0,IF($G2961&lt;='Cohort Report'!$B$7,1,0)))</f>
        <v/>
      </c>
      <c r="I2961" s="20" t="str">
        <f aca="false">IF($E2961&lt;&gt;1,"",IF($F2961="",0,IF($G2961&lt;='Cohort Report'!$B$8,1,0)))</f>
        <v/>
      </c>
      <c r="J2961" s="21" t="str">
        <f aca="false">IF($E2961&lt;&gt;1,"",DATE(YEAR($D2961),MONTH($D2961),1))</f>
        <v/>
      </c>
      <c r="K2961" s="20" t="str">
        <f aca="false">IF($E2961&lt;&gt;1,"",IF($G2961="","",IF(AND($D2961&gt;='Cohort Report'!$B$5,$D2961&lt;='Cohort Report'!$B$6),$G2961,"")))</f>
        <v/>
      </c>
    </row>
    <row r="2962" customFormat="false" ht="15" hidden="false" customHeight="false" outlineLevel="0" collapsed="false">
      <c r="A2962" s="9"/>
      <c r="B2962" s="22"/>
      <c r="C2962" s="23"/>
      <c r="D2962" s="19" t="str">
        <f aca="false">IF($A2962="","",_xlfn.MINIFS($B:$B,$A:$A,$A2962))</f>
        <v/>
      </c>
      <c r="E2962" s="20" t="str">
        <f aca="false">IF($A2962="","",IF(AND($B2962=$D2962,COUNTIFS($A$2:$A2962,$A2962,$B$2:$B2962,$B2962)=1),1,0))</f>
        <v/>
      </c>
      <c r="F2962" s="19" t="str">
        <f aca="false">IF($E2962&lt;&gt;1,"",IF(COUNTIFS($A:$A,$A2962,$B:$B,"&gt;"&amp;$D2962)=0,"",_xlfn.MINIFS($B:$B,$A:$A,$A2962,$B:$B,"&gt;"&amp;$D2962)))</f>
        <v/>
      </c>
      <c r="G2962" s="20" t="str">
        <f aca="false">IF($F2962="","",$F2962-$D2962)</f>
        <v/>
      </c>
      <c r="H2962" s="20" t="str">
        <f aca="false">IF($E2962&lt;&gt;1,"",IF($F2962="",0,IF($G2962&lt;='Cohort Report'!$B$7,1,0)))</f>
        <v/>
      </c>
      <c r="I2962" s="20" t="str">
        <f aca="false">IF($E2962&lt;&gt;1,"",IF($F2962="",0,IF($G2962&lt;='Cohort Report'!$B$8,1,0)))</f>
        <v/>
      </c>
      <c r="J2962" s="21" t="str">
        <f aca="false">IF($E2962&lt;&gt;1,"",DATE(YEAR($D2962),MONTH($D2962),1))</f>
        <v/>
      </c>
      <c r="K2962" s="20" t="str">
        <f aca="false">IF($E2962&lt;&gt;1,"",IF($G2962="","",IF(AND($D2962&gt;='Cohort Report'!$B$5,$D2962&lt;='Cohort Report'!$B$6),$G2962,"")))</f>
        <v/>
      </c>
    </row>
    <row r="2963" customFormat="false" ht="15" hidden="false" customHeight="false" outlineLevel="0" collapsed="false">
      <c r="A2963" s="9"/>
      <c r="B2963" s="22"/>
      <c r="C2963" s="23"/>
      <c r="D2963" s="19" t="str">
        <f aca="false">IF($A2963="","",_xlfn.MINIFS($B:$B,$A:$A,$A2963))</f>
        <v/>
      </c>
      <c r="E2963" s="20" t="str">
        <f aca="false">IF($A2963="","",IF(AND($B2963=$D2963,COUNTIFS($A$2:$A2963,$A2963,$B$2:$B2963,$B2963)=1),1,0))</f>
        <v/>
      </c>
      <c r="F2963" s="19" t="str">
        <f aca="false">IF($E2963&lt;&gt;1,"",IF(COUNTIFS($A:$A,$A2963,$B:$B,"&gt;"&amp;$D2963)=0,"",_xlfn.MINIFS($B:$B,$A:$A,$A2963,$B:$B,"&gt;"&amp;$D2963)))</f>
        <v/>
      </c>
      <c r="G2963" s="20" t="str">
        <f aca="false">IF($F2963="","",$F2963-$D2963)</f>
        <v/>
      </c>
      <c r="H2963" s="20" t="str">
        <f aca="false">IF($E2963&lt;&gt;1,"",IF($F2963="",0,IF($G2963&lt;='Cohort Report'!$B$7,1,0)))</f>
        <v/>
      </c>
      <c r="I2963" s="20" t="str">
        <f aca="false">IF($E2963&lt;&gt;1,"",IF($F2963="",0,IF($G2963&lt;='Cohort Report'!$B$8,1,0)))</f>
        <v/>
      </c>
      <c r="J2963" s="21" t="str">
        <f aca="false">IF($E2963&lt;&gt;1,"",DATE(YEAR($D2963),MONTH($D2963),1))</f>
        <v/>
      </c>
      <c r="K2963" s="20" t="str">
        <f aca="false">IF($E2963&lt;&gt;1,"",IF($G2963="","",IF(AND($D2963&gt;='Cohort Report'!$B$5,$D2963&lt;='Cohort Report'!$B$6),$G2963,"")))</f>
        <v/>
      </c>
    </row>
    <row r="2964" customFormat="false" ht="15" hidden="false" customHeight="false" outlineLevel="0" collapsed="false">
      <c r="A2964" s="9"/>
      <c r="B2964" s="22"/>
      <c r="C2964" s="23"/>
      <c r="D2964" s="19" t="str">
        <f aca="false">IF($A2964="","",_xlfn.MINIFS($B:$B,$A:$A,$A2964))</f>
        <v/>
      </c>
      <c r="E2964" s="20" t="str">
        <f aca="false">IF($A2964="","",IF(AND($B2964=$D2964,COUNTIFS($A$2:$A2964,$A2964,$B$2:$B2964,$B2964)=1),1,0))</f>
        <v/>
      </c>
      <c r="F2964" s="19" t="str">
        <f aca="false">IF($E2964&lt;&gt;1,"",IF(COUNTIFS($A:$A,$A2964,$B:$B,"&gt;"&amp;$D2964)=0,"",_xlfn.MINIFS($B:$B,$A:$A,$A2964,$B:$B,"&gt;"&amp;$D2964)))</f>
        <v/>
      </c>
      <c r="G2964" s="20" t="str">
        <f aca="false">IF($F2964="","",$F2964-$D2964)</f>
        <v/>
      </c>
      <c r="H2964" s="20" t="str">
        <f aca="false">IF($E2964&lt;&gt;1,"",IF($F2964="",0,IF($G2964&lt;='Cohort Report'!$B$7,1,0)))</f>
        <v/>
      </c>
      <c r="I2964" s="20" t="str">
        <f aca="false">IF($E2964&lt;&gt;1,"",IF($F2964="",0,IF($G2964&lt;='Cohort Report'!$B$8,1,0)))</f>
        <v/>
      </c>
      <c r="J2964" s="21" t="str">
        <f aca="false">IF($E2964&lt;&gt;1,"",DATE(YEAR($D2964),MONTH($D2964),1))</f>
        <v/>
      </c>
      <c r="K2964" s="20" t="str">
        <f aca="false">IF($E2964&lt;&gt;1,"",IF($G2964="","",IF(AND($D2964&gt;='Cohort Report'!$B$5,$D2964&lt;='Cohort Report'!$B$6),$G2964,"")))</f>
        <v/>
      </c>
    </row>
    <row r="2965" customFormat="false" ht="15" hidden="false" customHeight="false" outlineLevel="0" collapsed="false">
      <c r="A2965" s="9"/>
      <c r="B2965" s="22"/>
      <c r="C2965" s="23"/>
      <c r="D2965" s="19" t="str">
        <f aca="false">IF($A2965="","",_xlfn.MINIFS($B:$B,$A:$A,$A2965))</f>
        <v/>
      </c>
      <c r="E2965" s="20" t="str">
        <f aca="false">IF($A2965="","",IF(AND($B2965=$D2965,COUNTIFS($A$2:$A2965,$A2965,$B$2:$B2965,$B2965)=1),1,0))</f>
        <v/>
      </c>
      <c r="F2965" s="19" t="str">
        <f aca="false">IF($E2965&lt;&gt;1,"",IF(COUNTIFS($A:$A,$A2965,$B:$B,"&gt;"&amp;$D2965)=0,"",_xlfn.MINIFS($B:$B,$A:$A,$A2965,$B:$B,"&gt;"&amp;$D2965)))</f>
        <v/>
      </c>
      <c r="G2965" s="20" t="str">
        <f aca="false">IF($F2965="","",$F2965-$D2965)</f>
        <v/>
      </c>
      <c r="H2965" s="20" t="str">
        <f aca="false">IF($E2965&lt;&gt;1,"",IF($F2965="",0,IF($G2965&lt;='Cohort Report'!$B$7,1,0)))</f>
        <v/>
      </c>
      <c r="I2965" s="20" t="str">
        <f aca="false">IF($E2965&lt;&gt;1,"",IF($F2965="",0,IF($G2965&lt;='Cohort Report'!$B$8,1,0)))</f>
        <v/>
      </c>
      <c r="J2965" s="21" t="str">
        <f aca="false">IF($E2965&lt;&gt;1,"",DATE(YEAR($D2965),MONTH($D2965),1))</f>
        <v/>
      </c>
      <c r="K2965" s="20" t="str">
        <f aca="false">IF($E2965&lt;&gt;1,"",IF($G2965="","",IF(AND($D2965&gt;='Cohort Report'!$B$5,$D2965&lt;='Cohort Report'!$B$6),$G2965,"")))</f>
        <v/>
      </c>
    </row>
    <row r="2966" customFormat="false" ht="15" hidden="false" customHeight="false" outlineLevel="0" collapsed="false">
      <c r="A2966" s="9"/>
      <c r="B2966" s="22"/>
      <c r="C2966" s="23"/>
      <c r="D2966" s="19" t="str">
        <f aca="false">IF($A2966="","",_xlfn.MINIFS($B:$B,$A:$A,$A2966))</f>
        <v/>
      </c>
      <c r="E2966" s="20" t="str">
        <f aca="false">IF($A2966="","",IF(AND($B2966=$D2966,COUNTIFS($A$2:$A2966,$A2966,$B$2:$B2966,$B2966)=1),1,0))</f>
        <v/>
      </c>
      <c r="F2966" s="19" t="str">
        <f aca="false">IF($E2966&lt;&gt;1,"",IF(COUNTIFS($A:$A,$A2966,$B:$B,"&gt;"&amp;$D2966)=0,"",_xlfn.MINIFS($B:$B,$A:$A,$A2966,$B:$B,"&gt;"&amp;$D2966)))</f>
        <v/>
      </c>
      <c r="G2966" s="20" t="str">
        <f aca="false">IF($F2966="","",$F2966-$D2966)</f>
        <v/>
      </c>
      <c r="H2966" s="20" t="str">
        <f aca="false">IF($E2966&lt;&gt;1,"",IF($F2966="",0,IF($G2966&lt;='Cohort Report'!$B$7,1,0)))</f>
        <v/>
      </c>
      <c r="I2966" s="20" t="str">
        <f aca="false">IF($E2966&lt;&gt;1,"",IF($F2966="",0,IF($G2966&lt;='Cohort Report'!$B$8,1,0)))</f>
        <v/>
      </c>
      <c r="J2966" s="21" t="str">
        <f aca="false">IF($E2966&lt;&gt;1,"",DATE(YEAR($D2966),MONTH($D2966),1))</f>
        <v/>
      </c>
      <c r="K2966" s="20" t="str">
        <f aca="false">IF($E2966&lt;&gt;1,"",IF($G2966="","",IF(AND($D2966&gt;='Cohort Report'!$B$5,$D2966&lt;='Cohort Report'!$B$6),$G2966,"")))</f>
        <v/>
      </c>
    </row>
    <row r="2967" customFormat="false" ht="15" hidden="false" customHeight="false" outlineLevel="0" collapsed="false">
      <c r="A2967" s="9"/>
      <c r="B2967" s="22"/>
      <c r="C2967" s="23"/>
      <c r="D2967" s="19" t="str">
        <f aca="false">IF($A2967="","",_xlfn.MINIFS($B:$B,$A:$A,$A2967))</f>
        <v/>
      </c>
      <c r="E2967" s="20" t="str">
        <f aca="false">IF($A2967="","",IF(AND($B2967=$D2967,COUNTIFS($A$2:$A2967,$A2967,$B$2:$B2967,$B2967)=1),1,0))</f>
        <v/>
      </c>
      <c r="F2967" s="19" t="str">
        <f aca="false">IF($E2967&lt;&gt;1,"",IF(COUNTIFS($A:$A,$A2967,$B:$B,"&gt;"&amp;$D2967)=0,"",_xlfn.MINIFS($B:$B,$A:$A,$A2967,$B:$B,"&gt;"&amp;$D2967)))</f>
        <v/>
      </c>
      <c r="G2967" s="20" t="str">
        <f aca="false">IF($F2967="","",$F2967-$D2967)</f>
        <v/>
      </c>
      <c r="H2967" s="20" t="str">
        <f aca="false">IF($E2967&lt;&gt;1,"",IF($F2967="",0,IF($G2967&lt;='Cohort Report'!$B$7,1,0)))</f>
        <v/>
      </c>
      <c r="I2967" s="20" t="str">
        <f aca="false">IF($E2967&lt;&gt;1,"",IF($F2967="",0,IF($G2967&lt;='Cohort Report'!$B$8,1,0)))</f>
        <v/>
      </c>
      <c r="J2967" s="21" t="str">
        <f aca="false">IF($E2967&lt;&gt;1,"",DATE(YEAR($D2967),MONTH($D2967),1))</f>
        <v/>
      </c>
      <c r="K2967" s="20" t="str">
        <f aca="false">IF($E2967&lt;&gt;1,"",IF($G2967="","",IF(AND($D2967&gt;='Cohort Report'!$B$5,$D2967&lt;='Cohort Report'!$B$6),$G2967,"")))</f>
        <v/>
      </c>
    </row>
    <row r="2968" customFormat="false" ht="15" hidden="false" customHeight="false" outlineLevel="0" collapsed="false">
      <c r="A2968" s="9"/>
      <c r="B2968" s="22"/>
      <c r="C2968" s="23"/>
      <c r="D2968" s="19" t="str">
        <f aca="false">IF($A2968="","",_xlfn.MINIFS($B:$B,$A:$A,$A2968))</f>
        <v/>
      </c>
      <c r="E2968" s="20" t="str">
        <f aca="false">IF($A2968="","",IF(AND($B2968=$D2968,COUNTIFS($A$2:$A2968,$A2968,$B$2:$B2968,$B2968)=1),1,0))</f>
        <v/>
      </c>
      <c r="F2968" s="19" t="str">
        <f aca="false">IF($E2968&lt;&gt;1,"",IF(COUNTIFS($A:$A,$A2968,$B:$B,"&gt;"&amp;$D2968)=0,"",_xlfn.MINIFS($B:$B,$A:$A,$A2968,$B:$B,"&gt;"&amp;$D2968)))</f>
        <v/>
      </c>
      <c r="G2968" s="20" t="str">
        <f aca="false">IF($F2968="","",$F2968-$D2968)</f>
        <v/>
      </c>
      <c r="H2968" s="20" t="str">
        <f aca="false">IF($E2968&lt;&gt;1,"",IF($F2968="",0,IF($G2968&lt;='Cohort Report'!$B$7,1,0)))</f>
        <v/>
      </c>
      <c r="I2968" s="20" t="str">
        <f aca="false">IF($E2968&lt;&gt;1,"",IF($F2968="",0,IF($G2968&lt;='Cohort Report'!$B$8,1,0)))</f>
        <v/>
      </c>
      <c r="J2968" s="21" t="str">
        <f aca="false">IF($E2968&lt;&gt;1,"",DATE(YEAR($D2968),MONTH($D2968),1))</f>
        <v/>
      </c>
      <c r="K2968" s="20" t="str">
        <f aca="false">IF($E2968&lt;&gt;1,"",IF($G2968="","",IF(AND($D2968&gt;='Cohort Report'!$B$5,$D2968&lt;='Cohort Report'!$B$6),$G2968,"")))</f>
        <v/>
      </c>
    </row>
    <row r="2969" customFormat="false" ht="15" hidden="false" customHeight="false" outlineLevel="0" collapsed="false">
      <c r="A2969" s="9"/>
      <c r="B2969" s="22"/>
      <c r="C2969" s="23"/>
      <c r="D2969" s="19" t="str">
        <f aca="false">IF($A2969="","",_xlfn.MINIFS($B:$B,$A:$A,$A2969))</f>
        <v/>
      </c>
      <c r="E2969" s="20" t="str">
        <f aca="false">IF($A2969="","",IF(AND($B2969=$D2969,COUNTIFS($A$2:$A2969,$A2969,$B$2:$B2969,$B2969)=1),1,0))</f>
        <v/>
      </c>
      <c r="F2969" s="19" t="str">
        <f aca="false">IF($E2969&lt;&gt;1,"",IF(COUNTIFS($A:$A,$A2969,$B:$B,"&gt;"&amp;$D2969)=0,"",_xlfn.MINIFS($B:$B,$A:$A,$A2969,$B:$B,"&gt;"&amp;$D2969)))</f>
        <v/>
      </c>
      <c r="G2969" s="20" t="str">
        <f aca="false">IF($F2969="","",$F2969-$D2969)</f>
        <v/>
      </c>
      <c r="H2969" s="20" t="str">
        <f aca="false">IF($E2969&lt;&gt;1,"",IF($F2969="",0,IF($G2969&lt;='Cohort Report'!$B$7,1,0)))</f>
        <v/>
      </c>
      <c r="I2969" s="20" t="str">
        <f aca="false">IF($E2969&lt;&gt;1,"",IF($F2969="",0,IF($G2969&lt;='Cohort Report'!$B$8,1,0)))</f>
        <v/>
      </c>
      <c r="J2969" s="21" t="str">
        <f aca="false">IF($E2969&lt;&gt;1,"",DATE(YEAR($D2969),MONTH($D2969),1))</f>
        <v/>
      </c>
      <c r="K2969" s="20" t="str">
        <f aca="false">IF($E2969&lt;&gt;1,"",IF($G2969="","",IF(AND($D2969&gt;='Cohort Report'!$B$5,$D2969&lt;='Cohort Report'!$B$6),$G2969,"")))</f>
        <v/>
      </c>
    </row>
    <row r="2970" customFormat="false" ht="15" hidden="false" customHeight="false" outlineLevel="0" collapsed="false">
      <c r="A2970" s="9"/>
      <c r="B2970" s="22"/>
      <c r="C2970" s="23"/>
      <c r="D2970" s="19" t="str">
        <f aca="false">IF($A2970="","",_xlfn.MINIFS($B:$B,$A:$A,$A2970))</f>
        <v/>
      </c>
      <c r="E2970" s="20" t="str">
        <f aca="false">IF($A2970="","",IF(AND($B2970=$D2970,COUNTIFS($A$2:$A2970,$A2970,$B$2:$B2970,$B2970)=1),1,0))</f>
        <v/>
      </c>
      <c r="F2970" s="19" t="str">
        <f aca="false">IF($E2970&lt;&gt;1,"",IF(COUNTIFS($A:$A,$A2970,$B:$B,"&gt;"&amp;$D2970)=0,"",_xlfn.MINIFS($B:$B,$A:$A,$A2970,$B:$B,"&gt;"&amp;$D2970)))</f>
        <v/>
      </c>
      <c r="G2970" s="20" t="str">
        <f aca="false">IF($F2970="","",$F2970-$D2970)</f>
        <v/>
      </c>
      <c r="H2970" s="20" t="str">
        <f aca="false">IF($E2970&lt;&gt;1,"",IF($F2970="",0,IF($G2970&lt;='Cohort Report'!$B$7,1,0)))</f>
        <v/>
      </c>
      <c r="I2970" s="20" t="str">
        <f aca="false">IF($E2970&lt;&gt;1,"",IF($F2970="",0,IF($G2970&lt;='Cohort Report'!$B$8,1,0)))</f>
        <v/>
      </c>
      <c r="J2970" s="21" t="str">
        <f aca="false">IF($E2970&lt;&gt;1,"",DATE(YEAR($D2970),MONTH($D2970),1))</f>
        <v/>
      </c>
      <c r="K2970" s="20" t="str">
        <f aca="false">IF($E2970&lt;&gt;1,"",IF($G2970="","",IF(AND($D2970&gt;='Cohort Report'!$B$5,$D2970&lt;='Cohort Report'!$B$6),$G2970,"")))</f>
        <v/>
      </c>
    </row>
    <row r="2971" customFormat="false" ht="15" hidden="false" customHeight="false" outlineLevel="0" collapsed="false">
      <c r="A2971" s="9"/>
      <c r="B2971" s="22"/>
      <c r="C2971" s="23"/>
      <c r="D2971" s="19" t="str">
        <f aca="false">IF($A2971="","",_xlfn.MINIFS($B:$B,$A:$A,$A2971))</f>
        <v/>
      </c>
      <c r="E2971" s="20" t="str">
        <f aca="false">IF($A2971="","",IF(AND($B2971=$D2971,COUNTIFS($A$2:$A2971,$A2971,$B$2:$B2971,$B2971)=1),1,0))</f>
        <v/>
      </c>
      <c r="F2971" s="19" t="str">
        <f aca="false">IF($E2971&lt;&gt;1,"",IF(COUNTIFS($A:$A,$A2971,$B:$B,"&gt;"&amp;$D2971)=0,"",_xlfn.MINIFS($B:$B,$A:$A,$A2971,$B:$B,"&gt;"&amp;$D2971)))</f>
        <v/>
      </c>
      <c r="G2971" s="20" t="str">
        <f aca="false">IF($F2971="","",$F2971-$D2971)</f>
        <v/>
      </c>
      <c r="H2971" s="20" t="str">
        <f aca="false">IF($E2971&lt;&gt;1,"",IF($F2971="",0,IF($G2971&lt;='Cohort Report'!$B$7,1,0)))</f>
        <v/>
      </c>
      <c r="I2971" s="20" t="str">
        <f aca="false">IF($E2971&lt;&gt;1,"",IF($F2971="",0,IF($G2971&lt;='Cohort Report'!$B$8,1,0)))</f>
        <v/>
      </c>
      <c r="J2971" s="21" t="str">
        <f aca="false">IF($E2971&lt;&gt;1,"",DATE(YEAR($D2971),MONTH($D2971),1))</f>
        <v/>
      </c>
      <c r="K2971" s="20" t="str">
        <f aca="false">IF($E2971&lt;&gt;1,"",IF($G2971="","",IF(AND($D2971&gt;='Cohort Report'!$B$5,$D2971&lt;='Cohort Report'!$B$6),$G2971,"")))</f>
        <v/>
      </c>
    </row>
    <row r="2972" customFormat="false" ht="15" hidden="false" customHeight="false" outlineLevel="0" collapsed="false">
      <c r="A2972" s="9"/>
      <c r="B2972" s="22"/>
      <c r="C2972" s="23"/>
      <c r="D2972" s="19" t="str">
        <f aca="false">IF($A2972="","",_xlfn.MINIFS($B:$B,$A:$A,$A2972))</f>
        <v/>
      </c>
      <c r="E2972" s="20" t="str">
        <f aca="false">IF($A2972="","",IF(AND($B2972=$D2972,COUNTIFS($A$2:$A2972,$A2972,$B$2:$B2972,$B2972)=1),1,0))</f>
        <v/>
      </c>
      <c r="F2972" s="19" t="str">
        <f aca="false">IF($E2972&lt;&gt;1,"",IF(COUNTIFS($A:$A,$A2972,$B:$B,"&gt;"&amp;$D2972)=0,"",_xlfn.MINIFS($B:$B,$A:$A,$A2972,$B:$B,"&gt;"&amp;$D2972)))</f>
        <v/>
      </c>
      <c r="G2972" s="20" t="str">
        <f aca="false">IF($F2972="","",$F2972-$D2972)</f>
        <v/>
      </c>
      <c r="H2972" s="20" t="str">
        <f aca="false">IF($E2972&lt;&gt;1,"",IF($F2972="",0,IF($G2972&lt;='Cohort Report'!$B$7,1,0)))</f>
        <v/>
      </c>
      <c r="I2972" s="20" t="str">
        <f aca="false">IF($E2972&lt;&gt;1,"",IF($F2972="",0,IF($G2972&lt;='Cohort Report'!$B$8,1,0)))</f>
        <v/>
      </c>
      <c r="J2972" s="21" t="str">
        <f aca="false">IF($E2972&lt;&gt;1,"",DATE(YEAR($D2972),MONTH($D2972),1))</f>
        <v/>
      </c>
      <c r="K2972" s="20" t="str">
        <f aca="false">IF($E2972&lt;&gt;1,"",IF($G2972="","",IF(AND($D2972&gt;='Cohort Report'!$B$5,$D2972&lt;='Cohort Report'!$B$6),$G2972,"")))</f>
        <v/>
      </c>
    </row>
    <row r="2973" customFormat="false" ht="15" hidden="false" customHeight="false" outlineLevel="0" collapsed="false">
      <c r="A2973" s="9"/>
      <c r="B2973" s="22"/>
      <c r="C2973" s="23"/>
      <c r="D2973" s="19" t="str">
        <f aca="false">IF($A2973="","",_xlfn.MINIFS($B:$B,$A:$A,$A2973))</f>
        <v/>
      </c>
      <c r="E2973" s="20" t="str">
        <f aca="false">IF($A2973="","",IF(AND($B2973=$D2973,COUNTIFS($A$2:$A2973,$A2973,$B$2:$B2973,$B2973)=1),1,0))</f>
        <v/>
      </c>
      <c r="F2973" s="19" t="str">
        <f aca="false">IF($E2973&lt;&gt;1,"",IF(COUNTIFS($A:$A,$A2973,$B:$B,"&gt;"&amp;$D2973)=0,"",_xlfn.MINIFS($B:$B,$A:$A,$A2973,$B:$B,"&gt;"&amp;$D2973)))</f>
        <v/>
      </c>
      <c r="G2973" s="20" t="str">
        <f aca="false">IF($F2973="","",$F2973-$D2973)</f>
        <v/>
      </c>
      <c r="H2973" s="20" t="str">
        <f aca="false">IF($E2973&lt;&gt;1,"",IF($F2973="",0,IF($G2973&lt;='Cohort Report'!$B$7,1,0)))</f>
        <v/>
      </c>
      <c r="I2973" s="20" t="str">
        <f aca="false">IF($E2973&lt;&gt;1,"",IF($F2973="",0,IF($G2973&lt;='Cohort Report'!$B$8,1,0)))</f>
        <v/>
      </c>
      <c r="J2973" s="21" t="str">
        <f aca="false">IF($E2973&lt;&gt;1,"",DATE(YEAR($D2973),MONTH($D2973),1))</f>
        <v/>
      </c>
      <c r="K2973" s="20" t="str">
        <f aca="false">IF($E2973&lt;&gt;1,"",IF($G2973="","",IF(AND($D2973&gt;='Cohort Report'!$B$5,$D2973&lt;='Cohort Report'!$B$6),$G2973,"")))</f>
        <v/>
      </c>
    </row>
    <row r="2974" customFormat="false" ht="15" hidden="false" customHeight="false" outlineLevel="0" collapsed="false">
      <c r="A2974" s="9"/>
      <c r="B2974" s="22"/>
      <c r="C2974" s="23"/>
      <c r="D2974" s="19" t="str">
        <f aca="false">IF($A2974="","",_xlfn.MINIFS($B:$B,$A:$A,$A2974))</f>
        <v/>
      </c>
      <c r="E2974" s="20" t="str">
        <f aca="false">IF($A2974="","",IF(AND($B2974=$D2974,COUNTIFS($A$2:$A2974,$A2974,$B$2:$B2974,$B2974)=1),1,0))</f>
        <v/>
      </c>
      <c r="F2974" s="19" t="str">
        <f aca="false">IF($E2974&lt;&gt;1,"",IF(COUNTIFS($A:$A,$A2974,$B:$B,"&gt;"&amp;$D2974)=0,"",_xlfn.MINIFS($B:$B,$A:$A,$A2974,$B:$B,"&gt;"&amp;$D2974)))</f>
        <v/>
      </c>
      <c r="G2974" s="20" t="str">
        <f aca="false">IF($F2974="","",$F2974-$D2974)</f>
        <v/>
      </c>
      <c r="H2974" s="20" t="str">
        <f aca="false">IF($E2974&lt;&gt;1,"",IF($F2974="",0,IF($G2974&lt;='Cohort Report'!$B$7,1,0)))</f>
        <v/>
      </c>
      <c r="I2974" s="20" t="str">
        <f aca="false">IF($E2974&lt;&gt;1,"",IF($F2974="",0,IF($G2974&lt;='Cohort Report'!$B$8,1,0)))</f>
        <v/>
      </c>
      <c r="J2974" s="21" t="str">
        <f aca="false">IF($E2974&lt;&gt;1,"",DATE(YEAR($D2974),MONTH($D2974),1))</f>
        <v/>
      </c>
      <c r="K2974" s="20" t="str">
        <f aca="false">IF($E2974&lt;&gt;1,"",IF($G2974="","",IF(AND($D2974&gt;='Cohort Report'!$B$5,$D2974&lt;='Cohort Report'!$B$6),$G2974,"")))</f>
        <v/>
      </c>
    </row>
    <row r="2975" customFormat="false" ht="15" hidden="false" customHeight="false" outlineLevel="0" collapsed="false">
      <c r="A2975" s="9"/>
      <c r="B2975" s="22"/>
      <c r="C2975" s="23"/>
      <c r="D2975" s="19" t="str">
        <f aca="false">IF($A2975="","",_xlfn.MINIFS($B:$B,$A:$A,$A2975))</f>
        <v/>
      </c>
      <c r="E2975" s="20" t="str">
        <f aca="false">IF($A2975="","",IF(AND($B2975=$D2975,COUNTIFS($A$2:$A2975,$A2975,$B$2:$B2975,$B2975)=1),1,0))</f>
        <v/>
      </c>
      <c r="F2975" s="19" t="str">
        <f aca="false">IF($E2975&lt;&gt;1,"",IF(COUNTIFS($A:$A,$A2975,$B:$B,"&gt;"&amp;$D2975)=0,"",_xlfn.MINIFS($B:$B,$A:$A,$A2975,$B:$B,"&gt;"&amp;$D2975)))</f>
        <v/>
      </c>
      <c r="G2975" s="20" t="str">
        <f aca="false">IF($F2975="","",$F2975-$D2975)</f>
        <v/>
      </c>
      <c r="H2975" s="20" t="str">
        <f aca="false">IF($E2975&lt;&gt;1,"",IF($F2975="",0,IF($G2975&lt;='Cohort Report'!$B$7,1,0)))</f>
        <v/>
      </c>
      <c r="I2975" s="20" t="str">
        <f aca="false">IF($E2975&lt;&gt;1,"",IF($F2975="",0,IF($G2975&lt;='Cohort Report'!$B$8,1,0)))</f>
        <v/>
      </c>
      <c r="J2975" s="21" t="str">
        <f aca="false">IF($E2975&lt;&gt;1,"",DATE(YEAR($D2975),MONTH($D2975),1))</f>
        <v/>
      </c>
      <c r="K2975" s="20" t="str">
        <f aca="false">IF($E2975&lt;&gt;1,"",IF($G2975="","",IF(AND($D2975&gt;='Cohort Report'!$B$5,$D2975&lt;='Cohort Report'!$B$6),$G2975,"")))</f>
        <v/>
      </c>
    </row>
    <row r="2976" customFormat="false" ht="15" hidden="false" customHeight="false" outlineLevel="0" collapsed="false">
      <c r="A2976" s="9"/>
      <c r="B2976" s="22"/>
      <c r="C2976" s="23"/>
      <c r="D2976" s="19" t="str">
        <f aca="false">IF($A2976="","",_xlfn.MINIFS($B:$B,$A:$A,$A2976))</f>
        <v/>
      </c>
      <c r="E2976" s="20" t="str">
        <f aca="false">IF($A2976="","",IF(AND($B2976=$D2976,COUNTIFS($A$2:$A2976,$A2976,$B$2:$B2976,$B2976)=1),1,0))</f>
        <v/>
      </c>
      <c r="F2976" s="19" t="str">
        <f aca="false">IF($E2976&lt;&gt;1,"",IF(COUNTIFS($A:$A,$A2976,$B:$B,"&gt;"&amp;$D2976)=0,"",_xlfn.MINIFS($B:$B,$A:$A,$A2976,$B:$B,"&gt;"&amp;$D2976)))</f>
        <v/>
      </c>
      <c r="G2976" s="20" t="str">
        <f aca="false">IF($F2976="","",$F2976-$D2976)</f>
        <v/>
      </c>
      <c r="H2976" s="20" t="str">
        <f aca="false">IF($E2976&lt;&gt;1,"",IF($F2976="",0,IF($G2976&lt;='Cohort Report'!$B$7,1,0)))</f>
        <v/>
      </c>
      <c r="I2976" s="20" t="str">
        <f aca="false">IF($E2976&lt;&gt;1,"",IF($F2976="",0,IF($G2976&lt;='Cohort Report'!$B$8,1,0)))</f>
        <v/>
      </c>
      <c r="J2976" s="21" t="str">
        <f aca="false">IF($E2976&lt;&gt;1,"",DATE(YEAR($D2976),MONTH($D2976),1))</f>
        <v/>
      </c>
      <c r="K2976" s="20" t="str">
        <f aca="false">IF($E2976&lt;&gt;1,"",IF($G2976="","",IF(AND($D2976&gt;='Cohort Report'!$B$5,$D2976&lt;='Cohort Report'!$B$6),$G2976,"")))</f>
        <v/>
      </c>
    </row>
    <row r="2977" customFormat="false" ht="15" hidden="false" customHeight="false" outlineLevel="0" collapsed="false">
      <c r="A2977" s="9"/>
      <c r="B2977" s="22"/>
      <c r="C2977" s="23"/>
      <c r="D2977" s="19" t="str">
        <f aca="false">IF($A2977="","",_xlfn.MINIFS($B:$B,$A:$A,$A2977))</f>
        <v/>
      </c>
      <c r="E2977" s="20" t="str">
        <f aca="false">IF($A2977="","",IF(AND($B2977=$D2977,COUNTIFS($A$2:$A2977,$A2977,$B$2:$B2977,$B2977)=1),1,0))</f>
        <v/>
      </c>
      <c r="F2977" s="19" t="str">
        <f aca="false">IF($E2977&lt;&gt;1,"",IF(COUNTIFS($A:$A,$A2977,$B:$B,"&gt;"&amp;$D2977)=0,"",_xlfn.MINIFS($B:$B,$A:$A,$A2977,$B:$B,"&gt;"&amp;$D2977)))</f>
        <v/>
      </c>
      <c r="G2977" s="20" t="str">
        <f aca="false">IF($F2977="","",$F2977-$D2977)</f>
        <v/>
      </c>
      <c r="H2977" s="20" t="str">
        <f aca="false">IF($E2977&lt;&gt;1,"",IF($F2977="",0,IF($G2977&lt;='Cohort Report'!$B$7,1,0)))</f>
        <v/>
      </c>
      <c r="I2977" s="20" t="str">
        <f aca="false">IF($E2977&lt;&gt;1,"",IF($F2977="",0,IF($G2977&lt;='Cohort Report'!$B$8,1,0)))</f>
        <v/>
      </c>
      <c r="J2977" s="21" t="str">
        <f aca="false">IF($E2977&lt;&gt;1,"",DATE(YEAR($D2977),MONTH($D2977),1))</f>
        <v/>
      </c>
      <c r="K2977" s="20" t="str">
        <f aca="false">IF($E2977&lt;&gt;1,"",IF($G2977="","",IF(AND($D2977&gt;='Cohort Report'!$B$5,$D2977&lt;='Cohort Report'!$B$6),$G2977,"")))</f>
        <v/>
      </c>
    </row>
    <row r="2978" customFormat="false" ht="15" hidden="false" customHeight="false" outlineLevel="0" collapsed="false">
      <c r="A2978" s="9"/>
      <c r="B2978" s="22"/>
      <c r="C2978" s="23"/>
      <c r="D2978" s="19" t="str">
        <f aca="false">IF($A2978="","",_xlfn.MINIFS($B:$B,$A:$A,$A2978))</f>
        <v/>
      </c>
      <c r="E2978" s="20" t="str">
        <f aca="false">IF($A2978="","",IF(AND($B2978=$D2978,COUNTIFS($A$2:$A2978,$A2978,$B$2:$B2978,$B2978)=1),1,0))</f>
        <v/>
      </c>
      <c r="F2978" s="19" t="str">
        <f aca="false">IF($E2978&lt;&gt;1,"",IF(COUNTIFS($A:$A,$A2978,$B:$B,"&gt;"&amp;$D2978)=0,"",_xlfn.MINIFS($B:$B,$A:$A,$A2978,$B:$B,"&gt;"&amp;$D2978)))</f>
        <v/>
      </c>
      <c r="G2978" s="20" t="str">
        <f aca="false">IF($F2978="","",$F2978-$D2978)</f>
        <v/>
      </c>
      <c r="H2978" s="20" t="str">
        <f aca="false">IF($E2978&lt;&gt;1,"",IF($F2978="",0,IF($G2978&lt;='Cohort Report'!$B$7,1,0)))</f>
        <v/>
      </c>
      <c r="I2978" s="20" t="str">
        <f aca="false">IF($E2978&lt;&gt;1,"",IF($F2978="",0,IF($G2978&lt;='Cohort Report'!$B$8,1,0)))</f>
        <v/>
      </c>
      <c r="J2978" s="21" t="str">
        <f aca="false">IF($E2978&lt;&gt;1,"",DATE(YEAR($D2978),MONTH($D2978),1))</f>
        <v/>
      </c>
      <c r="K2978" s="20" t="str">
        <f aca="false">IF($E2978&lt;&gt;1,"",IF($G2978="","",IF(AND($D2978&gt;='Cohort Report'!$B$5,$D2978&lt;='Cohort Report'!$B$6),$G2978,"")))</f>
        <v/>
      </c>
    </row>
    <row r="2979" customFormat="false" ht="15" hidden="false" customHeight="false" outlineLevel="0" collapsed="false">
      <c r="A2979" s="9"/>
      <c r="B2979" s="22"/>
      <c r="C2979" s="23"/>
      <c r="D2979" s="19" t="str">
        <f aca="false">IF($A2979="","",_xlfn.MINIFS($B:$B,$A:$A,$A2979))</f>
        <v/>
      </c>
      <c r="E2979" s="20" t="str">
        <f aca="false">IF($A2979="","",IF(AND($B2979=$D2979,COUNTIFS($A$2:$A2979,$A2979,$B$2:$B2979,$B2979)=1),1,0))</f>
        <v/>
      </c>
      <c r="F2979" s="19" t="str">
        <f aca="false">IF($E2979&lt;&gt;1,"",IF(COUNTIFS($A:$A,$A2979,$B:$B,"&gt;"&amp;$D2979)=0,"",_xlfn.MINIFS($B:$B,$A:$A,$A2979,$B:$B,"&gt;"&amp;$D2979)))</f>
        <v/>
      </c>
      <c r="G2979" s="20" t="str">
        <f aca="false">IF($F2979="","",$F2979-$D2979)</f>
        <v/>
      </c>
      <c r="H2979" s="20" t="str">
        <f aca="false">IF($E2979&lt;&gt;1,"",IF($F2979="",0,IF($G2979&lt;='Cohort Report'!$B$7,1,0)))</f>
        <v/>
      </c>
      <c r="I2979" s="20" t="str">
        <f aca="false">IF($E2979&lt;&gt;1,"",IF($F2979="",0,IF($G2979&lt;='Cohort Report'!$B$8,1,0)))</f>
        <v/>
      </c>
      <c r="J2979" s="21" t="str">
        <f aca="false">IF($E2979&lt;&gt;1,"",DATE(YEAR($D2979),MONTH($D2979),1))</f>
        <v/>
      </c>
      <c r="K2979" s="20" t="str">
        <f aca="false">IF($E2979&lt;&gt;1,"",IF($G2979="","",IF(AND($D2979&gt;='Cohort Report'!$B$5,$D2979&lt;='Cohort Report'!$B$6),$G2979,"")))</f>
        <v/>
      </c>
    </row>
    <row r="2980" customFormat="false" ht="15" hidden="false" customHeight="false" outlineLevel="0" collapsed="false">
      <c r="A2980" s="9"/>
      <c r="B2980" s="22"/>
      <c r="C2980" s="23"/>
      <c r="D2980" s="19" t="str">
        <f aca="false">IF($A2980="","",_xlfn.MINIFS($B:$B,$A:$A,$A2980))</f>
        <v/>
      </c>
      <c r="E2980" s="20" t="str">
        <f aca="false">IF($A2980="","",IF(AND($B2980=$D2980,COUNTIFS($A$2:$A2980,$A2980,$B$2:$B2980,$B2980)=1),1,0))</f>
        <v/>
      </c>
      <c r="F2980" s="19" t="str">
        <f aca="false">IF($E2980&lt;&gt;1,"",IF(COUNTIFS($A:$A,$A2980,$B:$B,"&gt;"&amp;$D2980)=0,"",_xlfn.MINIFS($B:$B,$A:$A,$A2980,$B:$B,"&gt;"&amp;$D2980)))</f>
        <v/>
      </c>
      <c r="G2980" s="20" t="str">
        <f aca="false">IF($F2980="","",$F2980-$D2980)</f>
        <v/>
      </c>
      <c r="H2980" s="20" t="str">
        <f aca="false">IF($E2980&lt;&gt;1,"",IF($F2980="",0,IF($G2980&lt;='Cohort Report'!$B$7,1,0)))</f>
        <v/>
      </c>
      <c r="I2980" s="20" t="str">
        <f aca="false">IF($E2980&lt;&gt;1,"",IF($F2980="",0,IF($G2980&lt;='Cohort Report'!$B$8,1,0)))</f>
        <v/>
      </c>
      <c r="J2980" s="21" t="str">
        <f aca="false">IF($E2980&lt;&gt;1,"",DATE(YEAR($D2980),MONTH($D2980),1))</f>
        <v/>
      </c>
      <c r="K2980" s="20" t="str">
        <f aca="false">IF($E2980&lt;&gt;1,"",IF($G2980="","",IF(AND($D2980&gt;='Cohort Report'!$B$5,$D2980&lt;='Cohort Report'!$B$6),$G2980,"")))</f>
        <v/>
      </c>
    </row>
    <row r="2981" customFormat="false" ht="15" hidden="false" customHeight="false" outlineLevel="0" collapsed="false">
      <c r="A2981" s="9"/>
      <c r="B2981" s="22"/>
      <c r="C2981" s="23"/>
      <c r="D2981" s="19" t="str">
        <f aca="false">IF($A2981="","",_xlfn.MINIFS($B:$B,$A:$A,$A2981))</f>
        <v/>
      </c>
      <c r="E2981" s="20" t="str">
        <f aca="false">IF($A2981="","",IF(AND($B2981=$D2981,COUNTIFS($A$2:$A2981,$A2981,$B$2:$B2981,$B2981)=1),1,0))</f>
        <v/>
      </c>
      <c r="F2981" s="19" t="str">
        <f aca="false">IF($E2981&lt;&gt;1,"",IF(COUNTIFS($A:$A,$A2981,$B:$B,"&gt;"&amp;$D2981)=0,"",_xlfn.MINIFS($B:$B,$A:$A,$A2981,$B:$B,"&gt;"&amp;$D2981)))</f>
        <v/>
      </c>
      <c r="G2981" s="20" t="str">
        <f aca="false">IF($F2981="","",$F2981-$D2981)</f>
        <v/>
      </c>
      <c r="H2981" s="20" t="str">
        <f aca="false">IF($E2981&lt;&gt;1,"",IF($F2981="",0,IF($G2981&lt;='Cohort Report'!$B$7,1,0)))</f>
        <v/>
      </c>
      <c r="I2981" s="20" t="str">
        <f aca="false">IF($E2981&lt;&gt;1,"",IF($F2981="",0,IF($G2981&lt;='Cohort Report'!$B$8,1,0)))</f>
        <v/>
      </c>
      <c r="J2981" s="21" t="str">
        <f aca="false">IF($E2981&lt;&gt;1,"",DATE(YEAR($D2981),MONTH($D2981),1))</f>
        <v/>
      </c>
      <c r="K2981" s="20" t="str">
        <f aca="false">IF($E2981&lt;&gt;1,"",IF($G2981="","",IF(AND($D2981&gt;='Cohort Report'!$B$5,$D2981&lt;='Cohort Report'!$B$6),$G2981,"")))</f>
        <v/>
      </c>
    </row>
    <row r="2982" customFormat="false" ht="15" hidden="false" customHeight="false" outlineLevel="0" collapsed="false">
      <c r="A2982" s="9"/>
      <c r="B2982" s="22"/>
      <c r="C2982" s="23"/>
      <c r="D2982" s="19" t="str">
        <f aca="false">IF($A2982="","",_xlfn.MINIFS($B:$B,$A:$A,$A2982))</f>
        <v/>
      </c>
      <c r="E2982" s="20" t="str">
        <f aca="false">IF($A2982="","",IF(AND($B2982=$D2982,COUNTIFS($A$2:$A2982,$A2982,$B$2:$B2982,$B2982)=1),1,0))</f>
        <v/>
      </c>
      <c r="F2982" s="19" t="str">
        <f aca="false">IF($E2982&lt;&gt;1,"",IF(COUNTIFS($A:$A,$A2982,$B:$B,"&gt;"&amp;$D2982)=0,"",_xlfn.MINIFS($B:$B,$A:$A,$A2982,$B:$B,"&gt;"&amp;$D2982)))</f>
        <v/>
      </c>
      <c r="G2982" s="20" t="str">
        <f aca="false">IF($F2982="","",$F2982-$D2982)</f>
        <v/>
      </c>
      <c r="H2982" s="20" t="str">
        <f aca="false">IF($E2982&lt;&gt;1,"",IF($F2982="",0,IF($G2982&lt;='Cohort Report'!$B$7,1,0)))</f>
        <v/>
      </c>
      <c r="I2982" s="20" t="str">
        <f aca="false">IF($E2982&lt;&gt;1,"",IF($F2982="",0,IF($G2982&lt;='Cohort Report'!$B$8,1,0)))</f>
        <v/>
      </c>
      <c r="J2982" s="21" t="str">
        <f aca="false">IF($E2982&lt;&gt;1,"",DATE(YEAR($D2982),MONTH($D2982),1))</f>
        <v/>
      </c>
      <c r="K2982" s="20" t="str">
        <f aca="false">IF($E2982&lt;&gt;1,"",IF($G2982="","",IF(AND($D2982&gt;='Cohort Report'!$B$5,$D2982&lt;='Cohort Report'!$B$6),$G2982,"")))</f>
        <v/>
      </c>
    </row>
    <row r="2983" customFormat="false" ht="15" hidden="false" customHeight="false" outlineLevel="0" collapsed="false">
      <c r="A2983" s="9"/>
      <c r="B2983" s="22"/>
      <c r="C2983" s="23"/>
      <c r="D2983" s="19" t="str">
        <f aca="false">IF($A2983="","",_xlfn.MINIFS($B:$B,$A:$A,$A2983))</f>
        <v/>
      </c>
      <c r="E2983" s="20" t="str">
        <f aca="false">IF($A2983="","",IF(AND($B2983=$D2983,COUNTIFS($A$2:$A2983,$A2983,$B$2:$B2983,$B2983)=1),1,0))</f>
        <v/>
      </c>
      <c r="F2983" s="19" t="str">
        <f aca="false">IF($E2983&lt;&gt;1,"",IF(COUNTIFS($A:$A,$A2983,$B:$B,"&gt;"&amp;$D2983)=0,"",_xlfn.MINIFS($B:$B,$A:$A,$A2983,$B:$B,"&gt;"&amp;$D2983)))</f>
        <v/>
      </c>
      <c r="G2983" s="20" t="str">
        <f aca="false">IF($F2983="","",$F2983-$D2983)</f>
        <v/>
      </c>
      <c r="H2983" s="20" t="str">
        <f aca="false">IF($E2983&lt;&gt;1,"",IF($F2983="",0,IF($G2983&lt;='Cohort Report'!$B$7,1,0)))</f>
        <v/>
      </c>
      <c r="I2983" s="20" t="str">
        <f aca="false">IF($E2983&lt;&gt;1,"",IF($F2983="",0,IF($G2983&lt;='Cohort Report'!$B$8,1,0)))</f>
        <v/>
      </c>
      <c r="J2983" s="21" t="str">
        <f aca="false">IF($E2983&lt;&gt;1,"",DATE(YEAR($D2983),MONTH($D2983),1))</f>
        <v/>
      </c>
      <c r="K2983" s="20" t="str">
        <f aca="false">IF($E2983&lt;&gt;1,"",IF($G2983="","",IF(AND($D2983&gt;='Cohort Report'!$B$5,$D2983&lt;='Cohort Report'!$B$6),$G2983,"")))</f>
        <v/>
      </c>
    </row>
    <row r="2984" customFormat="false" ht="15" hidden="false" customHeight="false" outlineLevel="0" collapsed="false">
      <c r="A2984" s="9"/>
      <c r="B2984" s="22"/>
      <c r="C2984" s="23"/>
      <c r="D2984" s="19" t="str">
        <f aca="false">IF($A2984="","",_xlfn.MINIFS($B:$B,$A:$A,$A2984))</f>
        <v/>
      </c>
      <c r="E2984" s="20" t="str">
        <f aca="false">IF($A2984="","",IF(AND($B2984=$D2984,COUNTIFS($A$2:$A2984,$A2984,$B$2:$B2984,$B2984)=1),1,0))</f>
        <v/>
      </c>
      <c r="F2984" s="19" t="str">
        <f aca="false">IF($E2984&lt;&gt;1,"",IF(COUNTIFS($A:$A,$A2984,$B:$B,"&gt;"&amp;$D2984)=0,"",_xlfn.MINIFS($B:$B,$A:$A,$A2984,$B:$B,"&gt;"&amp;$D2984)))</f>
        <v/>
      </c>
      <c r="G2984" s="20" t="str">
        <f aca="false">IF($F2984="","",$F2984-$D2984)</f>
        <v/>
      </c>
      <c r="H2984" s="20" t="str">
        <f aca="false">IF($E2984&lt;&gt;1,"",IF($F2984="",0,IF($G2984&lt;='Cohort Report'!$B$7,1,0)))</f>
        <v/>
      </c>
      <c r="I2984" s="20" t="str">
        <f aca="false">IF($E2984&lt;&gt;1,"",IF($F2984="",0,IF($G2984&lt;='Cohort Report'!$B$8,1,0)))</f>
        <v/>
      </c>
      <c r="J2984" s="21" t="str">
        <f aca="false">IF($E2984&lt;&gt;1,"",DATE(YEAR($D2984),MONTH($D2984),1))</f>
        <v/>
      </c>
      <c r="K2984" s="20" t="str">
        <f aca="false">IF($E2984&lt;&gt;1,"",IF($G2984="","",IF(AND($D2984&gt;='Cohort Report'!$B$5,$D2984&lt;='Cohort Report'!$B$6),$G2984,"")))</f>
        <v/>
      </c>
    </row>
    <row r="2985" customFormat="false" ht="15" hidden="false" customHeight="false" outlineLevel="0" collapsed="false">
      <c r="A2985" s="9"/>
      <c r="B2985" s="22"/>
      <c r="C2985" s="23"/>
      <c r="D2985" s="19" t="str">
        <f aca="false">IF($A2985="","",_xlfn.MINIFS($B:$B,$A:$A,$A2985))</f>
        <v/>
      </c>
      <c r="E2985" s="20" t="str">
        <f aca="false">IF($A2985="","",IF(AND($B2985=$D2985,COUNTIFS($A$2:$A2985,$A2985,$B$2:$B2985,$B2985)=1),1,0))</f>
        <v/>
      </c>
      <c r="F2985" s="19" t="str">
        <f aca="false">IF($E2985&lt;&gt;1,"",IF(COUNTIFS($A:$A,$A2985,$B:$B,"&gt;"&amp;$D2985)=0,"",_xlfn.MINIFS($B:$B,$A:$A,$A2985,$B:$B,"&gt;"&amp;$D2985)))</f>
        <v/>
      </c>
      <c r="G2985" s="20" t="str">
        <f aca="false">IF($F2985="","",$F2985-$D2985)</f>
        <v/>
      </c>
      <c r="H2985" s="20" t="str">
        <f aca="false">IF($E2985&lt;&gt;1,"",IF($F2985="",0,IF($G2985&lt;='Cohort Report'!$B$7,1,0)))</f>
        <v/>
      </c>
      <c r="I2985" s="20" t="str">
        <f aca="false">IF($E2985&lt;&gt;1,"",IF($F2985="",0,IF($G2985&lt;='Cohort Report'!$B$8,1,0)))</f>
        <v/>
      </c>
      <c r="J2985" s="21" t="str">
        <f aca="false">IF($E2985&lt;&gt;1,"",DATE(YEAR($D2985),MONTH($D2985),1))</f>
        <v/>
      </c>
      <c r="K2985" s="20" t="str">
        <f aca="false">IF($E2985&lt;&gt;1,"",IF($G2985="","",IF(AND($D2985&gt;='Cohort Report'!$B$5,$D2985&lt;='Cohort Report'!$B$6),$G2985,"")))</f>
        <v/>
      </c>
    </row>
    <row r="2986" customFormat="false" ht="15" hidden="false" customHeight="false" outlineLevel="0" collapsed="false">
      <c r="A2986" s="9"/>
      <c r="B2986" s="22"/>
      <c r="C2986" s="23"/>
      <c r="D2986" s="19" t="str">
        <f aca="false">IF($A2986="","",_xlfn.MINIFS($B:$B,$A:$A,$A2986))</f>
        <v/>
      </c>
      <c r="E2986" s="20" t="str">
        <f aca="false">IF($A2986="","",IF(AND($B2986=$D2986,COUNTIFS($A$2:$A2986,$A2986,$B$2:$B2986,$B2986)=1),1,0))</f>
        <v/>
      </c>
      <c r="F2986" s="19" t="str">
        <f aca="false">IF($E2986&lt;&gt;1,"",IF(COUNTIFS($A:$A,$A2986,$B:$B,"&gt;"&amp;$D2986)=0,"",_xlfn.MINIFS($B:$B,$A:$A,$A2986,$B:$B,"&gt;"&amp;$D2986)))</f>
        <v/>
      </c>
      <c r="G2986" s="20" t="str">
        <f aca="false">IF($F2986="","",$F2986-$D2986)</f>
        <v/>
      </c>
      <c r="H2986" s="20" t="str">
        <f aca="false">IF($E2986&lt;&gt;1,"",IF($F2986="",0,IF($G2986&lt;='Cohort Report'!$B$7,1,0)))</f>
        <v/>
      </c>
      <c r="I2986" s="20" t="str">
        <f aca="false">IF($E2986&lt;&gt;1,"",IF($F2986="",0,IF($G2986&lt;='Cohort Report'!$B$8,1,0)))</f>
        <v/>
      </c>
      <c r="J2986" s="21" t="str">
        <f aca="false">IF($E2986&lt;&gt;1,"",DATE(YEAR($D2986),MONTH($D2986),1))</f>
        <v/>
      </c>
      <c r="K2986" s="20" t="str">
        <f aca="false">IF($E2986&lt;&gt;1,"",IF($G2986="","",IF(AND($D2986&gt;='Cohort Report'!$B$5,$D2986&lt;='Cohort Report'!$B$6),$G2986,"")))</f>
        <v/>
      </c>
    </row>
    <row r="2987" customFormat="false" ht="15" hidden="false" customHeight="false" outlineLevel="0" collapsed="false">
      <c r="A2987" s="9"/>
      <c r="B2987" s="22"/>
      <c r="C2987" s="23"/>
      <c r="D2987" s="19" t="str">
        <f aca="false">IF($A2987="","",_xlfn.MINIFS($B:$B,$A:$A,$A2987))</f>
        <v/>
      </c>
      <c r="E2987" s="20" t="str">
        <f aca="false">IF($A2987="","",IF(AND($B2987=$D2987,COUNTIFS($A$2:$A2987,$A2987,$B$2:$B2987,$B2987)=1),1,0))</f>
        <v/>
      </c>
      <c r="F2987" s="19" t="str">
        <f aca="false">IF($E2987&lt;&gt;1,"",IF(COUNTIFS($A:$A,$A2987,$B:$B,"&gt;"&amp;$D2987)=0,"",_xlfn.MINIFS($B:$B,$A:$A,$A2987,$B:$B,"&gt;"&amp;$D2987)))</f>
        <v/>
      </c>
      <c r="G2987" s="20" t="str">
        <f aca="false">IF($F2987="","",$F2987-$D2987)</f>
        <v/>
      </c>
      <c r="H2987" s="20" t="str">
        <f aca="false">IF($E2987&lt;&gt;1,"",IF($F2987="",0,IF($G2987&lt;='Cohort Report'!$B$7,1,0)))</f>
        <v/>
      </c>
      <c r="I2987" s="20" t="str">
        <f aca="false">IF($E2987&lt;&gt;1,"",IF($F2987="",0,IF($G2987&lt;='Cohort Report'!$B$8,1,0)))</f>
        <v/>
      </c>
      <c r="J2987" s="21" t="str">
        <f aca="false">IF($E2987&lt;&gt;1,"",DATE(YEAR($D2987),MONTH($D2987),1))</f>
        <v/>
      </c>
      <c r="K2987" s="20" t="str">
        <f aca="false">IF($E2987&lt;&gt;1,"",IF($G2987="","",IF(AND($D2987&gt;='Cohort Report'!$B$5,$D2987&lt;='Cohort Report'!$B$6),$G2987,"")))</f>
        <v/>
      </c>
    </row>
    <row r="2988" customFormat="false" ht="15" hidden="false" customHeight="false" outlineLevel="0" collapsed="false">
      <c r="A2988" s="9"/>
      <c r="B2988" s="22"/>
      <c r="C2988" s="23"/>
      <c r="D2988" s="19" t="str">
        <f aca="false">IF($A2988="","",_xlfn.MINIFS($B:$B,$A:$A,$A2988))</f>
        <v/>
      </c>
      <c r="E2988" s="20" t="str">
        <f aca="false">IF($A2988="","",IF(AND($B2988=$D2988,COUNTIFS($A$2:$A2988,$A2988,$B$2:$B2988,$B2988)=1),1,0))</f>
        <v/>
      </c>
      <c r="F2988" s="19" t="str">
        <f aca="false">IF($E2988&lt;&gt;1,"",IF(COUNTIFS($A:$A,$A2988,$B:$B,"&gt;"&amp;$D2988)=0,"",_xlfn.MINIFS($B:$B,$A:$A,$A2988,$B:$B,"&gt;"&amp;$D2988)))</f>
        <v/>
      </c>
      <c r="G2988" s="20" t="str">
        <f aca="false">IF($F2988="","",$F2988-$D2988)</f>
        <v/>
      </c>
      <c r="H2988" s="20" t="str">
        <f aca="false">IF($E2988&lt;&gt;1,"",IF($F2988="",0,IF($G2988&lt;='Cohort Report'!$B$7,1,0)))</f>
        <v/>
      </c>
      <c r="I2988" s="20" t="str">
        <f aca="false">IF($E2988&lt;&gt;1,"",IF($F2988="",0,IF($G2988&lt;='Cohort Report'!$B$8,1,0)))</f>
        <v/>
      </c>
      <c r="J2988" s="21" t="str">
        <f aca="false">IF($E2988&lt;&gt;1,"",DATE(YEAR($D2988),MONTH($D2988),1))</f>
        <v/>
      </c>
      <c r="K2988" s="20" t="str">
        <f aca="false">IF($E2988&lt;&gt;1,"",IF($G2988="","",IF(AND($D2988&gt;='Cohort Report'!$B$5,$D2988&lt;='Cohort Report'!$B$6),$G2988,"")))</f>
        <v/>
      </c>
    </row>
    <row r="2989" customFormat="false" ht="15" hidden="false" customHeight="false" outlineLevel="0" collapsed="false">
      <c r="A2989" s="9"/>
      <c r="B2989" s="22"/>
      <c r="C2989" s="23"/>
      <c r="D2989" s="19" t="str">
        <f aca="false">IF($A2989="","",_xlfn.MINIFS($B:$B,$A:$A,$A2989))</f>
        <v/>
      </c>
      <c r="E2989" s="20" t="str">
        <f aca="false">IF($A2989="","",IF(AND($B2989=$D2989,COUNTIFS($A$2:$A2989,$A2989,$B$2:$B2989,$B2989)=1),1,0))</f>
        <v/>
      </c>
      <c r="F2989" s="19" t="str">
        <f aca="false">IF($E2989&lt;&gt;1,"",IF(COUNTIFS($A:$A,$A2989,$B:$B,"&gt;"&amp;$D2989)=0,"",_xlfn.MINIFS($B:$B,$A:$A,$A2989,$B:$B,"&gt;"&amp;$D2989)))</f>
        <v/>
      </c>
      <c r="G2989" s="20" t="str">
        <f aca="false">IF($F2989="","",$F2989-$D2989)</f>
        <v/>
      </c>
      <c r="H2989" s="20" t="str">
        <f aca="false">IF($E2989&lt;&gt;1,"",IF($F2989="",0,IF($G2989&lt;='Cohort Report'!$B$7,1,0)))</f>
        <v/>
      </c>
      <c r="I2989" s="20" t="str">
        <f aca="false">IF($E2989&lt;&gt;1,"",IF($F2989="",0,IF($G2989&lt;='Cohort Report'!$B$8,1,0)))</f>
        <v/>
      </c>
      <c r="J2989" s="21" t="str">
        <f aca="false">IF($E2989&lt;&gt;1,"",DATE(YEAR($D2989),MONTH($D2989),1))</f>
        <v/>
      </c>
      <c r="K2989" s="20" t="str">
        <f aca="false">IF($E2989&lt;&gt;1,"",IF($G2989="","",IF(AND($D2989&gt;='Cohort Report'!$B$5,$D2989&lt;='Cohort Report'!$B$6),$G2989,"")))</f>
        <v/>
      </c>
    </row>
    <row r="2990" customFormat="false" ht="15" hidden="false" customHeight="false" outlineLevel="0" collapsed="false">
      <c r="A2990" s="9"/>
      <c r="B2990" s="22"/>
      <c r="C2990" s="23"/>
      <c r="D2990" s="19" t="str">
        <f aca="false">IF($A2990="","",_xlfn.MINIFS($B:$B,$A:$A,$A2990))</f>
        <v/>
      </c>
      <c r="E2990" s="20" t="str">
        <f aca="false">IF($A2990="","",IF(AND($B2990=$D2990,COUNTIFS($A$2:$A2990,$A2990,$B$2:$B2990,$B2990)=1),1,0))</f>
        <v/>
      </c>
      <c r="F2990" s="19" t="str">
        <f aca="false">IF($E2990&lt;&gt;1,"",IF(COUNTIFS($A:$A,$A2990,$B:$B,"&gt;"&amp;$D2990)=0,"",_xlfn.MINIFS($B:$B,$A:$A,$A2990,$B:$B,"&gt;"&amp;$D2990)))</f>
        <v/>
      </c>
      <c r="G2990" s="20" t="str">
        <f aca="false">IF($F2990="","",$F2990-$D2990)</f>
        <v/>
      </c>
      <c r="H2990" s="20" t="str">
        <f aca="false">IF($E2990&lt;&gt;1,"",IF($F2990="",0,IF($G2990&lt;='Cohort Report'!$B$7,1,0)))</f>
        <v/>
      </c>
      <c r="I2990" s="20" t="str">
        <f aca="false">IF($E2990&lt;&gt;1,"",IF($F2990="",0,IF($G2990&lt;='Cohort Report'!$B$8,1,0)))</f>
        <v/>
      </c>
      <c r="J2990" s="21" t="str">
        <f aca="false">IF($E2990&lt;&gt;1,"",DATE(YEAR($D2990),MONTH($D2990),1))</f>
        <v/>
      </c>
      <c r="K2990" s="20" t="str">
        <f aca="false">IF($E2990&lt;&gt;1,"",IF($G2990="","",IF(AND($D2990&gt;='Cohort Report'!$B$5,$D2990&lt;='Cohort Report'!$B$6),$G2990,"")))</f>
        <v/>
      </c>
    </row>
    <row r="2991" customFormat="false" ht="15" hidden="false" customHeight="false" outlineLevel="0" collapsed="false">
      <c r="A2991" s="9"/>
      <c r="B2991" s="22"/>
      <c r="C2991" s="23"/>
      <c r="D2991" s="19" t="str">
        <f aca="false">IF($A2991="","",_xlfn.MINIFS($B:$B,$A:$A,$A2991))</f>
        <v/>
      </c>
      <c r="E2991" s="20" t="str">
        <f aca="false">IF($A2991="","",IF(AND($B2991=$D2991,COUNTIFS($A$2:$A2991,$A2991,$B$2:$B2991,$B2991)=1),1,0))</f>
        <v/>
      </c>
      <c r="F2991" s="19" t="str">
        <f aca="false">IF($E2991&lt;&gt;1,"",IF(COUNTIFS($A:$A,$A2991,$B:$B,"&gt;"&amp;$D2991)=0,"",_xlfn.MINIFS($B:$B,$A:$A,$A2991,$B:$B,"&gt;"&amp;$D2991)))</f>
        <v/>
      </c>
      <c r="G2991" s="20" t="str">
        <f aca="false">IF($F2991="","",$F2991-$D2991)</f>
        <v/>
      </c>
      <c r="H2991" s="20" t="str">
        <f aca="false">IF($E2991&lt;&gt;1,"",IF($F2991="",0,IF($G2991&lt;='Cohort Report'!$B$7,1,0)))</f>
        <v/>
      </c>
      <c r="I2991" s="20" t="str">
        <f aca="false">IF($E2991&lt;&gt;1,"",IF($F2991="",0,IF($G2991&lt;='Cohort Report'!$B$8,1,0)))</f>
        <v/>
      </c>
      <c r="J2991" s="21" t="str">
        <f aca="false">IF($E2991&lt;&gt;1,"",DATE(YEAR($D2991),MONTH($D2991),1))</f>
        <v/>
      </c>
      <c r="K2991" s="20" t="str">
        <f aca="false">IF($E2991&lt;&gt;1,"",IF($G2991="","",IF(AND($D2991&gt;='Cohort Report'!$B$5,$D2991&lt;='Cohort Report'!$B$6),$G2991,"")))</f>
        <v/>
      </c>
    </row>
    <row r="2992" customFormat="false" ht="15" hidden="false" customHeight="false" outlineLevel="0" collapsed="false">
      <c r="A2992" s="9"/>
      <c r="B2992" s="22"/>
      <c r="C2992" s="23"/>
      <c r="D2992" s="19" t="str">
        <f aca="false">IF($A2992="","",_xlfn.MINIFS($B:$B,$A:$A,$A2992))</f>
        <v/>
      </c>
      <c r="E2992" s="20" t="str">
        <f aca="false">IF($A2992="","",IF(AND($B2992=$D2992,COUNTIFS($A$2:$A2992,$A2992,$B$2:$B2992,$B2992)=1),1,0))</f>
        <v/>
      </c>
      <c r="F2992" s="19" t="str">
        <f aca="false">IF($E2992&lt;&gt;1,"",IF(COUNTIFS($A:$A,$A2992,$B:$B,"&gt;"&amp;$D2992)=0,"",_xlfn.MINIFS($B:$B,$A:$A,$A2992,$B:$B,"&gt;"&amp;$D2992)))</f>
        <v/>
      </c>
      <c r="G2992" s="20" t="str">
        <f aca="false">IF($F2992="","",$F2992-$D2992)</f>
        <v/>
      </c>
      <c r="H2992" s="20" t="str">
        <f aca="false">IF($E2992&lt;&gt;1,"",IF($F2992="",0,IF($G2992&lt;='Cohort Report'!$B$7,1,0)))</f>
        <v/>
      </c>
      <c r="I2992" s="20" t="str">
        <f aca="false">IF($E2992&lt;&gt;1,"",IF($F2992="",0,IF($G2992&lt;='Cohort Report'!$B$8,1,0)))</f>
        <v/>
      </c>
      <c r="J2992" s="21" t="str">
        <f aca="false">IF($E2992&lt;&gt;1,"",DATE(YEAR($D2992),MONTH($D2992),1))</f>
        <v/>
      </c>
      <c r="K2992" s="20" t="str">
        <f aca="false">IF($E2992&lt;&gt;1,"",IF($G2992="","",IF(AND($D2992&gt;='Cohort Report'!$B$5,$D2992&lt;='Cohort Report'!$B$6),$G2992,"")))</f>
        <v/>
      </c>
    </row>
    <row r="2993" customFormat="false" ht="15" hidden="false" customHeight="false" outlineLevel="0" collapsed="false">
      <c r="A2993" s="9"/>
      <c r="B2993" s="22"/>
      <c r="C2993" s="23"/>
      <c r="D2993" s="19" t="str">
        <f aca="false">IF($A2993="","",_xlfn.MINIFS($B:$B,$A:$A,$A2993))</f>
        <v/>
      </c>
      <c r="E2993" s="20" t="str">
        <f aca="false">IF($A2993="","",IF(AND($B2993=$D2993,COUNTIFS($A$2:$A2993,$A2993,$B$2:$B2993,$B2993)=1),1,0))</f>
        <v/>
      </c>
      <c r="F2993" s="19" t="str">
        <f aca="false">IF($E2993&lt;&gt;1,"",IF(COUNTIFS($A:$A,$A2993,$B:$B,"&gt;"&amp;$D2993)=0,"",_xlfn.MINIFS($B:$B,$A:$A,$A2993,$B:$B,"&gt;"&amp;$D2993)))</f>
        <v/>
      </c>
      <c r="G2993" s="20" t="str">
        <f aca="false">IF($F2993="","",$F2993-$D2993)</f>
        <v/>
      </c>
      <c r="H2993" s="20" t="str">
        <f aca="false">IF($E2993&lt;&gt;1,"",IF($F2993="",0,IF($G2993&lt;='Cohort Report'!$B$7,1,0)))</f>
        <v/>
      </c>
      <c r="I2993" s="20" t="str">
        <f aca="false">IF($E2993&lt;&gt;1,"",IF($F2993="",0,IF($G2993&lt;='Cohort Report'!$B$8,1,0)))</f>
        <v/>
      </c>
      <c r="J2993" s="21" t="str">
        <f aca="false">IF($E2993&lt;&gt;1,"",DATE(YEAR($D2993),MONTH($D2993),1))</f>
        <v/>
      </c>
      <c r="K2993" s="20" t="str">
        <f aca="false">IF($E2993&lt;&gt;1,"",IF($G2993="","",IF(AND($D2993&gt;='Cohort Report'!$B$5,$D2993&lt;='Cohort Report'!$B$6),$G2993,"")))</f>
        <v/>
      </c>
    </row>
    <row r="2994" customFormat="false" ht="15" hidden="false" customHeight="false" outlineLevel="0" collapsed="false">
      <c r="A2994" s="9"/>
      <c r="B2994" s="22"/>
      <c r="C2994" s="23"/>
      <c r="D2994" s="19" t="str">
        <f aca="false">IF($A2994="","",_xlfn.MINIFS($B:$B,$A:$A,$A2994))</f>
        <v/>
      </c>
      <c r="E2994" s="20" t="str">
        <f aca="false">IF($A2994="","",IF(AND($B2994=$D2994,COUNTIFS($A$2:$A2994,$A2994,$B$2:$B2994,$B2994)=1),1,0))</f>
        <v/>
      </c>
      <c r="F2994" s="19" t="str">
        <f aca="false">IF($E2994&lt;&gt;1,"",IF(COUNTIFS($A:$A,$A2994,$B:$B,"&gt;"&amp;$D2994)=0,"",_xlfn.MINIFS($B:$B,$A:$A,$A2994,$B:$B,"&gt;"&amp;$D2994)))</f>
        <v/>
      </c>
      <c r="G2994" s="20" t="str">
        <f aca="false">IF($F2994="","",$F2994-$D2994)</f>
        <v/>
      </c>
      <c r="H2994" s="20" t="str">
        <f aca="false">IF($E2994&lt;&gt;1,"",IF($F2994="",0,IF($G2994&lt;='Cohort Report'!$B$7,1,0)))</f>
        <v/>
      </c>
      <c r="I2994" s="20" t="str">
        <f aca="false">IF($E2994&lt;&gt;1,"",IF($F2994="",0,IF($G2994&lt;='Cohort Report'!$B$8,1,0)))</f>
        <v/>
      </c>
      <c r="J2994" s="21" t="str">
        <f aca="false">IF($E2994&lt;&gt;1,"",DATE(YEAR($D2994),MONTH($D2994),1))</f>
        <v/>
      </c>
      <c r="K2994" s="20" t="str">
        <f aca="false">IF($E2994&lt;&gt;1,"",IF($G2994="","",IF(AND($D2994&gt;='Cohort Report'!$B$5,$D2994&lt;='Cohort Report'!$B$6),$G2994,"")))</f>
        <v/>
      </c>
    </row>
    <row r="2995" customFormat="false" ht="15" hidden="false" customHeight="false" outlineLevel="0" collapsed="false">
      <c r="A2995" s="9"/>
      <c r="B2995" s="22"/>
      <c r="C2995" s="23"/>
      <c r="D2995" s="19" t="str">
        <f aca="false">IF($A2995="","",_xlfn.MINIFS($B:$B,$A:$A,$A2995))</f>
        <v/>
      </c>
      <c r="E2995" s="20" t="str">
        <f aca="false">IF($A2995="","",IF(AND($B2995=$D2995,COUNTIFS($A$2:$A2995,$A2995,$B$2:$B2995,$B2995)=1),1,0))</f>
        <v/>
      </c>
      <c r="F2995" s="19" t="str">
        <f aca="false">IF($E2995&lt;&gt;1,"",IF(COUNTIFS($A:$A,$A2995,$B:$B,"&gt;"&amp;$D2995)=0,"",_xlfn.MINIFS($B:$B,$A:$A,$A2995,$B:$B,"&gt;"&amp;$D2995)))</f>
        <v/>
      </c>
      <c r="G2995" s="20" t="str">
        <f aca="false">IF($F2995="","",$F2995-$D2995)</f>
        <v/>
      </c>
      <c r="H2995" s="20" t="str">
        <f aca="false">IF($E2995&lt;&gt;1,"",IF($F2995="",0,IF($G2995&lt;='Cohort Report'!$B$7,1,0)))</f>
        <v/>
      </c>
      <c r="I2995" s="20" t="str">
        <f aca="false">IF($E2995&lt;&gt;1,"",IF($F2995="",0,IF($G2995&lt;='Cohort Report'!$B$8,1,0)))</f>
        <v/>
      </c>
      <c r="J2995" s="21" t="str">
        <f aca="false">IF($E2995&lt;&gt;1,"",DATE(YEAR($D2995),MONTH($D2995),1))</f>
        <v/>
      </c>
      <c r="K2995" s="20" t="str">
        <f aca="false">IF($E2995&lt;&gt;1,"",IF($G2995="","",IF(AND($D2995&gt;='Cohort Report'!$B$5,$D2995&lt;='Cohort Report'!$B$6),$G2995,"")))</f>
        <v/>
      </c>
    </row>
    <row r="2996" customFormat="false" ht="15" hidden="false" customHeight="false" outlineLevel="0" collapsed="false">
      <c r="A2996" s="9"/>
      <c r="B2996" s="22"/>
      <c r="C2996" s="23"/>
      <c r="D2996" s="19" t="str">
        <f aca="false">IF($A2996="","",_xlfn.MINIFS($B:$B,$A:$A,$A2996))</f>
        <v/>
      </c>
      <c r="E2996" s="20" t="str">
        <f aca="false">IF($A2996="","",IF(AND($B2996=$D2996,COUNTIFS($A$2:$A2996,$A2996,$B$2:$B2996,$B2996)=1),1,0))</f>
        <v/>
      </c>
      <c r="F2996" s="19" t="str">
        <f aca="false">IF($E2996&lt;&gt;1,"",IF(COUNTIFS($A:$A,$A2996,$B:$B,"&gt;"&amp;$D2996)=0,"",_xlfn.MINIFS($B:$B,$A:$A,$A2996,$B:$B,"&gt;"&amp;$D2996)))</f>
        <v/>
      </c>
      <c r="G2996" s="20" t="str">
        <f aca="false">IF($F2996="","",$F2996-$D2996)</f>
        <v/>
      </c>
      <c r="H2996" s="20" t="str">
        <f aca="false">IF($E2996&lt;&gt;1,"",IF($F2996="",0,IF($G2996&lt;='Cohort Report'!$B$7,1,0)))</f>
        <v/>
      </c>
      <c r="I2996" s="20" t="str">
        <f aca="false">IF($E2996&lt;&gt;1,"",IF($F2996="",0,IF($G2996&lt;='Cohort Report'!$B$8,1,0)))</f>
        <v/>
      </c>
      <c r="J2996" s="21" t="str">
        <f aca="false">IF($E2996&lt;&gt;1,"",DATE(YEAR($D2996),MONTH($D2996),1))</f>
        <v/>
      </c>
      <c r="K2996" s="20" t="str">
        <f aca="false">IF($E2996&lt;&gt;1,"",IF($G2996="","",IF(AND($D2996&gt;='Cohort Report'!$B$5,$D2996&lt;='Cohort Report'!$B$6),$G2996,"")))</f>
        <v/>
      </c>
    </row>
    <row r="2997" customFormat="false" ht="15" hidden="false" customHeight="false" outlineLevel="0" collapsed="false">
      <c r="A2997" s="9"/>
      <c r="B2997" s="22"/>
      <c r="C2997" s="23"/>
      <c r="D2997" s="19" t="str">
        <f aca="false">IF($A2997="","",_xlfn.MINIFS($B:$B,$A:$A,$A2997))</f>
        <v/>
      </c>
      <c r="E2997" s="20" t="str">
        <f aca="false">IF($A2997="","",IF(AND($B2997=$D2997,COUNTIFS($A$2:$A2997,$A2997,$B$2:$B2997,$B2997)=1),1,0))</f>
        <v/>
      </c>
      <c r="F2997" s="19" t="str">
        <f aca="false">IF($E2997&lt;&gt;1,"",IF(COUNTIFS($A:$A,$A2997,$B:$B,"&gt;"&amp;$D2997)=0,"",_xlfn.MINIFS($B:$B,$A:$A,$A2997,$B:$B,"&gt;"&amp;$D2997)))</f>
        <v/>
      </c>
      <c r="G2997" s="20" t="str">
        <f aca="false">IF($F2997="","",$F2997-$D2997)</f>
        <v/>
      </c>
      <c r="H2997" s="20" t="str">
        <f aca="false">IF($E2997&lt;&gt;1,"",IF($F2997="",0,IF($G2997&lt;='Cohort Report'!$B$7,1,0)))</f>
        <v/>
      </c>
      <c r="I2997" s="20" t="str">
        <f aca="false">IF($E2997&lt;&gt;1,"",IF($F2997="",0,IF($G2997&lt;='Cohort Report'!$B$8,1,0)))</f>
        <v/>
      </c>
      <c r="J2997" s="21" t="str">
        <f aca="false">IF($E2997&lt;&gt;1,"",DATE(YEAR($D2997),MONTH($D2997),1))</f>
        <v/>
      </c>
      <c r="K2997" s="20" t="str">
        <f aca="false">IF($E2997&lt;&gt;1,"",IF($G2997="","",IF(AND($D2997&gt;='Cohort Report'!$B$5,$D2997&lt;='Cohort Report'!$B$6),$G2997,"")))</f>
        <v/>
      </c>
    </row>
    <row r="2998" customFormat="false" ht="15" hidden="false" customHeight="false" outlineLevel="0" collapsed="false">
      <c r="A2998" s="9"/>
      <c r="B2998" s="22"/>
      <c r="C2998" s="23"/>
      <c r="D2998" s="19" t="str">
        <f aca="false">IF($A2998="","",_xlfn.MINIFS($B:$B,$A:$A,$A2998))</f>
        <v/>
      </c>
      <c r="E2998" s="20" t="str">
        <f aca="false">IF($A2998="","",IF(AND($B2998=$D2998,COUNTIFS($A$2:$A2998,$A2998,$B$2:$B2998,$B2998)=1),1,0))</f>
        <v/>
      </c>
      <c r="F2998" s="19" t="str">
        <f aca="false">IF($E2998&lt;&gt;1,"",IF(COUNTIFS($A:$A,$A2998,$B:$B,"&gt;"&amp;$D2998)=0,"",_xlfn.MINIFS($B:$B,$A:$A,$A2998,$B:$B,"&gt;"&amp;$D2998)))</f>
        <v/>
      </c>
      <c r="G2998" s="20" t="str">
        <f aca="false">IF($F2998="","",$F2998-$D2998)</f>
        <v/>
      </c>
      <c r="H2998" s="20" t="str">
        <f aca="false">IF($E2998&lt;&gt;1,"",IF($F2998="",0,IF($G2998&lt;='Cohort Report'!$B$7,1,0)))</f>
        <v/>
      </c>
      <c r="I2998" s="20" t="str">
        <f aca="false">IF($E2998&lt;&gt;1,"",IF($F2998="",0,IF($G2998&lt;='Cohort Report'!$B$8,1,0)))</f>
        <v/>
      </c>
      <c r="J2998" s="21" t="str">
        <f aca="false">IF($E2998&lt;&gt;1,"",DATE(YEAR($D2998),MONTH($D2998),1))</f>
        <v/>
      </c>
      <c r="K2998" s="20" t="str">
        <f aca="false">IF($E2998&lt;&gt;1,"",IF($G2998="","",IF(AND($D2998&gt;='Cohort Report'!$B$5,$D2998&lt;='Cohort Report'!$B$6),$G2998,"")))</f>
        <v/>
      </c>
    </row>
    <row r="2999" customFormat="false" ht="15" hidden="false" customHeight="false" outlineLevel="0" collapsed="false">
      <c r="A2999" s="9"/>
      <c r="B2999" s="22"/>
      <c r="C2999" s="23"/>
      <c r="D2999" s="19" t="str">
        <f aca="false">IF($A2999="","",_xlfn.MINIFS($B:$B,$A:$A,$A2999))</f>
        <v/>
      </c>
      <c r="E2999" s="20" t="str">
        <f aca="false">IF($A2999="","",IF(AND($B2999=$D2999,COUNTIFS($A$2:$A2999,$A2999,$B$2:$B2999,$B2999)=1),1,0))</f>
        <v/>
      </c>
      <c r="F2999" s="19" t="str">
        <f aca="false">IF($E2999&lt;&gt;1,"",IF(COUNTIFS($A:$A,$A2999,$B:$B,"&gt;"&amp;$D2999)=0,"",_xlfn.MINIFS($B:$B,$A:$A,$A2999,$B:$B,"&gt;"&amp;$D2999)))</f>
        <v/>
      </c>
      <c r="G2999" s="20" t="str">
        <f aca="false">IF($F2999="","",$F2999-$D2999)</f>
        <v/>
      </c>
      <c r="H2999" s="20" t="str">
        <f aca="false">IF($E2999&lt;&gt;1,"",IF($F2999="",0,IF($G2999&lt;='Cohort Report'!$B$7,1,0)))</f>
        <v/>
      </c>
      <c r="I2999" s="20" t="str">
        <f aca="false">IF($E2999&lt;&gt;1,"",IF($F2999="",0,IF($G2999&lt;='Cohort Report'!$B$8,1,0)))</f>
        <v/>
      </c>
      <c r="J2999" s="21" t="str">
        <f aca="false">IF($E2999&lt;&gt;1,"",DATE(YEAR($D2999),MONTH($D2999),1))</f>
        <v/>
      </c>
      <c r="K2999" s="20" t="str">
        <f aca="false">IF($E2999&lt;&gt;1,"",IF($G2999="","",IF(AND($D2999&gt;='Cohort Report'!$B$5,$D2999&lt;='Cohort Report'!$B$6),$G2999,"")))</f>
        <v/>
      </c>
    </row>
    <row r="3000" customFormat="false" ht="15" hidden="false" customHeight="false" outlineLevel="0" collapsed="false">
      <c r="A3000" s="9"/>
      <c r="B3000" s="22"/>
      <c r="C3000" s="23"/>
      <c r="D3000" s="19" t="str">
        <f aca="false">IF($A3000="","",_xlfn.MINIFS($B:$B,$A:$A,$A3000))</f>
        <v/>
      </c>
      <c r="E3000" s="20" t="str">
        <f aca="false">IF($A3000="","",IF(AND($B3000=$D3000,COUNTIFS($A$2:$A3000,$A3000,$B$2:$B3000,$B3000)=1),1,0))</f>
        <v/>
      </c>
      <c r="F3000" s="19" t="str">
        <f aca="false">IF($E3000&lt;&gt;1,"",IF(COUNTIFS($A:$A,$A3000,$B:$B,"&gt;"&amp;$D3000)=0,"",_xlfn.MINIFS($B:$B,$A:$A,$A3000,$B:$B,"&gt;"&amp;$D3000)))</f>
        <v/>
      </c>
      <c r="G3000" s="20" t="str">
        <f aca="false">IF($F3000="","",$F3000-$D3000)</f>
        <v/>
      </c>
      <c r="H3000" s="20" t="str">
        <f aca="false">IF($E3000&lt;&gt;1,"",IF($F3000="",0,IF($G3000&lt;='Cohort Report'!$B$7,1,0)))</f>
        <v/>
      </c>
      <c r="I3000" s="20" t="str">
        <f aca="false">IF($E3000&lt;&gt;1,"",IF($F3000="",0,IF($G3000&lt;='Cohort Report'!$B$8,1,0)))</f>
        <v/>
      </c>
      <c r="J3000" s="21" t="str">
        <f aca="false">IF($E3000&lt;&gt;1,"",DATE(YEAR($D3000),MONTH($D3000),1))</f>
        <v/>
      </c>
      <c r="K3000" s="20" t="str">
        <f aca="false">IF($E3000&lt;&gt;1,"",IF($G3000="","",IF(AND($D3000&gt;='Cohort Report'!$B$5,$D3000&lt;='Cohort Report'!$B$6),$G3000,"")))</f>
        <v/>
      </c>
    </row>
    <row r="3001" customFormat="false" ht="15" hidden="false" customHeight="false" outlineLevel="0" collapsed="false">
      <c r="A3001" s="9"/>
      <c r="B3001" s="22"/>
      <c r="C3001" s="23"/>
      <c r="D3001" s="19" t="str">
        <f aca="false">IF($A3001="","",_xlfn.MINIFS($B:$B,$A:$A,$A3001))</f>
        <v/>
      </c>
      <c r="E3001" s="20" t="str">
        <f aca="false">IF($A3001="","",IF(AND($B3001=$D3001,COUNTIFS($A$2:$A3001,$A3001,$B$2:$B3001,$B3001)=1),1,0))</f>
        <v/>
      </c>
      <c r="F3001" s="19" t="str">
        <f aca="false">IF($E3001&lt;&gt;1,"",IF(COUNTIFS($A:$A,$A3001,$B:$B,"&gt;"&amp;$D3001)=0,"",_xlfn.MINIFS($B:$B,$A:$A,$A3001,$B:$B,"&gt;"&amp;$D3001)))</f>
        <v/>
      </c>
      <c r="G3001" s="20" t="str">
        <f aca="false">IF($F3001="","",$F3001-$D3001)</f>
        <v/>
      </c>
      <c r="H3001" s="20" t="str">
        <f aca="false">IF($E3001&lt;&gt;1,"",IF($F3001="",0,IF($G3001&lt;='Cohort Report'!$B$7,1,0)))</f>
        <v/>
      </c>
      <c r="I3001" s="20" t="str">
        <f aca="false">IF($E3001&lt;&gt;1,"",IF($F3001="",0,IF($G3001&lt;='Cohort Report'!$B$8,1,0)))</f>
        <v/>
      </c>
      <c r="J3001" s="21" t="str">
        <f aca="false">IF($E3001&lt;&gt;1,"",DATE(YEAR($D3001),MONTH($D3001),1))</f>
        <v/>
      </c>
      <c r="K3001" s="20" t="str">
        <f aca="false">IF($E3001&lt;&gt;1,"",IF($G3001="","",IF(AND($D3001&gt;='Cohort Report'!$B$5,$D3001&lt;='Cohort Report'!$B$6),$G3001,"")))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8" min="4" style="0" width="15"/>
  </cols>
  <sheetData>
    <row r="1" customFormat="false" ht="19.7" hidden="false" customHeight="false" outlineLevel="0" collapsed="false">
      <c r="A1" s="1" t="s">
        <v>174</v>
      </c>
    </row>
    <row r="2" customFormat="false" ht="15" hidden="false" customHeight="false" outlineLevel="0" collapsed="false">
      <c r="A2" s="2" t="s">
        <v>175</v>
      </c>
    </row>
    <row r="4" customFormat="false" ht="15" hidden="false" customHeight="false" outlineLevel="0" collapsed="false">
      <c r="A4" s="3" t="s">
        <v>176</v>
      </c>
    </row>
    <row r="5" customFormat="false" ht="15" hidden="false" customHeight="false" outlineLevel="0" collapsed="false">
      <c r="A5" s="9" t="s">
        <v>177</v>
      </c>
      <c r="B5" s="24" t="n">
        <v>45292</v>
      </c>
    </row>
    <row r="6" customFormat="false" ht="15" hidden="false" customHeight="false" outlineLevel="0" collapsed="false">
      <c r="A6" s="9" t="s">
        <v>178</v>
      </c>
      <c r="B6" s="24" t="n">
        <v>45657</v>
      </c>
    </row>
    <row r="7" customFormat="false" ht="15" hidden="false" customHeight="false" outlineLevel="0" collapsed="false">
      <c r="A7" s="9" t="s">
        <v>179</v>
      </c>
      <c r="B7" s="25" t="n">
        <v>90</v>
      </c>
    </row>
    <row r="8" customFormat="false" ht="15" hidden="false" customHeight="false" outlineLevel="0" collapsed="false">
      <c r="A8" s="9" t="s">
        <v>180</v>
      </c>
      <c r="B8" s="25" t="n">
        <v>365</v>
      </c>
    </row>
    <row r="9" customFormat="false" ht="15" hidden="false" customHeight="false" outlineLevel="0" collapsed="false">
      <c r="A9" s="9" t="s">
        <v>181</v>
      </c>
      <c r="B9" s="26" t="n">
        <f aca="false">MAX('Gift Data'!$B:$B)</f>
        <v>46022</v>
      </c>
      <c r="C9" s="14" t="s">
        <v>182</v>
      </c>
    </row>
    <row r="11" customFormat="false" ht="15" hidden="false" customHeight="false" outlineLevel="0" collapsed="false">
      <c r="A11" s="3" t="s">
        <v>183</v>
      </c>
    </row>
    <row r="12" customFormat="false" ht="15" hidden="false" customHeight="false" outlineLevel="0" collapsed="false">
      <c r="A12" s="9" t="s">
        <v>184</v>
      </c>
      <c r="B12" s="27" t="n">
        <f aca="false">COUNTIFS('Gift Data'!$E:$E,1,'Gift Data'!$D:$D,"&gt;="&amp;$B$5,'Gift Data'!$D:$D,"&lt;="&amp;$B$6)</f>
        <v>100</v>
      </c>
    </row>
    <row r="13" customFormat="false" ht="15" hidden="false" customHeight="false" outlineLevel="0" collapsed="false">
      <c r="A13" s="9" t="str">
        <f aca="false">"Gave a second gift within "&amp;$B$7&amp;" days"</f>
        <v>Gave a second gift within 90 days</v>
      </c>
      <c r="B13" s="27" t="n">
        <f aca="false">COUNTIFS('Gift Data'!$E:$E,1,'Gift Data'!$D:$D,"&gt;="&amp;$B$5,'Gift Data'!$D:$D,"&lt;="&amp;$B$6,'Gift Data'!$H:$H,1)</f>
        <v>16</v>
      </c>
    </row>
    <row r="14" customFormat="false" ht="15" hidden="false" customHeight="false" outlineLevel="0" collapsed="false">
      <c r="A14" s="9" t="str">
        <f aca="false">"Second-gift rate, "&amp;$B$7&amp;" days"</f>
        <v>Second-gift rate, 90 days</v>
      </c>
      <c r="B14" s="12" t="n">
        <f aca="false">IFERROR(B13/B12,0)</f>
        <v>0.16</v>
      </c>
    </row>
    <row r="15" customFormat="false" ht="15" hidden="false" customHeight="false" outlineLevel="0" collapsed="false">
      <c r="A15" s="9" t="str">
        <f aca="false">"Gave a second gift within "&amp;$B$8&amp;" days"</f>
        <v>Gave a second gift within 365 days</v>
      </c>
      <c r="B15" s="27" t="n">
        <f aca="false">COUNTIFS('Gift Data'!$E:$E,1,'Gift Data'!$D:$D,"&gt;="&amp;$B$5,'Gift Data'!$D:$D,"&lt;="&amp;$B$6,'Gift Data'!$I:$I,1)</f>
        <v>31</v>
      </c>
    </row>
    <row r="16" customFormat="false" ht="15" hidden="false" customHeight="false" outlineLevel="0" collapsed="false">
      <c r="A16" s="9" t="str">
        <f aca="false">"Second-gift rate, "&amp;$B$8&amp;" days"</f>
        <v>Second-gift rate, 365 days</v>
      </c>
      <c r="B16" s="12" t="n">
        <f aca="false">IFERROR(B15/B12,0)</f>
        <v>0.31</v>
      </c>
    </row>
    <row r="17" customFormat="false" ht="15" hidden="false" customHeight="false" outlineLevel="0" collapsed="false">
      <c r="A17" s="9" t="str">
        <f aca="false">"Average days to second gift (only those within "&amp;$B$8&amp;" days)"</f>
        <v>Average days to second gift (only those within 365 days)</v>
      </c>
      <c r="B17" s="28" t="n">
        <f aca="false">IFERROR(AVERAGEIFS('Gift Data'!$G:$G,'Gift Data'!$E:$E,1,'Gift Data'!$D:$D,"&gt;="&amp;$B$5,'Gift Data'!$D:$D,"&lt;="&amp;$B$6,'Gift Data'!$I:$I,1),0)</f>
        <v>117.451612903226</v>
      </c>
    </row>
    <row r="18" customFormat="false" ht="15" hidden="false" customHeight="false" outlineLevel="0" collapsed="false">
      <c r="A18" s="9" t="s">
        <v>185</v>
      </c>
      <c r="B18" s="27" t="n">
        <f aca="false">COUNT('Gift Data'!$K:$K)</f>
        <v>35</v>
      </c>
    </row>
    <row r="19" customFormat="false" ht="15" hidden="false" customHeight="false" outlineLevel="0" collapsed="false">
      <c r="A19" s="9" t="s">
        <v>186</v>
      </c>
      <c r="B19" s="29" t="n">
        <f aca="false">IFERROR(AVERAGE('Gift Data'!$K:$K),0)</f>
        <v>157.771428571429</v>
      </c>
    </row>
    <row r="20" customFormat="false" ht="15" hidden="false" customHeight="false" outlineLevel="0" collapsed="false">
      <c r="A20" s="9" t="s">
        <v>187</v>
      </c>
      <c r="B20" s="29" t="n">
        <f aca="false">IFERROR(MEDIAN('Gift Data'!$K:$K),0)</f>
        <v>111</v>
      </c>
    </row>
    <row r="21" customFormat="false" ht="30" hidden="false" customHeight="true" outlineLevel="0" collapsed="false">
      <c r="A21" s="9" t="s">
        <v>188</v>
      </c>
      <c r="B21" s="30" t="str">
        <f aca="false">IF(B12=0,"No first-time donors in this period.",IF($B$6+$B$8&gt;$B$9,"Caution: the latest donors in this period have had less than "&amp;$B$8&amp;" days. Their rates and days to second gift will shift as more gifts arrive.","OK: every donor in this period has had the full "&amp;$B$8&amp;" days."))</f>
        <v>OK: every donor in this period has had the full 365 days.</v>
      </c>
      <c r="C21" s="30"/>
      <c r="D21" s="30"/>
      <c r="E21" s="30"/>
      <c r="F21" s="30"/>
      <c r="G21" s="30"/>
    </row>
    <row r="22" customFormat="false" ht="15" hidden="false" customHeight="false" outlineLevel="0" collapsed="false">
      <c r="A22" s="14" t="s">
        <v>189</v>
      </c>
    </row>
    <row r="24" customFormat="false" ht="15" hidden="false" customHeight="false" outlineLevel="0" collapsed="false">
      <c r="A24" s="3" t="s">
        <v>190</v>
      </c>
    </row>
    <row r="25" customFormat="false" ht="26.85" hidden="false" customHeight="false" outlineLevel="0" collapsed="false">
      <c r="A25" s="15" t="s">
        <v>191</v>
      </c>
      <c r="B25" s="15" t="s">
        <v>192</v>
      </c>
      <c r="C25" s="15" t="s">
        <v>193</v>
      </c>
    </row>
    <row r="26" customFormat="false" ht="15" hidden="false" customHeight="false" outlineLevel="0" collapsed="false">
      <c r="A26" s="31" t="s">
        <v>194</v>
      </c>
      <c r="B26" s="32" t="n">
        <f aca="false">COUNTIFS('Gift Data'!$K:$K,"&gt;="&amp;0,'Gift Data'!$K:$K,"&lt;="&amp;30)</f>
        <v>9</v>
      </c>
      <c r="C26" s="33" t="n">
        <f aca="false">IFERROR(B26/$B$18,0)</f>
        <v>0.257142857142857</v>
      </c>
    </row>
    <row r="27" customFormat="false" ht="15" hidden="false" customHeight="false" outlineLevel="0" collapsed="false">
      <c r="A27" s="31" t="s">
        <v>195</v>
      </c>
      <c r="B27" s="32" t="n">
        <f aca="false">COUNTIFS('Gift Data'!$K:$K,"&gt;="&amp;31,'Gift Data'!$K:$K,"&lt;="&amp;90)</f>
        <v>7</v>
      </c>
      <c r="C27" s="33" t="n">
        <f aca="false">IFERROR(B27/$B$18,0)</f>
        <v>0.2</v>
      </c>
    </row>
    <row r="28" customFormat="false" ht="15" hidden="false" customHeight="false" outlineLevel="0" collapsed="false">
      <c r="A28" s="31" t="s">
        <v>196</v>
      </c>
      <c r="B28" s="32" t="n">
        <f aca="false">COUNTIFS('Gift Data'!$K:$K,"&gt;="&amp;91,'Gift Data'!$K:$K,"&lt;="&amp;180)</f>
        <v>8</v>
      </c>
      <c r="C28" s="33" t="n">
        <f aca="false">IFERROR(B28/$B$18,0)</f>
        <v>0.228571428571429</v>
      </c>
    </row>
    <row r="29" customFormat="false" ht="15" hidden="false" customHeight="false" outlineLevel="0" collapsed="false">
      <c r="A29" s="31" t="s">
        <v>197</v>
      </c>
      <c r="B29" s="32" t="n">
        <f aca="false">COUNTIFS('Gift Data'!$K:$K,"&gt;="&amp;181,'Gift Data'!$K:$K,"&lt;="&amp;365)</f>
        <v>7</v>
      </c>
      <c r="C29" s="33" t="n">
        <f aca="false">IFERROR(B29/$B$18,0)</f>
        <v>0.2</v>
      </c>
    </row>
    <row r="30" customFormat="false" ht="15" hidden="false" customHeight="false" outlineLevel="0" collapsed="false">
      <c r="A30" s="31" t="s">
        <v>198</v>
      </c>
      <c r="B30" s="32" t="n">
        <f aca="false">COUNTIFS('Gift Data'!$K:$K,"&gt;="&amp;366)</f>
        <v>4</v>
      </c>
      <c r="C30" s="33" t="n">
        <f aca="false">IFERROR(B30/$B$18,0)</f>
        <v>0.114285714285714</v>
      </c>
    </row>
    <row r="33" customFormat="false" ht="15" hidden="false" customHeight="false" outlineLevel="0" collapsed="false">
      <c r="A33" s="3" t="s">
        <v>199</v>
      </c>
    </row>
    <row r="34" customFormat="false" ht="39.55" hidden="false" customHeight="false" outlineLevel="0" collapsed="false">
      <c r="A34" s="15" t="s">
        <v>200</v>
      </c>
      <c r="B34" s="15" t="s">
        <v>201</v>
      </c>
      <c r="C34" s="15" t="s">
        <v>202</v>
      </c>
      <c r="D34" s="15" t="s">
        <v>203</v>
      </c>
      <c r="E34" s="15" t="s">
        <v>204</v>
      </c>
      <c r="F34" s="15" t="s">
        <v>205</v>
      </c>
      <c r="G34" s="15" t="s">
        <v>206</v>
      </c>
      <c r="H34" s="15" t="s">
        <v>207</v>
      </c>
    </row>
    <row r="35" customFormat="false" ht="15" hidden="false" customHeight="false" outlineLevel="0" collapsed="false">
      <c r="A35" s="34" t="n">
        <f aca="false">DATE(YEAR($B$5),MONTH($B$5)+0,1)</f>
        <v>45292</v>
      </c>
      <c r="B35" s="32" t="n">
        <f aca="false">COUNTIFS('Gift Data'!$J:$J,$A35)</f>
        <v>4</v>
      </c>
      <c r="C35" s="32" t="n">
        <f aca="false">COUNTIFS('Gift Data'!$J:$J,$A35,'Gift Data'!$H:$H,1)</f>
        <v>1</v>
      </c>
      <c r="D35" s="33" t="n">
        <f aca="false">IFERROR(C35/B35,0)</f>
        <v>0.25</v>
      </c>
      <c r="E35" s="32" t="n">
        <f aca="false">COUNTIFS('Gift Data'!$J:$J,$A35,'Gift Data'!$I:$I,1)</f>
        <v>1</v>
      </c>
      <c r="F35" s="33" t="n">
        <f aca="false">IFERROR(E35/B35,0)</f>
        <v>0.25</v>
      </c>
      <c r="G35" s="35" t="n">
        <f aca="false">IFERROR(AVERAGEIFS('Gift Data'!$G:$G,'Gift Data'!$J:$J,$A35),0)</f>
        <v>12</v>
      </c>
      <c r="H35" s="36" t="str">
        <f aca="false">IF(DATE(YEAR($A35),MONTH($A35)+1,0)+$B$8&lt;=$B$9,"Yes","Not yet")</f>
        <v>Yes</v>
      </c>
    </row>
    <row r="36" customFormat="false" ht="15" hidden="false" customHeight="false" outlineLevel="0" collapsed="false">
      <c r="A36" s="34" t="n">
        <f aca="false">DATE(YEAR($B$5),MONTH($B$5)+1,1)</f>
        <v>45323</v>
      </c>
      <c r="B36" s="32" t="n">
        <f aca="false">COUNTIFS('Gift Data'!$J:$J,$A36)</f>
        <v>8</v>
      </c>
      <c r="C36" s="32" t="n">
        <f aca="false">COUNTIFS('Gift Data'!$J:$J,$A36,'Gift Data'!$H:$H,1)</f>
        <v>1</v>
      </c>
      <c r="D36" s="33" t="n">
        <f aca="false">IFERROR(C36/B36,0)</f>
        <v>0.125</v>
      </c>
      <c r="E36" s="32" t="n">
        <f aca="false">COUNTIFS('Gift Data'!$J:$J,$A36,'Gift Data'!$I:$I,1)</f>
        <v>2</v>
      </c>
      <c r="F36" s="33" t="n">
        <f aca="false">IFERROR(E36/B36,0)</f>
        <v>0.25</v>
      </c>
      <c r="G36" s="35" t="n">
        <f aca="false">IFERROR(AVERAGEIFS('Gift Data'!$G:$G,'Gift Data'!$J:$J,$A36),0)</f>
        <v>90.5</v>
      </c>
      <c r="H36" s="36" t="str">
        <f aca="false">IF(DATE(YEAR($A36),MONTH($A36)+1,0)+$B$8&lt;=$B$9,"Yes","Not yet")</f>
        <v>Yes</v>
      </c>
    </row>
    <row r="37" customFormat="false" ht="15" hidden="false" customHeight="false" outlineLevel="0" collapsed="false">
      <c r="A37" s="34" t="n">
        <f aca="false">DATE(YEAR($B$5),MONTH($B$5)+2,1)</f>
        <v>45352</v>
      </c>
      <c r="B37" s="32" t="n">
        <f aca="false">COUNTIFS('Gift Data'!$J:$J,$A37)</f>
        <v>7</v>
      </c>
      <c r="C37" s="32" t="n">
        <f aca="false">COUNTIFS('Gift Data'!$J:$J,$A37,'Gift Data'!$H:$H,1)</f>
        <v>1</v>
      </c>
      <c r="D37" s="33" t="n">
        <f aca="false">IFERROR(C37/B37,0)</f>
        <v>0.142857142857143</v>
      </c>
      <c r="E37" s="32" t="n">
        <f aca="false">COUNTIFS('Gift Data'!$J:$J,$A37,'Gift Data'!$I:$I,1)</f>
        <v>5</v>
      </c>
      <c r="F37" s="33" t="n">
        <f aca="false">IFERROR(E37/B37,0)</f>
        <v>0.714285714285714</v>
      </c>
      <c r="G37" s="35" t="n">
        <f aca="false">IFERROR(AVERAGEIFS('Gift Data'!$G:$G,'Gift Data'!$J:$J,$A37),0)</f>
        <v>190</v>
      </c>
      <c r="H37" s="36" t="str">
        <f aca="false">IF(DATE(YEAR($A37),MONTH($A37)+1,0)+$B$8&lt;=$B$9,"Yes","Not yet")</f>
        <v>Yes</v>
      </c>
    </row>
    <row r="38" customFormat="false" ht="15" hidden="false" customHeight="false" outlineLevel="0" collapsed="false">
      <c r="A38" s="34" t="n">
        <f aca="false">DATE(YEAR($B$5),MONTH($B$5)+3,1)</f>
        <v>45383</v>
      </c>
      <c r="B38" s="32" t="n">
        <f aca="false">COUNTIFS('Gift Data'!$J:$J,$A38)</f>
        <v>7</v>
      </c>
      <c r="C38" s="32" t="n">
        <f aca="false">COUNTIFS('Gift Data'!$J:$J,$A38,'Gift Data'!$H:$H,1)</f>
        <v>1</v>
      </c>
      <c r="D38" s="33" t="n">
        <f aca="false">IFERROR(C38/B38,0)</f>
        <v>0.142857142857143</v>
      </c>
      <c r="E38" s="32" t="n">
        <f aca="false">COUNTIFS('Gift Data'!$J:$J,$A38,'Gift Data'!$I:$I,1)</f>
        <v>1</v>
      </c>
      <c r="F38" s="33" t="n">
        <f aca="false">IFERROR(E38/B38,0)</f>
        <v>0.142857142857143</v>
      </c>
      <c r="G38" s="35" t="n">
        <f aca="false">IFERROR(AVERAGEIFS('Gift Data'!$G:$G,'Gift Data'!$J:$J,$A38),0)</f>
        <v>334.666666666667</v>
      </c>
      <c r="H38" s="36" t="str">
        <f aca="false">IF(DATE(YEAR($A38),MONTH($A38)+1,0)+$B$8&lt;=$B$9,"Yes","Not yet")</f>
        <v>Yes</v>
      </c>
    </row>
    <row r="39" customFormat="false" ht="15" hidden="false" customHeight="false" outlineLevel="0" collapsed="false">
      <c r="A39" s="34" t="n">
        <f aca="false">DATE(YEAR($B$5),MONTH($B$5)+4,1)</f>
        <v>45413</v>
      </c>
      <c r="B39" s="32" t="n">
        <f aca="false">COUNTIFS('Gift Data'!$J:$J,$A39)</f>
        <v>10</v>
      </c>
      <c r="C39" s="32" t="n">
        <f aca="false">COUNTIFS('Gift Data'!$J:$J,$A39,'Gift Data'!$H:$H,1)</f>
        <v>2</v>
      </c>
      <c r="D39" s="33" t="n">
        <f aca="false">IFERROR(C39/B39,0)</f>
        <v>0.2</v>
      </c>
      <c r="E39" s="32" t="n">
        <f aca="false">COUNTIFS('Gift Data'!$J:$J,$A39,'Gift Data'!$I:$I,1)</f>
        <v>4</v>
      </c>
      <c r="F39" s="33" t="n">
        <f aca="false">IFERROR(E39/B39,0)</f>
        <v>0.4</v>
      </c>
      <c r="G39" s="35" t="n">
        <f aca="false">IFERROR(AVERAGEIFS('Gift Data'!$G:$G,'Gift Data'!$J:$J,$A39),0)</f>
        <v>98.5</v>
      </c>
      <c r="H39" s="36" t="str">
        <f aca="false">IF(DATE(YEAR($A39),MONTH($A39)+1,0)+$B$8&lt;=$B$9,"Yes","Not yet")</f>
        <v>Yes</v>
      </c>
    </row>
    <row r="40" customFormat="false" ht="15" hidden="false" customHeight="false" outlineLevel="0" collapsed="false">
      <c r="A40" s="34" t="n">
        <f aca="false">DATE(YEAR($B$5),MONTH($B$5)+5,1)</f>
        <v>45444</v>
      </c>
      <c r="B40" s="32" t="n">
        <f aca="false">COUNTIFS('Gift Data'!$J:$J,$A40)</f>
        <v>8</v>
      </c>
      <c r="C40" s="32" t="n">
        <f aca="false">COUNTIFS('Gift Data'!$J:$J,$A40,'Gift Data'!$H:$H,1)</f>
        <v>1</v>
      </c>
      <c r="D40" s="33" t="n">
        <f aca="false">IFERROR(C40/B40,0)</f>
        <v>0.125</v>
      </c>
      <c r="E40" s="32" t="n">
        <f aca="false">COUNTIFS('Gift Data'!$J:$J,$A40,'Gift Data'!$I:$I,1)</f>
        <v>2</v>
      </c>
      <c r="F40" s="33" t="n">
        <f aca="false">IFERROR(E40/B40,0)</f>
        <v>0.25</v>
      </c>
      <c r="G40" s="35" t="n">
        <f aca="false">IFERROR(AVERAGEIFS('Gift Data'!$G:$G,'Gift Data'!$J:$J,$A40),0)</f>
        <v>100</v>
      </c>
      <c r="H40" s="36" t="str">
        <f aca="false">IF(DATE(YEAR($A40),MONTH($A40)+1,0)+$B$8&lt;=$B$9,"Yes","Not yet")</f>
        <v>Yes</v>
      </c>
    </row>
    <row r="41" customFormat="false" ht="15" hidden="false" customHeight="false" outlineLevel="0" collapsed="false">
      <c r="A41" s="34" t="n">
        <f aca="false">DATE(YEAR($B$5),MONTH($B$5)+6,1)</f>
        <v>45474</v>
      </c>
      <c r="B41" s="32" t="n">
        <f aca="false">COUNTIFS('Gift Data'!$J:$J,$A41)</f>
        <v>10</v>
      </c>
      <c r="C41" s="32" t="n">
        <f aca="false">COUNTIFS('Gift Data'!$J:$J,$A41,'Gift Data'!$H:$H,1)</f>
        <v>1</v>
      </c>
      <c r="D41" s="33" t="n">
        <f aca="false">IFERROR(C41/B41,0)</f>
        <v>0.1</v>
      </c>
      <c r="E41" s="32" t="n">
        <f aca="false">COUNTIFS('Gift Data'!$J:$J,$A41,'Gift Data'!$I:$I,1)</f>
        <v>2</v>
      </c>
      <c r="F41" s="33" t="n">
        <f aca="false">IFERROR(E41/B41,0)</f>
        <v>0.2</v>
      </c>
      <c r="G41" s="35" t="n">
        <f aca="false">IFERROR(AVERAGEIFS('Gift Data'!$G:$G,'Gift Data'!$J:$J,$A41),0)</f>
        <v>287.333333333333</v>
      </c>
      <c r="H41" s="36" t="str">
        <f aca="false">IF(DATE(YEAR($A41),MONTH($A41)+1,0)+$B$8&lt;=$B$9,"Yes","Not yet")</f>
        <v>Yes</v>
      </c>
    </row>
    <row r="42" customFormat="false" ht="15" hidden="false" customHeight="false" outlineLevel="0" collapsed="false">
      <c r="A42" s="34" t="n">
        <f aca="false">DATE(YEAR($B$5),MONTH($B$5)+7,1)</f>
        <v>45505</v>
      </c>
      <c r="B42" s="32" t="n">
        <f aca="false">COUNTIFS('Gift Data'!$J:$J,$A42)</f>
        <v>9</v>
      </c>
      <c r="C42" s="32" t="n">
        <f aca="false">COUNTIFS('Gift Data'!$J:$J,$A42,'Gift Data'!$H:$H,1)</f>
        <v>1</v>
      </c>
      <c r="D42" s="33" t="n">
        <f aca="false">IFERROR(C42/B42,0)</f>
        <v>0.111111111111111</v>
      </c>
      <c r="E42" s="32" t="n">
        <f aca="false">COUNTIFS('Gift Data'!$J:$J,$A42,'Gift Data'!$I:$I,1)</f>
        <v>2</v>
      </c>
      <c r="F42" s="33" t="n">
        <f aca="false">IFERROR(E42/B42,0)</f>
        <v>0.222222222222222</v>
      </c>
      <c r="G42" s="35" t="n">
        <f aca="false">IFERROR(AVERAGEIFS('Gift Data'!$G:$G,'Gift Data'!$J:$J,$A42),0)</f>
        <v>132</v>
      </c>
      <c r="H42" s="36" t="str">
        <f aca="false">IF(DATE(YEAR($A42),MONTH($A42)+1,0)+$B$8&lt;=$B$9,"Yes","Not yet")</f>
        <v>Yes</v>
      </c>
    </row>
    <row r="43" customFormat="false" ht="15" hidden="false" customHeight="false" outlineLevel="0" collapsed="false">
      <c r="A43" s="34" t="n">
        <f aca="false">DATE(YEAR($B$5),MONTH($B$5)+8,1)</f>
        <v>45536</v>
      </c>
      <c r="B43" s="32" t="n">
        <f aca="false">COUNTIFS('Gift Data'!$J:$J,$A43)</f>
        <v>13</v>
      </c>
      <c r="C43" s="32" t="n">
        <f aca="false">COUNTIFS('Gift Data'!$J:$J,$A43,'Gift Data'!$H:$H,1)</f>
        <v>1</v>
      </c>
      <c r="D43" s="33" t="n">
        <f aca="false">IFERROR(C43/B43,0)</f>
        <v>0.0769230769230769</v>
      </c>
      <c r="E43" s="32" t="n">
        <f aca="false">COUNTIFS('Gift Data'!$J:$J,$A43,'Gift Data'!$I:$I,1)</f>
        <v>3</v>
      </c>
      <c r="F43" s="33" t="n">
        <f aca="false">IFERROR(E43/B43,0)</f>
        <v>0.230769230769231</v>
      </c>
      <c r="G43" s="35" t="n">
        <f aca="false">IFERROR(AVERAGEIFS('Gift Data'!$G:$G,'Gift Data'!$J:$J,$A43),0)</f>
        <v>131</v>
      </c>
      <c r="H43" s="36" t="str">
        <f aca="false">IF(DATE(YEAR($A43),MONTH($A43)+1,0)+$B$8&lt;=$B$9,"Yes","Not yet")</f>
        <v>Yes</v>
      </c>
    </row>
    <row r="44" customFormat="false" ht="15" hidden="false" customHeight="false" outlineLevel="0" collapsed="false">
      <c r="A44" s="34" t="n">
        <f aca="false">DATE(YEAR($B$5),MONTH($B$5)+9,1)</f>
        <v>45566</v>
      </c>
      <c r="B44" s="32" t="n">
        <f aca="false">COUNTIFS('Gift Data'!$J:$J,$A44)</f>
        <v>11</v>
      </c>
      <c r="C44" s="32" t="n">
        <f aca="false">COUNTIFS('Gift Data'!$J:$J,$A44,'Gift Data'!$H:$H,1)</f>
        <v>2</v>
      </c>
      <c r="D44" s="33" t="n">
        <f aca="false">IFERROR(C44/B44,0)</f>
        <v>0.181818181818182</v>
      </c>
      <c r="E44" s="32" t="n">
        <f aca="false">COUNTIFS('Gift Data'!$J:$J,$A44,'Gift Data'!$I:$I,1)</f>
        <v>5</v>
      </c>
      <c r="F44" s="33" t="n">
        <f aca="false">IFERROR(E44/B44,0)</f>
        <v>0.454545454545455</v>
      </c>
      <c r="G44" s="35" t="n">
        <f aca="false">IFERROR(AVERAGEIFS('Gift Data'!$G:$G,'Gift Data'!$J:$J,$A44),0)</f>
        <v>155</v>
      </c>
      <c r="H44" s="36" t="str">
        <f aca="false">IF(DATE(YEAR($A44),MONTH($A44)+1,0)+$B$8&lt;=$B$9,"Yes","Not yet")</f>
        <v>Yes</v>
      </c>
    </row>
    <row r="45" customFormat="false" ht="15" hidden="false" customHeight="false" outlineLevel="0" collapsed="false">
      <c r="A45" s="34" t="n">
        <f aca="false">DATE(YEAR($B$5),MONTH($B$5)+10,1)</f>
        <v>45597</v>
      </c>
      <c r="B45" s="32" t="n">
        <f aca="false">COUNTIFS('Gift Data'!$J:$J,$A45)</f>
        <v>4</v>
      </c>
      <c r="C45" s="32" t="n">
        <f aca="false">COUNTIFS('Gift Data'!$J:$J,$A45,'Gift Data'!$H:$H,1)</f>
        <v>1</v>
      </c>
      <c r="D45" s="33" t="n">
        <f aca="false">IFERROR(C45/B45,0)</f>
        <v>0.25</v>
      </c>
      <c r="E45" s="32" t="n">
        <f aca="false">COUNTIFS('Gift Data'!$J:$J,$A45,'Gift Data'!$I:$I,1)</f>
        <v>1</v>
      </c>
      <c r="F45" s="33" t="n">
        <f aca="false">IFERROR(E45/B45,0)</f>
        <v>0.25</v>
      </c>
      <c r="G45" s="35" t="n">
        <f aca="false">IFERROR(AVERAGEIFS('Gift Data'!$G:$G,'Gift Data'!$J:$J,$A45),0)</f>
        <v>211</v>
      </c>
      <c r="H45" s="36" t="str">
        <f aca="false">IF(DATE(YEAR($A45),MONTH($A45)+1,0)+$B$8&lt;=$B$9,"Yes","Not yet")</f>
        <v>Yes</v>
      </c>
    </row>
    <row r="46" customFormat="false" ht="15" hidden="false" customHeight="false" outlineLevel="0" collapsed="false">
      <c r="A46" s="34" t="n">
        <f aca="false">DATE(YEAR($B$5),MONTH($B$5)+11,1)</f>
        <v>45627</v>
      </c>
      <c r="B46" s="32" t="n">
        <f aca="false">COUNTIFS('Gift Data'!$J:$J,$A46)</f>
        <v>9</v>
      </c>
      <c r="C46" s="32" t="n">
        <f aca="false">COUNTIFS('Gift Data'!$J:$J,$A46,'Gift Data'!$H:$H,1)</f>
        <v>3</v>
      </c>
      <c r="D46" s="33" t="n">
        <f aca="false">IFERROR(C46/B46,0)</f>
        <v>0.333333333333333</v>
      </c>
      <c r="E46" s="32" t="n">
        <f aca="false">COUNTIFS('Gift Data'!$J:$J,$A46,'Gift Data'!$I:$I,1)</f>
        <v>3</v>
      </c>
      <c r="F46" s="33" t="n">
        <f aca="false">IFERROR(E46/B46,0)</f>
        <v>0.333333333333333</v>
      </c>
      <c r="G46" s="35" t="n">
        <f aca="false">IFERROR(AVERAGEIFS('Gift Data'!$G:$G,'Gift Data'!$J:$J,$A46),0)</f>
        <v>21.6666666666667</v>
      </c>
      <c r="H46" s="36" t="str">
        <f aca="false">IF(DATE(YEAR($A46),MONTH($A46)+1,0)+$B$8&lt;=$B$9,"Yes","Not yet")</f>
        <v>Yes</v>
      </c>
    </row>
    <row r="49" customFormat="false" ht="15" hidden="false" customHeight="false" outlineLevel="0" collapsed="false">
      <c r="A49" s="3" t="s">
        <v>208</v>
      </c>
    </row>
    <row r="50" customFormat="false" ht="15" hidden="false" customHeight="false" outlineLevel="0" collapsed="false">
      <c r="A50" s="15" t="s">
        <v>209</v>
      </c>
      <c r="B50" s="15" t="s">
        <v>210</v>
      </c>
      <c r="C50" s="15" t="s">
        <v>211</v>
      </c>
    </row>
    <row r="51" customFormat="false" ht="102.95" hidden="false" customHeight="false" outlineLevel="0" collapsed="false">
      <c r="A51" s="37" t="s">
        <v>212</v>
      </c>
      <c r="B51" s="38" t="n">
        <v>0.189</v>
      </c>
      <c r="C51" s="37" t="s">
        <v>213</v>
      </c>
    </row>
    <row r="52" customFormat="false" ht="64.9" hidden="false" customHeight="false" outlineLevel="0" collapsed="false">
      <c r="A52" s="37" t="s">
        <v>214</v>
      </c>
      <c r="B52" s="38" t="n">
        <v>0.593</v>
      </c>
      <c r="C52" s="37" t="s">
        <v>215</v>
      </c>
    </row>
    <row r="53" customFormat="false" ht="39.55" hidden="false" customHeight="false" outlineLevel="0" collapsed="false">
      <c r="A53" s="37" t="s">
        <v>216</v>
      </c>
      <c r="B53" s="38" t="n">
        <v>0.2584</v>
      </c>
      <c r="C53" s="37" t="s">
        <v>217</v>
      </c>
    </row>
    <row r="54" customFormat="false" ht="64.9" hidden="false" customHeight="false" outlineLevel="0" collapsed="false">
      <c r="A54" s="37" t="s">
        <v>218</v>
      </c>
      <c r="B54" s="38" t="n">
        <v>0.333333333333333</v>
      </c>
      <c r="C54" s="37" t="s">
        <v>219</v>
      </c>
    </row>
    <row r="55" customFormat="false" ht="39.55" hidden="false" customHeight="false" outlineLevel="0" collapsed="false">
      <c r="A55" s="37" t="s">
        <v>220</v>
      </c>
      <c r="B55" s="38" t="n">
        <v>0.3786</v>
      </c>
      <c r="C55" s="37" t="s">
        <v>217</v>
      </c>
    </row>
    <row r="56" customFormat="false" ht="39.55" hidden="false" customHeight="false" outlineLevel="0" collapsed="false">
      <c r="A56" s="37" t="s">
        <v>221</v>
      </c>
      <c r="B56" s="39" t="n">
        <v>108.5</v>
      </c>
      <c r="C56" s="37" t="s">
        <v>217</v>
      </c>
    </row>
    <row r="57" customFormat="false" ht="39.55" hidden="false" customHeight="false" outlineLevel="0" collapsed="false">
      <c r="A57" s="37" t="s">
        <v>222</v>
      </c>
      <c r="B57" s="40" t="n">
        <v>68</v>
      </c>
      <c r="C57" s="37" t="s">
        <v>217</v>
      </c>
    </row>
    <row r="58" customFormat="false" ht="15" hidden="false" customHeight="false" outlineLevel="0" collapsed="false">
      <c r="A58" s="14" t="s">
        <v>223</v>
      </c>
    </row>
  </sheetData>
  <mergeCells count="1">
    <mergeCell ref="B21:G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2026-10-10T17:35:28Z</dcterms:created>
  <dc:creator>openpyxl</dc:creator>
  <dc:description/>
  <dc:language>en-US</dc:language>
  <cp:lastModifiedBy/>
  <dcterms:modified xsi:type="dcterms:W3CDTF">2026-10-10T17:35:31Z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