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anda\Downloads\"/>
    </mc:Choice>
  </mc:AlternateContent>
  <xr:revisionPtr revIDLastSave="0" documentId="8_{DF19E7A6-B2BB-4760-B556-01DCD89CFE34}" xr6:coauthVersionLast="47" xr6:coauthVersionMax="47" xr10:uidLastSave="{00000000-0000-0000-0000-000000000000}"/>
  <bookViews>
    <workbookView xWindow="28680" yWindow="-120" windowWidth="29040" windowHeight="15720" tabRatio="559" xr2:uid="{3CBBACC5-86E6-4F60-87B2-1ED6B25E80B7}"/>
  </bookViews>
  <sheets>
    <sheet name="Summary" sheetId="4" r:id="rId1"/>
    <sheet name="Sheet1" sheetId="5" state="hidden" r:id="rId2"/>
  </sheets>
  <definedNames>
    <definedName name="_xlnm.Print_Area" localSheetId="0">Summary!$B$1:$G$46,Summary!#REF!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8" i="4"/>
  <c r="E32" i="4"/>
  <c r="G23" i="4" s="1"/>
  <c r="C33" i="4"/>
  <c r="G29" i="4"/>
  <c r="G26" i="4"/>
  <c r="G20" i="4"/>
  <c r="F23" i="4"/>
  <c r="F26" i="4"/>
  <c r="F29" i="4"/>
  <c r="E17" i="4"/>
  <c r="F17" i="4" s="1"/>
  <c r="G17" i="4" l="1"/>
  <c r="G36" i="4" s="1"/>
  <c r="F32" i="4"/>
</calcChain>
</file>

<file path=xl/sharedStrings.xml><?xml version="1.0" encoding="utf-8"?>
<sst xmlns="http://schemas.openxmlformats.org/spreadsheetml/2006/main" count="35" uniqueCount="33">
  <si>
    <t>Contractor Name</t>
  </si>
  <si>
    <t>Contract Amt</t>
  </si>
  <si>
    <t>Property Owner Name:</t>
  </si>
  <si>
    <t>Property Owner Address:</t>
  </si>
  <si>
    <t>123 Main St</t>
  </si>
  <si>
    <t>Drilling Contractor ABC</t>
  </si>
  <si>
    <t>HVAC Contractor ABC</t>
  </si>
  <si>
    <t>Plumbing Contractor ABC</t>
  </si>
  <si>
    <t>Pmt #</t>
  </si>
  <si>
    <t>Geothermal Plumbing &amp; Piping</t>
  </si>
  <si>
    <t xml:space="preserve">Commissioning / Start-Up </t>
  </si>
  <si>
    <t>Drilling Install Ground Loops</t>
  </si>
  <si>
    <t>Set Air Handler &amp; Run Ductwork </t>
  </si>
  <si>
    <t>Phase/Work Description</t>
  </si>
  <si>
    <t>Total Job Price:</t>
  </si>
  <si>
    <t>Property Owner Payment</t>
  </si>
  <si>
    <t>AEP to Pay Contractors</t>
  </si>
  <si>
    <t>Materials &amp; Freight</t>
  </si>
  <si>
    <t>Total Green Mfg</t>
  </si>
  <si>
    <t>Gold</t>
  </si>
  <si>
    <t>Platinum</t>
  </si>
  <si>
    <t>City, State Zip</t>
  </si>
  <si>
    <t>Joe Propertyowner</t>
  </si>
  <si>
    <t>Mfg Product Line:</t>
  </si>
  <si>
    <t>Paid to contractor upon completion of each visit over the next 5 years.</t>
  </si>
  <si>
    <t xml:space="preserve">Performances Optimization Visits </t>
  </si>
  <si>
    <t># of Payments:</t>
  </si>
  <si>
    <t>Regular Visits (3 total):</t>
  </si>
  <si>
    <t>Performance Op. Price Per Visit:</t>
  </si>
  <si>
    <t>Total Green Mfg:</t>
  </si>
  <si>
    <t>Materials Price:</t>
  </si>
  <si>
    <t>Freight Price:</t>
  </si>
  <si>
    <r>
      <rPr>
        <b/>
        <sz val="22"/>
        <color rgb="FFC00000"/>
        <rFont val="Calibri"/>
        <family val="2"/>
        <scheme val="minor"/>
      </rPr>
      <t>PAYMENT ALLOCATION WORKSHEET</t>
    </r>
    <r>
      <rPr>
        <sz val="11"/>
        <color rgb="FFC00000"/>
        <rFont val="Calibri"/>
        <family val="2"/>
        <scheme val="minor"/>
      </rPr>
      <t xml:space="preserve">
</t>
    </r>
    <r>
      <rPr>
        <sz val="8"/>
        <color rgb="FFC00000"/>
        <rFont val="Calibri"/>
        <family val="2"/>
        <scheme val="minor"/>
      </rPr>
      <t xml:space="preserve"> </t>
    </r>
    <r>
      <rPr>
        <sz val="11"/>
        <color rgb="FFC00000"/>
        <rFont val="Calibri"/>
        <family val="2"/>
        <scheme val="minor"/>
      </rPr>
      <t xml:space="preserve">1. Fill in job details at the top.
2. Fill in all contractors (including you) to be paid.
</t>
    </r>
    <r>
      <rPr>
        <b/>
        <i/>
        <sz val="11"/>
        <color rgb="FFC00000"/>
        <rFont val="Calibri"/>
        <family val="2"/>
        <scheme val="minor"/>
      </rPr>
      <t xml:space="preserve">Fill in </t>
    </r>
    <r>
      <rPr>
        <b/>
        <i/>
        <u/>
        <sz val="11"/>
        <color rgb="FFC00000"/>
        <rFont val="Calibri"/>
        <family val="2"/>
        <scheme val="minor"/>
      </rPr>
      <t>GRAY</t>
    </r>
    <r>
      <rPr>
        <b/>
        <i/>
        <sz val="11"/>
        <color rgb="FFC00000"/>
        <rFont val="Calibri"/>
        <family val="2"/>
        <scheme val="minor"/>
      </rPr>
      <t xml:space="preserve"> cells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</si>
</sst>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1499679555650502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4" fontId="0" fillId="2" borderId="0" xfId="0" applyNumberFormat="1" applyFill="1" applyBorder="1" applyAlignment="1">
      <alignment horizontal="left"/>
    </xf>
    <xf numFmtId="0" fontId="3" fillId="2" borderId="6" xfId="0" applyFont="1" applyFill="1" applyBorder="1"/>
    <xf numFmtId="0" fontId="0" fillId="2" borderId="6" xfId="0" applyFill="1" applyBorder="1"/>
    <xf numFmtId="44" fontId="0" fillId="2" borderId="6" xfId="1" applyNumberFormat="1" applyFont="1" applyFill="1" applyBorder="1" applyAlignment="1">
      <alignment horizontal="center"/>
    </xf>
    <xf numFmtId="0" fontId="0" fillId="2" borderId="7" xfId="0" applyFill="1" applyBorder="1"/>
    <xf numFmtId="44" fontId="0" fillId="2" borderId="7" xfId="1" applyNumberFormat="1" applyFont="1" applyFill="1" applyBorder="1" applyAlignment="1">
      <alignment horizontal="center"/>
    </xf>
    <xf numFmtId="0" fontId="0" fillId="2" borderId="5" xfId="0" applyFill="1" applyBorder="1"/>
    <xf numFmtId="44" fontId="0" fillId="2" borderId="5" xfId="1" applyNumberFormat="1" applyFont="1" applyFill="1" applyBorder="1" applyAlignment="1">
      <alignment horizontal="center"/>
    </xf>
    <xf numFmtId="1" fontId="0" fillId="2" borderId="0" xfId="0" applyNumberFormat="1" applyFill="1" applyBorder="1" applyAlignment="1">
      <alignment horizontal="left"/>
    </xf>
    <xf numFmtId="0" fontId="0" fillId="2" borderId="0" xfId="0" applyFill="1" applyBorder="1" applyAlignment="1"/>
    <xf numFmtId="0" fontId="0" fillId="0" borderId="4" xfId="0" applyBorder="1" applyProtection="1"/>
    <xf numFmtId="0" fontId="2" fillId="0" borderId="1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4" fontId="0" fillId="0" borderId="10" xfId="1" applyNumberFormat="1" applyFont="1" applyBorder="1" applyAlignment="1" applyProtection="1">
      <alignment horizontal="center" vertical="center"/>
    </xf>
    <xf numFmtId="44" fontId="0" fillId="0" borderId="18" xfId="1" applyNumberFormat="1" applyFont="1" applyBorder="1" applyAlignment="1" applyProtection="1">
      <alignment horizontal="center" vertical="center"/>
    </xf>
    <xf numFmtId="44" fontId="0" fillId="0" borderId="11" xfId="1" applyNumberFormat="1" applyFont="1" applyBorder="1" applyAlignment="1" applyProtection="1">
      <alignment horizontal="center" vertical="center"/>
    </xf>
    <xf numFmtId="44" fontId="0" fillId="0" borderId="19" xfId="1" applyNumberFormat="1" applyFont="1" applyBorder="1" applyAlignment="1" applyProtection="1">
      <alignment horizontal="center" vertical="center"/>
    </xf>
    <xf numFmtId="44" fontId="0" fillId="0" borderId="12" xfId="1" applyNumberFormat="1" applyFont="1" applyBorder="1" applyAlignment="1" applyProtection="1">
      <alignment horizontal="center" vertical="center"/>
    </xf>
    <xf numFmtId="44" fontId="0" fillId="0" borderId="20" xfId="1" applyNumberFormat="1" applyFont="1" applyBorder="1" applyAlignment="1" applyProtection="1">
      <alignment horizontal="center" vertical="center"/>
    </xf>
    <xf numFmtId="44" fontId="0" fillId="0" borderId="0" xfId="1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44" fontId="2" fillId="0" borderId="24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wrapText="1"/>
    </xf>
    <xf numFmtId="0" fontId="0" fillId="0" borderId="0" xfId="0" applyProtection="1"/>
    <xf numFmtId="0" fontId="0" fillId="0" borderId="0" xfId="0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right"/>
    </xf>
    <xf numFmtId="0" fontId="0" fillId="0" borderId="0" xfId="0" applyAlignment="1" applyProtection="1"/>
    <xf numFmtId="0" fontId="5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164" fontId="0" fillId="0" borderId="4" xfId="0" applyNumberForma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 indent="2"/>
    </xf>
    <xf numFmtId="0" fontId="0" fillId="0" borderId="0" xfId="0" applyAlignment="1" applyProtection="1">
      <alignment horizontal="left" vertical="center" indent="2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5" xfId="0" applyBorder="1" applyProtection="1"/>
    <xf numFmtId="44" fontId="0" fillId="0" borderId="5" xfId="1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44" fontId="0" fillId="0" borderId="0" xfId="1" applyNumberFormat="1" applyFont="1" applyBorder="1" applyAlignment="1" applyProtection="1">
      <alignment horizontal="center"/>
    </xf>
    <xf numFmtId="0" fontId="4" fillId="0" borderId="0" xfId="0" applyFont="1" applyProtection="1"/>
    <xf numFmtId="164" fontId="2" fillId="0" borderId="0" xfId="0" applyNumberFormat="1" applyFont="1" applyFill="1" applyBorder="1" applyAlignment="1" applyProtection="1"/>
    <xf numFmtId="0" fontId="0" fillId="0" borderId="0" xfId="0" applyAlignment="1" applyProtection="1">
      <alignment vertical="top" wrapText="1"/>
    </xf>
    <xf numFmtId="0" fontId="2" fillId="0" borderId="14" xfId="0" applyFont="1" applyBorder="1" applyAlignment="1" applyProtection="1">
      <alignment horizontal="left" vertical="top" wrapText="1"/>
    </xf>
    <xf numFmtId="0" fontId="2" fillId="0" borderId="21" xfId="0" applyFont="1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22" xfId="0" applyBorder="1" applyAlignment="1" applyProtection="1">
      <alignment horizontal="left" vertical="top" wrapText="1"/>
    </xf>
    <xf numFmtId="44" fontId="0" fillId="0" borderId="6" xfId="1" applyNumberFormat="1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left" vertical="top" wrapText="1"/>
    </xf>
    <xf numFmtId="0" fontId="6" fillId="0" borderId="23" xfId="0" applyFont="1" applyBorder="1" applyAlignment="1" applyProtection="1">
      <alignment horizontal="left" vertical="top" wrapText="1"/>
    </xf>
    <xf numFmtId="44" fontId="0" fillId="0" borderId="7" xfId="1" applyNumberFormat="1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790574</xdr:colOff>
      <xdr:row>0</xdr:row>
      <xdr:rowOff>114300</xdr:rowOff>
    </xdr:from>
    <xdr:to>
      <xdr:col>6</xdr:col>
      <xdr:colOff>841870</xdr:colOff>
      <xdr:row>3</xdr:row>
      <xdr:rowOff>169912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D6112-E221-4D5C-8F42-532985C0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14300"/>
          <a:ext cx="2270621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9AD3-EC44-4336-BF3C-9B56EF056306}">
  <dimension ref="A1:G51"/>
  <sheetViews>
    <sheetView tabSelected="1" zoomScaleNormal="100" workbookViewId="0">
      <selection activeCell="F32" sqref="F32:F34"/>
    </sheetView>
  </sheetViews>
  <sheetFormatPr defaultRowHeight="15" x14ac:dyDescent="0.25"/>
  <cols>
    <col min="1" max="1" width="2.5703125" customWidth="1"/>
    <col min="2" max="2" width="6.5703125" customWidth="1"/>
    <col min="3" max="3" width="24" customWidth="1"/>
    <col min="4" max="4" width="38.140625" customWidth="1"/>
    <col min="5" max="5" width="19.140625" customWidth="1"/>
    <col min="6" max="7" width="14.140625" customWidth="1"/>
  </cols>
  <sheetData>
    <row r="1" spans="1:7" ht="15" customHeight="1" x14ac:dyDescent="0.25">
      <c r="A1" s="38" t="s">
        <v>32</v>
      </c>
      <c r="B1" s="39"/>
      <c r="C1" s="39"/>
      <c r="D1" s="39"/>
      <c r="E1" s="29"/>
      <c r="F1" s="29"/>
      <c r="G1" s="29"/>
    </row>
    <row r="2" spans="1:7" ht="15" customHeight="1" x14ac:dyDescent="0.25">
      <c r="A2" s="39"/>
      <c r="B2" s="39"/>
      <c r="C2" s="39"/>
      <c r="D2" s="39"/>
      <c r="E2" s="30"/>
      <c r="F2" s="30"/>
      <c r="G2" s="30"/>
    </row>
    <row r="3" spans="1:7" ht="15" customHeight="1" x14ac:dyDescent="0.25">
      <c r="A3" s="39"/>
      <c r="B3" s="39"/>
      <c r="C3" s="39"/>
      <c r="D3" s="39"/>
      <c r="E3" s="31"/>
      <c r="F3" s="30"/>
      <c r="G3" s="30"/>
    </row>
    <row r="4" spans="1:7" ht="15" customHeight="1" x14ac:dyDescent="0.25">
      <c r="A4" s="39"/>
      <c r="B4" s="39"/>
      <c r="C4" s="39"/>
      <c r="D4" s="39"/>
      <c r="E4" s="31"/>
      <c r="F4" s="30"/>
      <c r="G4" s="30"/>
    </row>
    <row r="5" spans="1:7" x14ac:dyDescent="0.25">
      <c r="A5" s="39"/>
      <c r="B5" s="39"/>
      <c r="C5" s="39"/>
      <c r="D5" s="39"/>
      <c r="E5" s="30"/>
      <c r="F5" s="30"/>
      <c r="G5" s="30"/>
    </row>
    <row r="6" spans="1:7" x14ac:dyDescent="0.25">
      <c r="A6" s="39"/>
      <c r="B6" s="39"/>
      <c r="C6" s="39"/>
      <c r="D6" s="39"/>
      <c r="E6" s="30"/>
      <c r="F6" s="32" t="s">
        <v>28</v>
      </c>
      <c r="G6" s="30"/>
    </row>
    <row r="7" spans="1:7" ht="15" customHeight="1" x14ac:dyDescent="0.25">
      <c r="A7" s="39"/>
      <c r="B7" s="39"/>
      <c r="C7" s="39"/>
      <c r="D7" s="39"/>
      <c r="E7" s="30"/>
      <c r="F7" s="33" t="s">
        <v>27</v>
      </c>
      <c r="G7" s="3">
        <v>500</v>
      </c>
    </row>
    <row r="8" spans="1:7" x14ac:dyDescent="0.25">
      <c r="A8" s="30"/>
      <c r="B8" s="30"/>
      <c r="C8" s="33" t="s">
        <v>2</v>
      </c>
      <c r="D8" s="12" t="s">
        <v>22</v>
      </c>
      <c r="E8" s="30"/>
      <c r="F8" s="33" t="str">
        <f>IF(D12="platinum","Filter Op. Only Visit (17 total):","")</f>
        <v>Filter Op. Only Visit (17 total):</v>
      </c>
      <c r="G8" s="3">
        <v>100</v>
      </c>
    </row>
    <row r="9" spans="1:7" x14ac:dyDescent="0.25">
      <c r="A9" s="30"/>
      <c r="B9" s="30"/>
      <c r="C9" s="33" t="s">
        <v>3</v>
      </c>
      <c r="D9" s="12" t="s">
        <v>4</v>
      </c>
      <c r="E9" s="30"/>
      <c r="F9" s="34"/>
      <c r="G9" s="30"/>
    </row>
    <row r="10" spans="1:7" x14ac:dyDescent="0.25">
      <c r="A10" s="30"/>
      <c r="B10" s="30"/>
      <c r="C10" s="27"/>
      <c r="D10" s="12" t="s">
        <v>21</v>
      </c>
      <c r="E10" s="30"/>
      <c r="F10" s="35" t="s">
        <v>29</v>
      </c>
      <c r="G10" s="30"/>
    </row>
    <row r="11" spans="1:7" x14ac:dyDescent="0.25">
      <c r="A11" s="30"/>
      <c r="B11" s="30"/>
      <c r="C11" s="33" t="s">
        <v>26</v>
      </c>
      <c r="D11" s="11">
        <v>3</v>
      </c>
      <c r="E11" s="30"/>
      <c r="F11" s="33" t="s">
        <v>30</v>
      </c>
      <c r="G11" s="3">
        <v>8000</v>
      </c>
    </row>
    <row r="12" spans="1:7" x14ac:dyDescent="0.25">
      <c r="A12" s="30"/>
      <c r="B12" s="30"/>
      <c r="C12" s="33" t="s">
        <v>23</v>
      </c>
      <c r="D12" s="3" t="s">
        <v>20</v>
      </c>
      <c r="E12" s="30"/>
      <c r="F12" s="33" t="s">
        <v>31</v>
      </c>
      <c r="G12" s="3">
        <v>1500</v>
      </c>
    </row>
    <row r="13" spans="1:7" ht="15.75" thickBot="1" x14ac:dyDescent="0.3">
      <c r="A13" s="30"/>
      <c r="B13" s="13"/>
      <c r="C13" s="36"/>
      <c r="D13" s="37"/>
      <c r="E13" s="13"/>
      <c r="F13" s="13"/>
      <c r="G13" s="13"/>
    </row>
    <row r="14" spans="1:7" x14ac:dyDescent="0.25">
      <c r="A14" s="30"/>
      <c r="B14" s="40" t="s">
        <v>8</v>
      </c>
      <c r="C14" s="14" t="s">
        <v>0</v>
      </c>
      <c r="D14" s="14" t="s">
        <v>13</v>
      </c>
      <c r="E14" s="14" t="s">
        <v>1</v>
      </c>
      <c r="F14" s="14" t="s">
        <v>16</v>
      </c>
      <c r="G14" s="15" t="s">
        <v>15</v>
      </c>
    </row>
    <row r="15" spans="1:7" x14ac:dyDescent="0.25">
      <c r="A15" s="30"/>
      <c r="B15" s="41"/>
      <c r="C15" s="16"/>
      <c r="D15" s="16"/>
      <c r="E15" s="16"/>
      <c r="F15" s="16"/>
      <c r="G15" s="17"/>
    </row>
    <row r="16" spans="1:7" ht="15.75" thickBot="1" x14ac:dyDescent="0.3">
      <c r="A16" s="30"/>
      <c r="B16" s="42"/>
      <c r="C16" s="18"/>
      <c r="D16" s="18"/>
      <c r="E16" s="18"/>
      <c r="F16" s="18"/>
      <c r="G16" s="19"/>
    </row>
    <row r="17" spans="1:7" x14ac:dyDescent="0.25">
      <c r="A17" s="30"/>
      <c r="B17" s="43">
        <v>1</v>
      </c>
      <c r="C17" s="47" t="s">
        <v>18</v>
      </c>
      <c r="D17" s="47" t="s">
        <v>17</v>
      </c>
      <c r="E17" s="48">
        <f>G11+G12</f>
        <v>9500</v>
      </c>
      <c r="F17" s="20">
        <f>SUM(E17:E19)</f>
        <v>9500</v>
      </c>
      <c r="G17" s="21">
        <f>IF($D$11=1,SUM(E17:E19)+SUM($E$32:$E$34),SUM(E17:E19))</f>
        <v>9500</v>
      </c>
    </row>
    <row r="18" spans="1:7" x14ac:dyDescent="0.25">
      <c r="A18" s="30"/>
      <c r="B18" s="44"/>
      <c r="C18" s="4"/>
      <c r="D18" s="5"/>
      <c r="E18" s="6"/>
      <c r="F18" s="22"/>
      <c r="G18" s="23"/>
    </row>
    <row r="19" spans="1:7" ht="15.75" thickBot="1" x14ac:dyDescent="0.3">
      <c r="A19" s="30"/>
      <c r="B19" s="45"/>
      <c r="C19" s="7"/>
      <c r="D19" s="7"/>
      <c r="E19" s="8"/>
      <c r="F19" s="24"/>
      <c r="G19" s="25"/>
    </row>
    <row r="20" spans="1:7" x14ac:dyDescent="0.25">
      <c r="A20" s="30"/>
      <c r="B20" s="43">
        <v>2</v>
      </c>
      <c r="C20" s="9" t="s">
        <v>5</v>
      </c>
      <c r="D20" s="9" t="s">
        <v>11</v>
      </c>
      <c r="E20" s="10">
        <v>50000</v>
      </c>
      <c r="F20" s="20">
        <f>SUM(E20:E22)</f>
        <v>50000</v>
      </c>
      <c r="G20" s="21">
        <f>IF($D$11=2,SUM(E20:E22)+SUM($E$32:$E$34),SUM(E20:E22))</f>
        <v>50000</v>
      </c>
    </row>
    <row r="21" spans="1:7" x14ac:dyDescent="0.25">
      <c r="A21" s="30"/>
      <c r="B21" s="44"/>
      <c r="C21" s="5"/>
      <c r="D21" s="5"/>
      <c r="E21" s="6"/>
      <c r="F21" s="22"/>
      <c r="G21" s="23"/>
    </row>
    <row r="22" spans="1:7" ht="15.75" thickBot="1" x14ac:dyDescent="0.3">
      <c r="A22" s="30"/>
      <c r="B22" s="45"/>
      <c r="C22" s="7"/>
      <c r="D22" s="7"/>
      <c r="E22" s="8"/>
      <c r="F22" s="24"/>
      <c r="G22" s="25"/>
    </row>
    <row r="23" spans="1:7" x14ac:dyDescent="0.25">
      <c r="A23" s="30"/>
      <c r="B23" s="43">
        <v>3</v>
      </c>
      <c r="C23" s="9" t="s">
        <v>6</v>
      </c>
      <c r="D23" s="9" t="s">
        <v>12</v>
      </c>
      <c r="E23" s="10">
        <v>20000</v>
      </c>
      <c r="F23" s="20">
        <f t="shared" ref="F23" si="0">SUM(E23:E25)</f>
        <v>20000</v>
      </c>
      <c r="G23" s="21">
        <f>IF($D$11=3,SUM(E23:E25)+SUM($E$32:$E$34),SUM(E23:E25))</f>
        <v>23200</v>
      </c>
    </row>
    <row r="24" spans="1:7" x14ac:dyDescent="0.25">
      <c r="A24" s="30"/>
      <c r="B24" s="44"/>
      <c r="C24" s="5"/>
      <c r="D24" s="5"/>
      <c r="E24" s="6"/>
      <c r="F24" s="22"/>
      <c r="G24" s="23"/>
    </row>
    <row r="25" spans="1:7" ht="15.75" thickBot="1" x14ac:dyDescent="0.3">
      <c r="A25" s="30"/>
      <c r="B25" s="45"/>
      <c r="C25" s="7"/>
      <c r="D25" s="7"/>
      <c r="E25" s="8"/>
      <c r="F25" s="24"/>
      <c r="G25" s="25"/>
    </row>
    <row r="26" spans="1:7" s="1" customFormat="1" ht="15.75" customHeight="1" x14ac:dyDescent="0.25">
      <c r="A26" s="46"/>
      <c r="B26" s="43">
        <v>4</v>
      </c>
      <c r="C26" s="9" t="s">
        <v>7</v>
      </c>
      <c r="D26" s="9" t="s">
        <v>9</v>
      </c>
      <c r="E26" s="10">
        <v>10000</v>
      </c>
      <c r="F26" s="20">
        <f t="shared" ref="F26" si="1">SUM(E26:E28)</f>
        <v>10000</v>
      </c>
      <c r="G26" s="21">
        <f>IF($D$11=4,SUM(E26:E28)+SUM($E$32:$E$34),SUM(E26:E28))</f>
        <v>10000</v>
      </c>
    </row>
    <row r="27" spans="1:7" x14ac:dyDescent="0.25">
      <c r="A27" s="30"/>
      <c r="B27" s="44"/>
      <c r="C27" s="5"/>
      <c r="D27" s="5"/>
      <c r="E27" s="6"/>
      <c r="F27" s="22"/>
      <c r="G27" s="23"/>
    </row>
    <row r="28" spans="1:7" ht="15.75" thickBot="1" x14ac:dyDescent="0.3">
      <c r="A28" s="30"/>
      <c r="B28" s="45"/>
      <c r="C28" s="7"/>
      <c r="D28" s="7"/>
      <c r="E28" s="8"/>
      <c r="F28" s="24"/>
      <c r="G28" s="25"/>
    </row>
    <row r="29" spans="1:7" x14ac:dyDescent="0.25">
      <c r="A29" s="30"/>
      <c r="B29" s="43">
        <v>5</v>
      </c>
      <c r="C29" s="9" t="s">
        <v>6</v>
      </c>
      <c r="D29" s="9" t="s">
        <v>10</v>
      </c>
      <c r="E29" s="10">
        <v>10000</v>
      </c>
      <c r="F29" s="20">
        <f t="shared" ref="F29" si="2">SUM(E29:E31)</f>
        <v>10000</v>
      </c>
      <c r="G29" s="21">
        <f>IF($D$11=5,SUM(E29:E31)+SUM($E$32:$E$34),SUM(E29:E31))</f>
        <v>10000</v>
      </c>
    </row>
    <row r="30" spans="1:7" x14ac:dyDescent="0.25">
      <c r="A30" s="30"/>
      <c r="B30" s="44"/>
      <c r="C30" s="5"/>
      <c r="D30" s="5"/>
      <c r="E30" s="6"/>
      <c r="F30" s="22"/>
      <c r="G30" s="23"/>
    </row>
    <row r="31" spans="1:7" ht="15.75" thickBot="1" x14ac:dyDescent="0.3">
      <c r="A31" s="30"/>
      <c r="B31" s="45"/>
      <c r="C31" s="7"/>
      <c r="D31" s="7"/>
      <c r="E31" s="8"/>
      <c r="F31" s="24"/>
      <c r="G31" s="25"/>
    </row>
    <row r="32" spans="1:7" ht="15" customHeight="1" x14ac:dyDescent="0.25">
      <c r="A32" s="30"/>
      <c r="B32" s="43"/>
      <c r="C32" s="55" t="s">
        <v>25</v>
      </c>
      <c r="D32" s="56"/>
      <c r="E32" s="48">
        <f>(G7*3)+(G8*17)</f>
        <v>3200</v>
      </c>
      <c r="F32" s="20">
        <f>SUM(E32:E34)</f>
        <v>3200</v>
      </c>
      <c r="G32" s="21">
        <v>0</v>
      </c>
    </row>
    <row r="33" spans="1:7" x14ac:dyDescent="0.25">
      <c r="A33" s="30"/>
      <c r="B33" s="44"/>
      <c r="C33" s="57" t="str">
        <f>IF(D12="Gold","3 performance optimization visits","3 performance optimization visits &amp; 17 filter optimization visits")</f>
        <v>3 performance optimization visits &amp; 17 filter optimization visits</v>
      </c>
      <c r="D33" s="58"/>
      <c r="E33" s="59"/>
      <c r="F33" s="22"/>
      <c r="G33" s="23"/>
    </row>
    <row r="34" spans="1:7" ht="15.75" thickBot="1" x14ac:dyDescent="0.3">
      <c r="A34" s="30"/>
      <c r="B34" s="45"/>
      <c r="C34" s="60" t="s">
        <v>24</v>
      </c>
      <c r="D34" s="61"/>
      <c r="E34" s="62"/>
      <c r="F34" s="24"/>
      <c r="G34" s="25"/>
    </row>
    <row r="35" spans="1:7" x14ac:dyDescent="0.25">
      <c r="A35" s="30"/>
      <c r="B35" s="49"/>
      <c r="C35" s="50"/>
      <c r="D35" s="50"/>
      <c r="E35" s="51"/>
      <c r="F35" s="26"/>
      <c r="G35" s="26"/>
    </row>
    <row r="36" spans="1:7" ht="15.75" thickBot="1" x14ac:dyDescent="0.3">
      <c r="A36" s="30"/>
      <c r="B36" s="30"/>
      <c r="C36" s="30"/>
      <c r="D36" s="30"/>
      <c r="E36" s="30"/>
      <c r="F36" s="27" t="s">
        <v>14</v>
      </c>
      <c r="G36" s="28">
        <f>SUM(G17:G34)</f>
        <v>102700</v>
      </c>
    </row>
    <row r="37" spans="1:7" ht="15.75" thickTop="1" x14ac:dyDescent="0.25">
      <c r="A37" s="30"/>
      <c r="B37" s="52"/>
      <c r="C37" s="30"/>
      <c r="D37" s="30"/>
      <c r="E37" s="30"/>
      <c r="F37" s="30"/>
      <c r="G37" s="30"/>
    </row>
    <row r="38" spans="1:7" x14ac:dyDescent="0.25">
      <c r="A38" s="30"/>
      <c r="B38" s="30"/>
      <c r="C38" s="30"/>
      <c r="D38" s="30"/>
      <c r="E38" s="30"/>
      <c r="F38" s="53"/>
      <c r="G38" s="53"/>
    </row>
    <row r="39" spans="1:7" ht="15" customHeight="1" x14ac:dyDescent="0.25">
      <c r="A39" s="30"/>
      <c r="B39" s="54"/>
      <c r="C39" s="54"/>
      <c r="D39" s="54"/>
      <c r="E39" s="54"/>
      <c r="F39" s="54"/>
      <c r="G39" s="54"/>
    </row>
    <row r="40" spans="1:7" x14ac:dyDescent="0.25">
      <c r="B40" s="2"/>
      <c r="C40" s="2"/>
      <c r="D40" s="2"/>
      <c r="E40" s="2"/>
      <c r="F40" s="2"/>
      <c r="G40" s="2"/>
    </row>
    <row r="41" spans="1:7" x14ac:dyDescent="0.25">
      <c r="B41" s="2"/>
      <c r="C41" s="2"/>
      <c r="D41" s="2"/>
      <c r="E41" s="2"/>
      <c r="F41" s="2"/>
      <c r="G41" s="2"/>
    </row>
    <row r="42" spans="1:7" x14ac:dyDescent="0.25">
      <c r="B42" s="2"/>
      <c r="C42" s="2"/>
      <c r="D42" s="2"/>
      <c r="E42" s="2"/>
      <c r="F42" s="2"/>
      <c r="G42" s="2"/>
    </row>
    <row r="43" spans="1:7" x14ac:dyDescent="0.25">
      <c r="B43" s="2"/>
      <c r="C43" s="2"/>
      <c r="D43" s="2"/>
      <c r="E43" s="2"/>
      <c r="F43" s="2"/>
      <c r="G43" s="2"/>
    </row>
    <row r="44" spans="1:7" x14ac:dyDescent="0.25">
      <c r="B44" s="2"/>
      <c r="C44" s="2"/>
      <c r="D44" s="2"/>
      <c r="E44" s="2"/>
      <c r="F44" s="2"/>
      <c r="G44" s="2"/>
    </row>
    <row r="45" spans="1:7" x14ac:dyDescent="0.25">
      <c r="B45" s="2"/>
      <c r="C45" s="2"/>
      <c r="D45" s="2"/>
      <c r="E45" s="2"/>
      <c r="F45" s="2"/>
      <c r="G45" s="2"/>
    </row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</sheetData>
  <sheetProtection algorithmName="SHA-512" hashValue="jt8FpYeat/KH9pZrF5ndWH1jfMKjfpQl9EcRqZWLMYz7dEwQ00FR3Kds6GggSqMDfR25KeN9BQqBC7UqvJLu0w==" saltValue="bsYlIJpq6rTLvV6WH8XAQQ==" spinCount="100000" sheet="1" objects="1" scenarios="1"/>
  <protectedRanges>
    <protectedRange algorithmName="SHA-512" hashValue="lLHIhlTuVKv0TrCUZPeuiAeBCXMiGAqBqAWeKPPMJqSn+StRhsL6FmvrvSEa0kdDRI6j5MsjB4oFZn7empPfMw==" saltValue="NnVi+6JbHLhdvUTBQzu1wg==" spinCount="100000" sqref="D8:D12 G7:G8 G11:G12 C18:E31" name="Range1"/>
  </protectedRanges>
  <mergeCells count="28">
    <mergeCell ref="A1:D7"/>
    <mergeCell ref="B29:B31"/>
    <mergeCell ref="F29:F31"/>
    <mergeCell ref="G29:G31"/>
    <mergeCell ref="C34:D34"/>
    <mergeCell ref="C33:D33"/>
    <mergeCell ref="C32:D32"/>
    <mergeCell ref="D14:D16"/>
    <mergeCell ref="C14:C16"/>
    <mergeCell ref="B14:B16"/>
    <mergeCell ref="F14:F16"/>
    <mergeCell ref="F17:F19"/>
    <mergeCell ref="F20:F22"/>
    <mergeCell ref="G32:G34"/>
    <mergeCell ref="B17:B19"/>
    <mergeCell ref="B20:B22"/>
    <mergeCell ref="B23:B25"/>
    <mergeCell ref="B26:B28"/>
    <mergeCell ref="B32:B34"/>
    <mergeCell ref="G14:G16"/>
    <mergeCell ref="E14:E16"/>
    <mergeCell ref="G17:G19"/>
    <mergeCell ref="G20:G22"/>
    <mergeCell ref="G23:G25"/>
    <mergeCell ref="G26:G28"/>
    <mergeCell ref="F23:F25"/>
    <mergeCell ref="F26:F28"/>
    <mergeCell ref="F32:F34"/>
  </mergeCells>
  <conditionalFormatting sqref="D13">
    <cfRule type="notContainsBlanks" dxfId="0" priority="1">
      <formula>LEN(TRIM(D13))&gt;0</formula>
    </cfRule>
  </conditionalFormatting>
  <pageMargins left="0.5" right="0.5" top="0.25" bottom="0.25" header="0.5" footer="0.25"/>
  <pageSetup orientation="landscape" r:id="rId1"/>
  <headerFooter>
    <oddFooter xml:space="preserve">&amp;R&amp;9LIT-31 022326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72C394-E270-4EA8-A88A-65399A5857A7}">
          <x14:formula1>
            <xm:f>Sheet1!$A$1:$A$2</xm:f>
          </x14:formula1>
          <xm:sqref>D12</xm:sqref>
        </x14:dataValidation>
        <x14:dataValidation type="list" allowBlank="1" showInputMessage="1" showErrorMessage="1" xr:uid="{AC8D172A-DD44-4EDD-B191-A4385C441304}">
          <x14:formula1>
            <xm:f>Sheet1!$B$1:$B$5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75B-433C-4961-8A0F-37AAD6845999}">
  <dimension ref="A1:B5"/>
  <sheetViews>
    <sheetView workbookViewId="0">
      <selection activeCell="B6" sqref="B6"/>
    </sheetView>
  </sheetViews>
  <sheetFormatPr defaultRowHeight="15" x14ac:dyDescent="0.25"/>
  <sheetData>
    <row r="1" spans="1:2" x14ac:dyDescent="0.25">
      <c r="A1" t="s">
        <v>19</v>
      </c>
      <c r="B1">
        <v>1</v>
      </c>
    </row>
    <row r="2" spans="1:2" x14ac:dyDescent="0.25">
      <c r="A2" t="s">
        <v>20</v>
      </c>
      <c r="B2">
        <v>2</v>
      </c>
    </row>
    <row r="3" spans="1:2" x14ac:dyDescent="0.25">
      <c r="B3">
        <v>3</v>
      </c>
    </row>
    <row r="4" spans="1:2" x14ac:dyDescent="0.25">
      <c r="B4">
        <v>4</v>
      </c>
    </row>
    <row r="5" spans="1:2" x14ac:dyDescent="0.25">
      <c r="B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Miranda Schwieterman</cp:lastModifiedBy>
  <cp:lastPrinted>2026-04-06T16:12:26Z</cp:lastPrinted>
  <dcterms:created xsi:type="dcterms:W3CDTF">2026-02-21T12:29:05Z</dcterms:created>
  <dcterms:modified xsi:type="dcterms:W3CDTF">2026-04-06T16:52:13Z</dcterms:modified>
</cp:coreProperties>
</file>