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Valuation Snapshot" sheetId="2" r:id="rId6"/>
    <sheet state="visible" name="Sellability Checklist" sheetId="3" r:id="rId7"/>
  </sheets>
  <definedNames/>
  <calcPr/>
</workbook>
</file>

<file path=xl/sharedStrings.xml><?xml version="1.0" encoding="utf-8"?>
<sst xmlns="http://schemas.openxmlformats.org/spreadsheetml/2006/main" count="115" uniqueCount="91">
  <si>
    <t>RIPPLE CONSULTING &amp; DEVELOPMENT</t>
  </si>
  <si>
    <t>Build a Sellable Practice</t>
  </si>
  <si>
    <t>What's your practice actually worth — and what would it take to be sellable in three years?</t>
  </si>
  <si>
    <t>Why this exists</t>
  </si>
  <si>
    <t>Most chiropractic owners have no idea what their practice is actually worth — and the number is almost always lower than they assume, for one reason: the practice depends entirely on them. A business that can't run without its owner isn't an asset a buyer can purchase; it's a job they'd have to perform. The good news is that 'sellable' and 'sane to own' are the same thing. Everything that makes a practice worth more to a buyer also makes it less exhausting for you. You don't have to be planning an exit to benefit from building one.</t>
  </si>
  <si>
    <t>How to use it</t>
  </si>
  <si>
    <t>1.  Go to the SELLABILITY CHECKLIST tab and mark Yes or No for each factor. Be honest — a buyer's due diligence will be.
2.  Your sellability score appears at the top, and it directly drives your valuation multiple. The more boxes you can truthfully check, the more your practice is worth.
3.  Go to the VALUATION SNAPSHOT tab and enter your financials. The tool calculates your Seller's Discretionary Earnings (SDE) and applies the multiple your checklist earned.
4.  Read the 'value on the table' figure — it shows roughly how much more your practice could be worth if you closed every sellability gap. That number is your three-year project list.</t>
  </si>
  <si>
    <t>How the valuation works</t>
  </si>
  <si>
    <t>Small healthcare practices are typically valued as a multiple of Seller's Discretionary Earnings (SDE) — essentially your net profit plus everything the business pays for that benefits you as the owner. A weak, owner-dependent practice sells at the low end of the multiple range; a clean, systematized, transferable one sells at the high end. This tool ties your multiple directly to your sellability score, so you can see exactly what each improvement is worth in dollars.</t>
  </si>
  <si>
    <t>An important disclaimer</t>
  </si>
  <si>
    <t>This is an educational estimate, not a formal business valuation or appraisal, and nothing here is financial, legal, tax, or accounting advice. Real valuations depend on many factors this tool can't capture, and they vary by market and buyer. Before any actual transaction, work with a qualified business appraiser, broker, accountant, and attorney. Use this to understand the levers and set direction — not to price a deal.</t>
  </si>
  <si>
    <t>If you want to talk it through</t>
  </si>
  <si>
    <t>Bring your numbers to CreateMyRipple.com. We help owners read the gap between today's value and a sellable practice, and sequence the work to close it — whether you're three years from selling or just want to own something that isn't a job. No contracts, no pressure.</t>
  </si>
  <si>
    <t>Ripple Consulting &amp; Development  ·  CreateMyRipple.com</t>
  </si>
  <si>
    <t>RIPPLE  ·  VALUATION SNAPSHOT</t>
  </si>
  <si>
    <t>What's Your Practice Worth?</t>
  </si>
  <si>
    <t>Enter your financials. The multiple comes from your Sellability Checklist score.</t>
  </si>
  <si>
    <t xml:space="preserve">  Step 1 — Your Earnings (build SDE)</t>
  </si>
  <si>
    <t>Net profit, as reported ($/yr)</t>
  </si>
  <si>
    <t>Bottom-line profit from your P&amp;L, before owner add-backs.</t>
  </si>
  <si>
    <t>Owner compensation + draws ($/yr)</t>
  </si>
  <si>
    <t>Total you pay yourself — salary, draws, distributions.</t>
  </si>
  <si>
    <t>Owner perks run through the business ($/yr)</t>
  </si>
  <si>
    <t>Auto, phone, travel, meals, family on payroll — anything a buyer wouldn't continue.</t>
  </si>
  <si>
    <t>One-time / non-recurring expenses ($/yr)</t>
  </si>
  <si>
    <t>Legitimate one-offs that won't repeat for a buyer.</t>
  </si>
  <si>
    <t>Interest + depreciation + amortization ($/yr)</t>
  </si>
  <si>
    <t>Non-operating and non-cash items added back.</t>
  </si>
  <si>
    <t>→ Seller's Discretionary Earnings (SDE)</t>
  </si>
  <si>
    <t>Your true owner-benefit earnings. This is what the multiple gets applied to.</t>
  </si>
  <si>
    <t xml:space="preserve">  Step 2 — Your Multiple (from your checklist)</t>
  </si>
  <si>
    <t>Low-end multiple (weak / owner-dependent)</t>
  </si>
  <si>
    <t>Where a non-transferable practice sells. Tune to your market.</t>
  </si>
  <si>
    <t>High-end multiple (clean / transferable)</t>
  </si>
  <si>
    <t>Where a systematized, sellable practice sells. Tune to your market.</t>
  </si>
  <si>
    <t>Sellability score (from checklist)</t>
  </si>
  <si>
    <t>Pulled live from your Sellability Checklist. Raise it to raise your multiple.</t>
  </si>
  <si>
    <t>→ Your earned multiple</t>
  </si>
  <si>
    <t>Low-end plus your score's share of the range. This is the multiple you've earned today.</t>
  </si>
  <si>
    <t xml:space="preserve">  Step 3 — Estimated Value Today</t>
  </si>
  <si>
    <t>Conservative estimate</t>
  </si>
  <si>
    <t>A cautious buyer, tougher diligence.</t>
  </si>
  <si>
    <t>Likely estimate</t>
  </si>
  <si>
    <t>Your most probable value at today's sellability.</t>
  </si>
  <si>
    <t>Optimistic estimate</t>
  </si>
  <si>
    <t>A strategic buyer, strong fit, clean books.</t>
  </si>
  <si>
    <t xml:space="preserve">  Step 4 — The Value You're Leaving On The Table</t>
  </si>
  <si>
    <t>Value if you closed EVERY gap</t>
  </si>
  <si>
    <t>What the same earnings would be worth at full sellability.</t>
  </si>
  <si>
    <t>Value currently on the table</t>
  </si>
  <si>
    <t>The gap between today's value and a fully sellable practice. This is your project list, in dollars.</t>
  </si>
  <si>
    <t>Unmet sellability factors</t>
  </si>
  <si>
    <t>Each 'No' on the checklist is a piece of this gap. Closing them raises the multiple toward the high end.</t>
  </si>
  <si>
    <t>Educational estimate only — not a formal valuation, appraisal, or financial/legal/tax advice. Real valuations vary by market, buyer, and many factors not captured here. Consult a qualified appraiser, broker, accountant, and attorney before any transaction.</t>
  </si>
  <si>
    <t>RIPPLE  ·  SELLABILITY CHECKLIST</t>
  </si>
  <si>
    <t>What Makes a Practice Worth Buying</t>
  </si>
  <si>
    <t>Mark each factor Yes or No. Your score drives the valuation multiple on the next tab.</t>
  </si>
  <si>
    <t>YOUR SELLABILITY SCORE</t>
  </si>
  <si>
    <t>Factors met</t>
  </si>
  <si>
    <t xml:space="preserve">  Financial Readiness</t>
  </si>
  <si>
    <t>Clean, accurate financials (P&amp;L and balance sheet) for the last 3 years</t>
  </si>
  <si>
    <t>No</t>
  </si>
  <si>
    <t>Books are not commingled with personal finances and can be reconstructed cleanly</t>
  </si>
  <si>
    <t>Revenue has been flat or growing — not declining — over the last 2–3 years</t>
  </si>
  <si>
    <t>Profit margins are documented and defensible</t>
  </si>
  <si>
    <t>Owner add-backs (perks, one-time costs) are documented, not hand-waved</t>
  </si>
  <si>
    <t>Tax returns reconcile with the books</t>
  </si>
  <si>
    <t xml:space="preserve">  Owner-Dependence (the big one)</t>
  </si>
  <si>
    <t>The practice can run for 2+ weeks without the owner physically present</t>
  </si>
  <si>
    <t>Clinical care is not 100% dependent on the owner (associate or transferable protocols)</t>
  </si>
  <si>
    <t>New-patient conversion doesn't rely solely on the owner's personality</t>
  </si>
  <si>
    <t>Key referral relationships are institutional, not just personal to the owner</t>
  </si>
  <si>
    <t>The brand can survive an ownership change (it isn't only the owner's name and face)</t>
  </si>
  <si>
    <t xml:space="preserve">  Systems &amp; Operations</t>
  </si>
  <si>
    <t>Core processes are documented in SOPs the team actually follows</t>
  </si>
  <si>
    <t>A stable, transferable EHR / practice-management system is in place</t>
  </si>
  <si>
    <t>Key numbers are tracked on a functioning weekly scorecard</t>
  </si>
  <si>
    <t>Scheduling, billing, and collections run on systems, not heroics</t>
  </si>
  <si>
    <t xml:space="preserve">  Team</t>
  </si>
  <si>
    <t>Key staff are likely to stay through an ownership transition</t>
  </si>
  <si>
    <t>Roles have clear job descriptions and the team isn't dangerously thin</t>
  </si>
  <si>
    <t>Someone other than the owner can run day-to-day operations</t>
  </si>
  <si>
    <t xml:space="preserve">  Revenue Quality</t>
  </si>
  <si>
    <t>No single referral source or payer is more than ~40% of revenue</t>
  </si>
  <si>
    <t>The patient base is stable, with healthy retention (recurring, not one-and-done)</t>
  </si>
  <si>
    <t>The fee schedule is current and defensible</t>
  </si>
  <si>
    <t xml:space="preserve">  Legal, Lease &amp; Compliance</t>
  </si>
  <si>
    <t>The lease is assignable or transferable (or the space is owned), with reasonable term left</t>
  </si>
  <si>
    <t>Compliance is clean — documentation, licensing, no open audits or liabilities</t>
  </si>
  <si>
    <t>No legal landmines (partner disputes, restrictive non-competes, IP/ownership issues)</t>
  </si>
  <si>
    <t>Every 'No' is value left on the table — and usually a source of your own exhaustion, too. Fixing them makes the practice worth more AND easier to own.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</si>
</sst>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
    <numFmt numFmtId="165" formatCode="0.0\x"/>
    <numFmt numFmtId="166" formatCode="0.00\x"/>
  </numFmts>
  <fonts count="15">
    <font>
      <sz val="11.0"/>
      <color theme="1"/>
      <name val="Calibri"/>
      <scheme val="minor"/>
    </font>
    <font>
      <b/>
      <sz val="9.0"/>
      <color rgb="FFB8954A"/>
      <name val="Calibri"/>
    </font>
    <font>
      <b/>
      <sz val="22.0"/>
      <color rgb="FF1A2B4A"/>
      <name val="Calibri"/>
    </font>
    <font>
      <i/>
      <sz val="12.0"/>
      <color rgb="FF5A5A5A"/>
      <name val="Calibri"/>
    </font>
    <font>
      <sz val="11.0"/>
      <color theme="1"/>
      <name val="Calibri"/>
    </font>
    <font>
      <b/>
      <sz val="14.0"/>
      <color rgb="FF1A2B4A"/>
      <name val="Calibri"/>
    </font>
    <font>
      <sz val="11.0"/>
      <color rgb="FF1A1A1A"/>
      <name val="Calibri"/>
    </font>
    <font>
      <sz val="10.0"/>
      <color rgb="FF5A5A5A"/>
      <name val="Calibri"/>
    </font>
    <font>
      <b/>
      <sz val="12.0"/>
      <color rgb="FFFFFFFF"/>
      <name val="Calibri"/>
    </font>
    <font/>
    <font>
      <b/>
      <sz val="11.0"/>
      <color rgb="FF0000C8"/>
      <name val="Calibri"/>
    </font>
    <font>
      <i/>
      <sz val="9.0"/>
      <color rgb="FF5A5A5A"/>
      <name val="Calibri"/>
    </font>
    <font>
      <b/>
      <sz val="11.0"/>
      <color rgb="FF1A2B4A"/>
      <name val="Calibri"/>
    </font>
    <font>
      <b/>
      <sz val="16.0"/>
      <color rgb="FF1A2B4A"/>
      <name val="Calibri"/>
    </font>
    <font>
      <b/>
      <sz val="12.0"/>
      <color rgb="FF1A2B4A"/>
      <name val="Calibri"/>
    </font>
  </fonts>
  <fills count="5">
    <fill>
      <patternFill patternType="none"/>
    </fill>
    <fill>
      <patternFill patternType="lightGray"/>
    </fill>
    <fill>
      <patternFill patternType="solid">
        <fgColor rgb="FF1A2B4A"/>
        <bgColor rgb="FF1A2B4A"/>
      </patternFill>
    </fill>
    <fill>
      <patternFill patternType="solid">
        <fgColor rgb="FFFFFDF5"/>
        <bgColor rgb="FFFFFDF5"/>
      </patternFill>
    </fill>
    <fill>
      <patternFill patternType="solid">
        <fgColor rgb="FFF5EFE0"/>
        <bgColor rgb="FFF5EFE0"/>
      </patternFill>
    </fill>
  </fills>
  <borders count="8">
    <border/>
    <border>
      <bottom style="medium">
        <color rgb="FFB8954A"/>
      </bottom>
    </border>
    <border>
      <bottom style="thin">
        <color rgb="FFB8954A"/>
      </bottom>
    </border>
    <border>
      <left/>
      <top/>
      <bottom/>
    </border>
    <border>
      <top/>
      <bottom/>
    </border>
    <border>
      <right/>
      <top/>
      <bottom/>
    </border>
    <border>
      <left style="thin">
        <color rgb="FFD9C9A3"/>
      </left>
      <right style="thin">
        <color rgb="FFD9C9A3"/>
      </right>
      <top style="thin">
        <color rgb="FFD9C9A3"/>
      </top>
      <bottom style="thin">
        <color rgb="FFD9C9A3"/>
      </bottom>
    </border>
    <border>
      <left style="thin">
        <color rgb="FFE8E8E8"/>
      </left>
      <right style="thin">
        <color rgb="FFE8E8E8"/>
      </right>
      <top style="thin">
        <color rgb="FFE8E8E8"/>
      </top>
      <bottom style="thin">
        <color rgb="FFE8E8E8"/>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3" numFmtId="0" xfId="0" applyAlignment="1" applyFont="1">
      <alignment shrinkToFit="0" vertical="bottom" wrapText="0"/>
    </xf>
    <xf borderId="1" fillId="0" fontId="4" numFmtId="0" xfId="0" applyAlignment="1" applyBorder="1" applyFont="1">
      <alignment shrinkToFit="0" vertical="bottom" wrapText="0"/>
    </xf>
    <xf borderId="0" fillId="0" fontId="5" numFmtId="0" xfId="0" applyAlignment="1" applyFont="1">
      <alignment shrinkToFit="0" vertical="bottom" wrapText="0"/>
    </xf>
    <xf borderId="0" fillId="0" fontId="6" numFmtId="0" xfId="0" applyAlignment="1" applyFont="1">
      <alignment horizontal="left" shrinkToFit="0" vertical="top" wrapText="1"/>
    </xf>
    <xf borderId="2" fillId="0" fontId="4" numFmtId="0" xfId="0" applyAlignment="1" applyBorder="1" applyFont="1">
      <alignment shrinkToFit="0" vertical="bottom" wrapText="0"/>
    </xf>
    <xf borderId="0" fillId="0" fontId="7" numFmtId="0" xfId="0" applyAlignment="1" applyFont="1">
      <alignment horizontal="center" shrinkToFit="0" vertical="bottom" wrapText="0"/>
    </xf>
    <xf borderId="3" fillId="2" fontId="8" numFmtId="0" xfId="0" applyAlignment="1" applyBorder="1" applyFill="1" applyFont="1">
      <alignment horizontal="left" shrinkToFit="0" vertical="center" wrapText="0"/>
    </xf>
    <xf borderId="4" fillId="0" fontId="9" numFmtId="0" xfId="0" applyBorder="1" applyFont="1"/>
    <xf borderId="5" fillId="0" fontId="9" numFmtId="0" xfId="0" applyBorder="1" applyFont="1"/>
    <xf borderId="0" fillId="0" fontId="6" numFmtId="0" xfId="0" applyAlignment="1" applyFont="1">
      <alignment horizontal="left" shrinkToFit="0" vertical="center" wrapText="1"/>
    </xf>
    <xf borderId="6" fillId="3" fontId="10" numFmtId="164" xfId="0" applyAlignment="1" applyBorder="1" applyFill="1" applyFont="1" applyNumberFormat="1">
      <alignment horizontal="center" shrinkToFit="0" vertical="center" wrapText="1"/>
    </xf>
    <xf borderId="0" fillId="0" fontId="11" numFmtId="0" xfId="0" applyAlignment="1" applyFont="1">
      <alignment horizontal="left" shrinkToFit="0" vertical="top" wrapText="1"/>
    </xf>
    <xf borderId="0" fillId="0" fontId="12" numFmtId="0" xfId="0" applyAlignment="1" applyFont="1">
      <alignment horizontal="left" shrinkToFit="0" vertical="center" wrapText="1"/>
    </xf>
    <xf borderId="7" fillId="4" fontId="13" numFmtId="164" xfId="0" applyAlignment="1" applyBorder="1" applyFill="1" applyFont="1" applyNumberFormat="1">
      <alignment horizontal="center" shrinkToFit="0" vertical="center" wrapText="1"/>
    </xf>
    <xf borderId="6" fillId="3" fontId="10" numFmtId="165" xfId="0" applyAlignment="1" applyBorder="1" applyFont="1" applyNumberFormat="1">
      <alignment horizontal="center" shrinkToFit="0" vertical="center" wrapText="1"/>
    </xf>
    <xf borderId="7" fillId="4" fontId="14" numFmtId="9" xfId="0" applyAlignment="1" applyBorder="1" applyFont="1" applyNumberFormat="1">
      <alignment horizontal="center" shrinkToFit="0" vertical="center" wrapText="1"/>
    </xf>
    <xf borderId="7" fillId="4" fontId="13" numFmtId="166" xfId="0" applyAlignment="1" applyBorder="1" applyFont="1" applyNumberFormat="1">
      <alignment horizontal="center" shrinkToFit="0" vertical="center" wrapText="1"/>
    </xf>
    <xf borderId="7" fillId="4" fontId="14" numFmtId="164" xfId="0" applyAlignment="1" applyBorder="1" applyFont="1" applyNumberFormat="1">
      <alignment horizontal="center" shrinkToFit="0" vertical="center" wrapText="1"/>
    </xf>
    <xf borderId="7" fillId="4" fontId="14" numFmtId="49" xfId="0" applyAlignment="1" applyBorder="1" applyFont="1" applyNumberFormat="1">
      <alignment horizontal="center" shrinkToFit="0" vertical="center" wrapText="1"/>
    </xf>
    <xf borderId="0" fillId="0" fontId="14" numFmtId="0" xfId="0" applyAlignment="1" applyFont="1">
      <alignment horizontal="left" shrinkToFit="0" vertical="center" wrapText="1"/>
    </xf>
    <xf borderId="7" fillId="4" fontId="13" numFmtId="9" xfId="0" applyAlignment="1" applyBorder="1" applyFont="1" applyNumberFormat="1">
      <alignment horizontal="center" shrinkToFit="0" vertical="center" wrapText="1"/>
    </xf>
    <xf borderId="7" fillId="0" fontId="12" numFmtId="0" xfId="0" applyAlignment="1" applyBorder="1" applyFont="1">
      <alignment horizontal="center" shrinkToFit="0" vertical="center" wrapText="1"/>
    </xf>
    <xf borderId="7" fillId="0" fontId="6" numFmtId="0" xfId="0" applyAlignment="1" applyBorder="1" applyFont="1">
      <alignment horizontal="left" shrinkToFit="0" vertical="top" wrapText="1"/>
    </xf>
    <xf borderId="6" fillId="3" fontId="10" numFmtId="0" xfId="0" applyAlignment="1" applyBorder="1" applyFont="1">
      <alignment horizontal="center" shrinkToFit="0" vertical="center" wrapText="1"/>
    </xf>
    <xf borderId="0" fillId="0" fontId="11" numFmtId="0" xfId="0" applyAlignment="1" applyFont="1">
      <alignment horizontal="left" shrinkToFit="0" vertical="center" wrapText="1"/>
    </xf>
  </cellXfs>
  <cellStyles count="1">
    <cellStyle xfId="0" name="Normal" builtinId="0"/>
  </cellStyles>
  <dxfs count="2">
    <dxf>
      <font>
        <b/>
        <sz val="11.0"/>
        <color rgb="FF3F6E1F"/>
        <name val="Calibri"/>
      </font>
      <fill>
        <patternFill patternType="solid">
          <fgColor rgb="FFD6EBC9"/>
          <bgColor rgb="FFD6EBC9"/>
        </patternFill>
      </fill>
      <border/>
    </dxf>
    <dxf>
      <font>
        <b/>
        <sz val="11.0"/>
        <color rgb="FF843C0C"/>
        <name val="Calibri"/>
      </font>
      <fill>
        <patternFill patternType="solid">
          <fgColor rgb="FFF5C6A7"/>
          <bgColor rgb="FFF5C6A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0"/>
    <col customWidth="1" min="2" max="2" width="95.0"/>
    <col customWidth="1" min="3" max="3" width="4.0"/>
    <col customWidth="1" min="4" max="26" width="8.71"/>
  </cols>
  <sheetData>
    <row r="2">
      <c r="B2" s="1" t="s">
        <v>0</v>
      </c>
    </row>
    <row r="3" ht="31.5" customHeight="1">
      <c r="B3" s="2" t="s">
        <v>1</v>
      </c>
    </row>
    <row r="4" ht="19.5" customHeight="1">
      <c r="B4" s="3" t="s">
        <v>2</v>
      </c>
    </row>
    <row r="6">
      <c r="B6" s="4"/>
    </row>
    <row r="7" ht="24.0" customHeight="1">
      <c r="B7" s="5" t="s">
        <v>3</v>
      </c>
    </row>
    <row r="8" ht="118.5" customHeight="1">
      <c r="B8" s="6" t="s">
        <v>4</v>
      </c>
    </row>
    <row r="10" ht="24.0" customHeight="1">
      <c r="B10" s="5" t="s">
        <v>5</v>
      </c>
    </row>
    <row r="11" ht="186.75" customHeight="1">
      <c r="B11" s="6" t="s">
        <v>6</v>
      </c>
    </row>
    <row r="13" ht="24.0" customHeight="1">
      <c r="B13" s="5" t="s">
        <v>7</v>
      </c>
    </row>
    <row r="14" ht="102.0" customHeight="1">
      <c r="B14" s="6" t="s">
        <v>8</v>
      </c>
    </row>
    <row r="16" ht="24.0" customHeight="1">
      <c r="B16" s="5" t="s">
        <v>9</v>
      </c>
    </row>
    <row r="17" ht="102.0" customHeight="1">
      <c r="B17" s="6" t="s">
        <v>10</v>
      </c>
    </row>
    <row r="19" ht="24.0" customHeight="1">
      <c r="B19" s="5" t="s">
        <v>11</v>
      </c>
    </row>
    <row r="20" ht="67.5" customHeight="1">
      <c r="B20" s="6" t="s">
        <v>12</v>
      </c>
    </row>
    <row r="21" ht="15.75" customHeight="1"/>
    <row r="22" ht="15.75" customHeight="1"/>
    <row r="23" ht="15.75" customHeight="1">
      <c r="B23" s="7"/>
    </row>
    <row r="24" ht="15.75" customHeight="1">
      <c r="B24" s="8" t="s">
        <v>13</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0"/>
    <col customWidth="1" min="2" max="2" width="40.0"/>
    <col customWidth="1" min="3" max="3" width="16.0"/>
    <col customWidth="1" min="4" max="4" width="2.0"/>
    <col customWidth="1" min="5" max="5" width="44.0"/>
    <col customWidth="1" min="6" max="6" width="3.0"/>
    <col customWidth="1" min="7" max="26" width="8.71"/>
  </cols>
  <sheetData>
    <row r="2">
      <c r="B2" s="1" t="s">
        <v>14</v>
      </c>
    </row>
    <row r="3" ht="30.0" customHeight="1">
      <c r="B3" s="2" t="s">
        <v>15</v>
      </c>
    </row>
    <row r="4" ht="18.0" customHeight="1">
      <c r="B4" s="3" t="s">
        <v>16</v>
      </c>
    </row>
    <row r="5" ht="6.0" customHeight="1">
      <c r="B5" s="4"/>
      <c r="C5" s="4"/>
      <c r="D5" s="4"/>
      <c r="E5" s="4"/>
    </row>
    <row r="7" ht="21.75" customHeight="1">
      <c r="B7" s="9" t="s">
        <v>17</v>
      </c>
      <c r="C7" s="10"/>
      <c r="D7" s="10"/>
      <c r="E7" s="11"/>
    </row>
    <row r="8" ht="21.75" customHeight="1">
      <c r="B8" s="12" t="s">
        <v>18</v>
      </c>
      <c r="C8" s="13">
        <v>95000.0</v>
      </c>
      <c r="E8" s="14" t="s">
        <v>19</v>
      </c>
    </row>
    <row r="9" ht="21.75" customHeight="1">
      <c r="B9" s="12" t="s">
        <v>20</v>
      </c>
      <c r="C9" s="13">
        <v>140000.0</v>
      </c>
      <c r="E9" s="14" t="s">
        <v>21</v>
      </c>
    </row>
    <row r="10" ht="21.75" customHeight="1">
      <c r="B10" s="12" t="s">
        <v>22</v>
      </c>
      <c r="C10" s="13">
        <v>18000.0</v>
      </c>
      <c r="E10" s="14" t="s">
        <v>23</v>
      </c>
    </row>
    <row r="11" ht="21.75" customHeight="1">
      <c r="B11" s="12" t="s">
        <v>24</v>
      </c>
      <c r="C11" s="13">
        <v>12000.0</v>
      </c>
      <c r="E11" s="14" t="s">
        <v>25</v>
      </c>
    </row>
    <row r="12" ht="21.75" customHeight="1">
      <c r="B12" s="12" t="s">
        <v>26</v>
      </c>
      <c r="C12" s="13">
        <v>15000.0</v>
      </c>
      <c r="E12" s="14" t="s">
        <v>27</v>
      </c>
    </row>
    <row r="13" ht="25.5" customHeight="1">
      <c r="B13" s="15" t="s">
        <v>28</v>
      </c>
      <c r="C13" s="16">
        <f>SUM(C8:C12)</f>
        <v>280000</v>
      </c>
      <c r="E13" s="14" t="s">
        <v>29</v>
      </c>
    </row>
    <row r="15" ht="21.75" customHeight="1">
      <c r="B15" s="9" t="s">
        <v>30</v>
      </c>
      <c r="C15" s="10"/>
      <c r="D15" s="10"/>
      <c r="E15" s="11"/>
    </row>
    <row r="16" ht="21.75" customHeight="1">
      <c r="B16" s="12" t="s">
        <v>31</v>
      </c>
      <c r="C16" s="17">
        <v>1.5</v>
      </c>
      <c r="E16" s="14" t="s">
        <v>32</v>
      </c>
    </row>
    <row r="17" ht="21.75" customHeight="1">
      <c r="B17" s="12" t="s">
        <v>33</v>
      </c>
      <c r="C17" s="17">
        <v>3.5</v>
      </c>
      <c r="E17" s="14" t="s">
        <v>34</v>
      </c>
    </row>
    <row r="18" ht="21.75" customHeight="1">
      <c r="B18" s="12" t="s">
        <v>35</v>
      </c>
      <c r="C18" s="18">
        <f>'Sellability Checklist'!$C$6</f>
        <v>0</v>
      </c>
      <c r="E18" s="14" t="s">
        <v>36</v>
      </c>
    </row>
    <row r="19" ht="25.5" customHeight="1">
      <c r="B19" s="15" t="s">
        <v>37</v>
      </c>
      <c r="C19" s="19">
        <f>C16+'Sellability Checklist'!$C$6*(C17-C16)</f>
        <v>1.5</v>
      </c>
      <c r="E19" s="14" t="s">
        <v>38</v>
      </c>
    </row>
    <row r="21" ht="21.75" customHeight="1">
      <c r="B21" s="9" t="s">
        <v>39</v>
      </c>
      <c r="C21" s="10"/>
      <c r="D21" s="10"/>
      <c r="E21" s="11"/>
    </row>
    <row r="22" ht="21.75" customHeight="1">
      <c r="B22" s="12" t="s">
        <v>40</v>
      </c>
      <c r="C22" s="20">
        <f>C13*MAX(1,C19-0.4)</f>
        <v>308000</v>
      </c>
      <c r="E22" s="14" t="s">
        <v>41</v>
      </c>
    </row>
    <row r="23" ht="25.5" customHeight="1">
      <c r="B23" s="15" t="s">
        <v>42</v>
      </c>
      <c r="C23" s="16">
        <f>C13*C19</f>
        <v>420000</v>
      </c>
      <c r="E23" s="14" t="s">
        <v>43</v>
      </c>
    </row>
    <row r="24" ht="21.75" customHeight="1">
      <c r="B24" s="12" t="s">
        <v>44</v>
      </c>
      <c r="C24" s="20">
        <f>C13*(C19+0.4)</f>
        <v>532000</v>
      </c>
      <c r="E24" s="14" t="s">
        <v>45</v>
      </c>
    </row>
    <row r="25" ht="15.75" customHeight="1"/>
    <row r="26" ht="21.75" customHeight="1">
      <c r="B26" s="9" t="s">
        <v>46</v>
      </c>
      <c r="C26" s="10"/>
      <c r="D26" s="10"/>
      <c r="E26" s="11"/>
    </row>
    <row r="27" ht="21.75" customHeight="1">
      <c r="B27" s="12" t="s">
        <v>47</v>
      </c>
      <c r="C27" s="20">
        <f>C13*C17</f>
        <v>980000</v>
      </c>
      <c r="E27" s="14" t="s">
        <v>48</v>
      </c>
    </row>
    <row r="28" ht="25.5" customHeight="1">
      <c r="B28" s="15" t="s">
        <v>49</v>
      </c>
      <c r="C28" s="16">
        <f>C27-C13*C19</f>
        <v>560000</v>
      </c>
      <c r="E28" s="14" t="s">
        <v>50</v>
      </c>
    </row>
    <row r="29" ht="21.75" customHeight="1">
      <c r="B29" s="12" t="s">
        <v>51</v>
      </c>
      <c r="C29" s="21" t="str">
        <f>COUNTIF('Sellability Checklist'!C9:C60,"No")&amp;" to fix"</f>
        <v>24 to fix</v>
      </c>
      <c r="E29" s="14" t="s">
        <v>52</v>
      </c>
    </row>
    <row r="30" ht="15.75" customHeight="1"/>
    <row r="31" ht="43.5" customHeight="1">
      <c r="B31" s="14" t="s">
        <v>53</v>
      </c>
    </row>
    <row r="32" ht="15.75" customHeight="1">
      <c r="B32" s="8" t="s">
        <v>13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7:E7"/>
    <mergeCell ref="B15:E15"/>
    <mergeCell ref="B21:E21"/>
    <mergeCell ref="B26:E26"/>
    <mergeCell ref="B31:E31"/>
    <mergeCell ref="B32:E32"/>
  </mergeCells>
  <printOptions/>
  <pageMargins bottom="0.4" footer="0.0" header="0.0" left="0.4" right="0.4" top="0.4"/>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0"/>
    <col customWidth="1" min="2" max="2" width="78.0"/>
    <col customWidth="1" min="3" max="3" width="12.0"/>
    <col customWidth="1" min="4" max="4" width="3.0"/>
    <col customWidth="1" min="5" max="26" width="8.71"/>
  </cols>
  <sheetData>
    <row r="2">
      <c r="B2" s="1" t="s">
        <v>54</v>
      </c>
    </row>
    <row r="3" ht="30.0" customHeight="1">
      <c r="B3" s="2" t="s">
        <v>55</v>
      </c>
    </row>
    <row r="4" ht="18.0" customHeight="1">
      <c r="B4" s="3" t="s">
        <v>56</v>
      </c>
    </row>
    <row r="6">
      <c r="B6" s="22" t="s">
        <v>57</v>
      </c>
      <c r="C6" s="23">
        <f>IFERROR(COUNTIF(C9:C60,"Yes")/COUNTIF(C9:C60,"&lt;&gt;"),0)</f>
        <v>0</v>
      </c>
    </row>
    <row r="7">
      <c r="B7" s="12" t="s">
        <v>58</v>
      </c>
      <c r="C7" s="24" t="str">
        <f>COUNTIF(C9:C60,"Yes")&amp;" of "&amp;COUNTIF(C9:C60,"&lt;&gt;")</f>
        <v>0 of 24</v>
      </c>
    </row>
    <row r="9" ht="19.5" customHeight="1">
      <c r="B9" s="9" t="s">
        <v>59</v>
      </c>
      <c r="C9" s="11"/>
    </row>
    <row r="10" ht="30.0" customHeight="1">
      <c r="B10" s="25" t="s">
        <v>60</v>
      </c>
      <c r="C10" s="26" t="s">
        <v>61</v>
      </c>
    </row>
    <row r="11" ht="30.0" customHeight="1">
      <c r="B11" s="25" t="s">
        <v>62</v>
      </c>
      <c r="C11" s="26" t="s">
        <v>61</v>
      </c>
    </row>
    <row r="12" ht="30.0" customHeight="1">
      <c r="B12" s="25" t="s">
        <v>63</v>
      </c>
      <c r="C12" s="26" t="s">
        <v>61</v>
      </c>
    </row>
    <row r="13" ht="30.0" customHeight="1">
      <c r="B13" s="25" t="s">
        <v>64</v>
      </c>
      <c r="C13" s="26" t="s">
        <v>61</v>
      </c>
    </row>
    <row r="14" ht="30.0" customHeight="1">
      <c r="B14" s="25" t="s">
        <v>65</v>
      </c>
      <c r="C14" s="26" t="s">
        <v>61</v>
      </c>
    </row>
    <row r="15" ht="30.0" customHeight="1">
      <c r="B15" s="25" t="s">
        <v>66</v>
      </c>
      <c r="C15" s="26" t="s">
        <v>61</v>
      </c>
    </row>
    <row r="16" ht="19.5" customHeight="1">
      <c r="B16" s="9" t="s">
        <v>67</v>
      </c>
      <c r="C16" s="11"/>
    </row>
    <row r="17" ht="30.0" customHeight="1">
      <c r="B17" s="25" t="s">
        <v>68</v>
      </c>
      <c r="C17" s="26" t="s">
        <v>61</v>
      </c>
    </row>
    <row r="18" ht="30.0" customHeight="1">
      <c r="B18" s="25" t="s">
        <v>69</v>
      </c>
      <c r="C18" s="26" t="s">
        <v>61</v>
      </c>
    </row>
    <row r="19" ht="30.0" customHeight="1">
      <c r="B19" s="25" t="s">
        <v>70</v>
      </c>
      <c r="C19" s="26" t="s">
        <v>61</v>
      </c>
    </row>
    <row r="20" ht="30.0" customHeight="1">
      <c r="B20" s="25" t="s">
        <v>71</v>
      </c>
      <c r="C20" s="26" t="s">
        <v>61</v>
      </c>
    </row>
    <row r="21" ht="30.0" customHeight="1">
      <c r="B21" s="25" t="s">
        <v>72</v>
      </c>
      <c r="C21" s="26" t="s">
        <v>61</v>
      </c>
    </row>
    <row r="22" ht="19.5" customHeight="1">
      <c r="B22" s="9" t="s">
        <v>73</v>
      </c>
      <c r="C22" s="11"/>
    </row>
    <row r="23" ht="30.0" customHeight="1">
      <c r="B23" s="25" t="s">
        <v>74</v>
      </c>
      <c r="C23" s="26" t="s">
        <v>61</v>
      </c>
    </row>
    <row r="24" ht="30.0" customHeight="1">
      <c r="B24" s="25" t="s">
        <v>75</v>
      </c>
      <c r="C24" s="26" t="s">
        <v>61</v>
      </c>
    </row>
    <row r="25" ht="30.0" customHeight="1">
      <c r="B25" s="25" t="s">
        <v>76</v>
      </c>
      <c r="C25" s="26" t="s">
        <v>61</v>
      </c>
    </row>
    <row r="26" ht="30.0" customHeight="1">
      <c r="B26" s="25" t="s">
        <v>77</v>
      </c>
      <c r="C26" s="26" t="s">
        <v>61</v>
      </c>
    </row>
    <row r="27" ht="19.5" customHeight="1">
      <c r="B27" s="9" t="s">
        <v>78</v>
      </c>
      <c r="C27" s="11"/>
    </row>
    <row r="28" ht="30.0" customHeight="1">
      <c r="B28" s="25" t="s">
        <v>79</v>
      </c>
      <c r="C28" s="26" t="s">
        <v>61</v>
      </c>
    </row>
    <row r="29" ht="30.0" customHeight="1">
      <c r="B29" s="25" t="s">
        <v>80</v>
      </c>
      <c r="C29" s="26" t="s">
        <v>61</v>
      </c>
    </row>
    <row r="30" ht="30.0" customHeight="1">
      <c r="B30" s="25" t="s">
        <v>81</v>
      </c>
      <c r="C30" s="26" t="s">
        <v>61</v>
      </c>
    </row>
    <row r="31" ht="19.5" customHeight="1">
      <c r="B31" s="9" t="s">
        <v>82</v>
      </c>
      <c r="C31" s="11"/>
    </row>
    <row r="32" ht="30.0" customHeight="1">
      <c r="B32" s="25" t="s">
        <v>83</v>
      </c>
      <c r="C32" s="26" t="s">
        <v>61</v>
      </c>
    </row>
    <row r="33" ht="30.0" customHeight="1">
      <c r="B33" s="25" t="s">
        <v>84</v>
      </c>
      <c r="C33" s="26" t="s">
        <v>61</v>
      </c>
    </row>
    <row r="34" ht="30.0" customHeight="1">
      <c r="B34" s="25" t="s">
        <v>85</v>
      </c>
      <c r="C34" s="26" t="s">
        <v>61</v>
      </c>
    </row>
    <row r="35" ht="19.5" customHeight="1">
      <c r="B35" s="9" t="s">
        <v>86</v>
      </c>
      <c r="C35" s="11"/>
    </row>
    <row r="36" ht="30.0" customHeight="1">
      <c r="B36" s="25" t="s">
        <v>87</v>
      </c>
      <c r="C36" s="26" t="s">
        <v>61</v>
      </c>
    </row>
    <row r="37" ht="30.0" customHeight="1">
      <c r="B37" s="25" t="s">
        <v>88</v>
      </c>
      <c r="C37" s="26" t="s">
        <v>61</v>
      </c>
    </row>
    <row r="38" ht="30.0" customHeight="1">
      <c r="B38" s="25" t="s">
        <v>89</v>
      </c>
      <c r="C38" s="26" t="s">
        <v>61</v>
      </c>
    </row>
    <row r="39" ht="15.75" customHeight="1"/>
    <row r="40" ht="21.75" customHeight="1">
      <c r="B40" s="27" t="s">
        <v>90</v>
      </c>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9:C9"/>
    <mergeCell ref="B16:C16"/>
    <mergeCell ref="B22:C22"/>
    <mergeCell ref="B27:C27"/>
    <mergeCell ref="B31:C31"/>
    <mergeCell ref="B35:C35"/>
    <mergeCell ref="B40:C40"/>
  </mergeCells>
  <conditionalFormatting sqref="C9:C1000">
    <cfRule type="expression" dxfId="0" priority="1">
      <formula>C9="Yes"</formula>
    </cfRule>
  </conditionalFormatting>
  <conditionalFormatting sqref="C9:C1000">
    <cfRule type="expression" dxfId="1" priority="2">
      <formula>C9="No"</formula>
    </cfRule>
  </conditionalFormatting>
  <dataValidations>
    <dataValidation type="list" allowBlank="1" sqref="C10:C15 C17:C21 C23:C26 C28:C30 C32:C34 C36:C38">
      <formula1>"Yes,No"</formula1>
    </dataValidation>
  </dataValidations>
  <printOptions/>
  <pageMargins bottom="0.4" footer="0.0" header="0.0" left="0.4" right="0.4" top="0.4"/>
  <pageSetup fitToHeight="0" orientation="portrait"/>
  <drawing r:id="rId1"/>
</worksheet>
</file>