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integracloud-my.sharepoint.com/personal/s_scheller_fintegra_de/Documents/Desktop/fintegra_Musterdatei-2025/"/>
    </mc:Choice>
  </mc:AlternateContent>
  <xr:revisionPtr revIDLastSave="0" documentId="8_{BF61B5E7-DDF4-46F7-AB20-25597AC8D6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an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47" i="1" l="1"/>
  <c r="BB47" i="1"/>
  <c r="AU47" i="1"/>
  <c r="AT47" i="1"/>
  <c r="AM47" i="1"/>
  <c r="AL47" i="1"/>
  <c r="AE47" i="1"/>
  <c r="AE48" i="1" s="1"/>
  <c r="AD47" i="1"/>
  <c r="AD48" i="1" s="1"/>
  <c r="W47" i="1"/>
  <c r="V47" i="1"/>
  <c r="O47" i="1"/>
  <c r="N47" i="1"/>
  <c r="G47" i="1"/>
  <c r="F47" i="1"/>
  <c r="BE46" i="1"/>
  <c r="BE47" i="1" s="1"/>
  <c r="BE48" i="1" s="1"/>
  <c r="BD46" i="1"/>
  <c r="BD47" i="1" s="1"/>
  <c r="BD48" i="1" s="1"/>
  <c r="BC46" i="1"/>
  <c r="BB46" i="1"/>
  <c r="BA46" i="1"/>
  <c r="BA47" i="1" s="1"/>
  <c r="AZ46" i="1"/>
  <c r="AZ47" i="1" s="1"/>
  <c r="AY46" i="1"/>
  <c r="AY47" i="1" s="1"/>
  <c r="AY48" i="1" s="1"/>
  <c r="AX46" i="1"/>
  <c r="AX47" i="1" s="1"/>
  <c r="AX48" i="1" s="1"/>
  <c r="AW46" i="1"/>
  <c r="AW47" i="1" s="1"/>
  <c r="AW48" i="1" s="1"/>
  <c r="AV46" i="1"/>
  <c r="AV47" i="1" s="1"/>
  <c r="AV48" i="1" s="1"/>
  <c r="AU46" i="1"/>
  <c r="AT46" i="1"/>
  <c r="AS46" i="1"/>
  <c r="AS47" i="1" s="1"/>
  <c r="AR46" i="1"/>
  <c r="AR47" i="1" s="1"/>
  <c r="AQ46" i="1"/>
  <c r="AQ47" i="1" s="1"/>
  <c r="AP46" i="1"/>
  <c r="AP47" i="1" s="1"/>
  <c r="AO46" i="1"/>
  <c r="AO47" i="1" s="1"/>
  <c r="AO48" i="1" s="1"/>
  <c r="AN46" i="1"/>
  <c r="AN47" i="1" s="1"/>
  <c r="AN48" i="1" s="1"/>
  <c r="AM46" i="1"/>
  <c r="AL46" i="1"/>
  <c r="AK46" i="1"/>
  <c r="AK47" i="1" s="1"/>
  <c r="AJ46" i="1"/>
  <c r="AJ47" i="1" s="1"/>
  <c r="AI46" i="1"/>
  <c r="AI47" i="1" s="1"/>
  <c r="AH46" i="1"/>
  <c r="AH47" i="1" s="1"/>
  <c r="AG46" i="1"/>
  <c r="AG47" i="1" s="1"/>
  <c r="AG48" i="1" s="1"/>
  <c r="AF46" i="1"/>
  <c r="AF47" i="1" s="1"/>
  <c r="AF48" i="1" s="1"/>
  <c r="AE46" i="1"/>
  <c r="AD46" i="1"/>
  <c r="AC46" i="1"/>
  <c r="AC47" i="1" s="1"/>
  <c r="AB46" i="1"/>
  <c r="AB47" i="1" s="1"/>
  <c r="AA46" i="1"/>
  <c r="AA47" i="1" s="1"/>
  <c r="Z46" i="1"/>
  <c r="Z47" i="1" s="1"/>
  <c r="Y46" i="1"/>
  <c r="Y47" i="1" s="1"/>
  <c r="Y48" i="1" s="1"/>
  <c r="X46" i="1"/>
  <c r="X47" i="1" s="1"/>
  <c r="X48" i="1" s="1"/>
  <c r="W46" i="1"/>
  <c r="V46" i="1"/>
  <c r="U46" i="1"/>
  <c r="U47" i="1" s="1"/>
  <c r="T46" i="1"/>
  <c r="T47" i="1" s="1"/>
  <c r="S46" i="1"/>
  <c r="S47" i="1" s="1"/>
  <c r="R46" i="1"/>
  <c r="R47" i="1" s="1"/>
  <c r="Q46" i="1"/>
  <c r="Q47" i="1" s="1"/>
  <c r="Q48" i="1" s="1"/>
  <c r="P46" i="1"/>
  <c r="P47" i="1" s="1"/>
  <c r="P48" i="1" s="1"/>
  <c r="O46" i="1"/>
  <c r="N46" i="1"/>
  <c r="M46" i="1"/>
  <c r="M47" i="1" s="1"/>
  <c r="L46" i="1"/>
  <c r="L47" i="1" s="1"/>
  <c r="K46" i="1"/>
  <c r="K47" i="1" s="1"/>
  <c r="J46" i="1"/>
  <c r="J47" i="1" s="1"/>
  <c r="I46" i="1"/>
  <c r="I47" i="1" s="1"/>
  <c r="I48" i="1" s="1"/>
  <c r="H46" i="1"/>
  <c r="H47" i="1" s="1"/>
  <c r="H48" i="1" s="1"/>
  <c r="G46" i="1"/>
  <c r="F46" i="1"/>
  <c r="BE35" i="1"/>
  <c r="BE36" i="1" s="1"/>
  <c r="BD35" i="1"/>
  <c r="BD36" i="1" s="1"/>
  <c r="BC35" i="1"/>
  <c r="BB35" i="1"/>
  <c r="BA35" i="1"/>
  <c r="BA36" i="1" s="1"/>
  <c r="AZ35" i="1"/>
  <c r="AZ36" i="1" s="1"/>
  <c r="AY35" i="1"/>
  <c r="AY36" i="1" s="1"/>
  <c r="AX35" i="1"/>
  <c r="AX36" i="1" s="1"/>
  <c r="AW35" i="1"/>
  <c r="AW36" i="1" s="1"/>
  <c r="AV35" i="1"/>
  <c r="AV36" i="1" s="1"/>
  <c r="AU35" i="1"/>
  <c r="AT35" i="1"/>
  <c r="AS35" i="1"/>
  <c r="AS36" i="1" s="1"/>
  <c r="AR35" i="1"/>
  <c r="AR36" i="1" s="1"/>
  <c r="AQ35" i="1"/>
  <c r="AQ36" i="1" s="1"/>
  <c r="AP35" i="1"/>
  <c r="AP36" i="1" s="1"/>
  <c r="AO35" i="1"/>
  <c r="AO36" i="1" s="1"/>
  <c r="AN35" i="1"/>
  <c r="AN36" i="1" s="1"/>
  <c r="AM35" i="1"/>
  <c r="AL35" i="1"/>
  <c r="AK35" i="1"/>
  <c r="AK36" i="1" s="1"/>
  <c r="AJ35" i="1"/>
  <c r="AJ36" i="1" s="1"/>
  <c r="AI35" i="1"/>
  <c r="AI36" i="1" s="1"/>
  <c r="AH35" i="1"/>
  <c r="AH36" i="1" s="1"/>
  <c r="AG35" i="1"/>
  <c r="AG36" i="1" s="1"/>
  <c r="AF35" i="1"/>
  <c r="AF36" i="1" s="1"/>
  <c r="AE35" i="1"/>
  <c r="AD35" i="1"/>
  <c r="AC35" i="1"/>
  <c r="AC36" i="1" s="1"/>
  <c r="AB35" i="1"/>
  <c r="AB36" i="1" s="1"/>
  <c r="AA35" i="1"/>
  <c r="AA36" i="1" s="1"/>
  <c r="Z35" i="1"/>
  <c r="Z36" i="1" s="1"/>
  <c r="Y35" i="1"/>
  <c r="Y36" i="1" s="1"/>
  <c r="X35" i="1"/>
  <c r="X36" i="1" s="1"/>
  <c r="W35" i="1"/>
  <c r="V35" i="1"/>
  <c r="U35" i="1"/>
  <c r="U36" i="1" s="1"/>
  <c r="T35" i="1"/>
  <c r="T36" i="1" s="1"/>
  <c r="S35" i="1"/>
  <c r="S36" i="1" s="1"/>
  <c r="R35" i="1"/>
  <c r="R36" i="1" s="1"/>
  <c r="Q35" i="1"/>
  <c r="Q36" i="1" s="1"/>
  <c r="P35" i="1"/>
  <c r="P36" i="1" s="1"/>
  <c r="O35" i="1"/>
  <c r="N35" i="1"/>
  <c r="M35" i="1"/>
  <c r="M36" i="1" s="1"/>
  <c r="L35" i="1"/>
  <c r="L36" i="1" s="1"/>
  <c r="K35" i="1"/>
  <c r="K36" i="1" s="1"/>
  <c r="J35" i="1"/>
  <c r="J36" i="1" s="1"/>
  <c r="I35" i="1"/>
  <c r="I36" i="1" s="1"/>
  <c r="H35" i="1"/>
  <c r="H36" i="1" s="1"/>
  <c r="G35" i="1"/>
  <c r="F35" i="1"/>
  <c r="BE27" i="1"/>
  <c r="BD27" i="1"/>
  <c r="BC27" i="1"/>
  <c r="BC36" i="1" s="1"/>
  <c r="BB27" i="1"/>
  <c r="BB36" i="1" s="1"/>
  <c r="BA27" i="1"/>
  <c r="AZ27" i="1"/>
  <c r="AY27" i="1"/>
  <c r="AX27" i="1"/>
  <c r="AW27" i="1"/>
  <c r="AV27" i="1"/>
  <c r="AU27" i="1"/>
  <c r="AU36" i="1" s="1"/>
  <c r="AT27" i="1"/>
  <c r="AT36" i="1" s="1"/>
  <c r="AS27" i="1"/>
  <c r="AR27" i="1"/>
  <c r="AQ27" i="1"/>
  <c r="AP27" i="1"/>
  <c r="AO27" i="1"/>
  <c r="AN27" i="1"/>
  <c r="AM27" i="1"/>
  <c r="AM36" i="1" s="1"/>
  <c r="AL27" i="1"/>
  <c r="AL36" i="1" s="1"/>
  <c r="AK27" i="1"/>
  <c r="AJ27" i="1"/>
  <c r="AI27" i="1"/>
  <c r="AH27" i="1"/>
  <c r="AG27" i="1"/>
  <c r="AF27" i="1"/>
  <c r="AE27" i="1"/>
  <c r="AE36" i="1" s="1"/>
  <c r="AD27" i="1"/>
  <c r="AD36" i="1" s="1"/>
  <c r="AC27" i="1"/>
  <c r="AB27" i="1"/>
  <c r="AA27" i="1"/>
  <c r="Z27" i="1"/>
  <c r="Y27" i="1"/>
  <c r="X27" i="1"/>
  <c r="W27" i="1"/>
  <c r="W36" i="1" s="1"/>
  <c r="V27" i="1"/>
  <c r="V36" i="1" s="1"/>
  <c r="U27" i="1"/>
  <c r="T27" i="1"/>
  <c r="S27" i="1"/>
  <c r="R27" i="1"/>
  <c r="Q27" i="1"/>
  <c r="P27" i="1"/>
  <c r="O27" i="1"/>
  <c r="O36" i="1" s="1"/>
  <c r="N27" i="1"/>
  <c r="N36" i="1" s="1"/>
  <c r="M27" i="1"/>
  <c r="L27" i="1"/>
  <c r="K27" i="1"/>
  <c r="J27" i="1"/>
  <c r="I27" i="1"/>
  <c r="H27" i="1"/>
  <c r="G27" i="1"/>
  <c r="G36" i="1" s="1"/>
  <c r="F27" i="1"/>
  <c r="F36" i="1" s="1"/>
  <c r="BE25" i="1"/>
  <c r="BD25" i="1"/>
  <c r="BC25" i="1"/>
  <c r="BB25" i="1"/>
  <c r="BA25" i="1"/>
  <c r="AZ25" i="1"/>
  <c r="AY25" i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J48" i="1" l="1"/>
  <c r="R48" i="1"/>
  <c r="Z48" i="1"/>
  <c r="AH48" i="1"/>
  <c r="AP48" i="1"/>
  <c r="F48" i="1"/>
  <c r="AL48" i="1"/>
  <c r="K48" i="1"/>
  <c r="S48" i="1"/>
  <c r="AA48" i="1"/>
  <c r="AI48" i="1"/>
  <c r="AQ48" i="1"/>
  <c r="G48" i="1"/>
  <c r="AM48" i="1"/>
  <c r="L48" i="1"/>
  <c r="T48" i="1"/>
  <c r="AB48" i="1"/>
  <c r="AJ48" i="1"/>
  <c r="AR48" i="1"/>
  <c r="AZ48" i="1"/>
  <c r="N48" i="1"/>
  <c r="AT48" i="1"/>
  <c r="M48" i="1"/>
  <c r="U48" i="1"/>
  <c r="AC48" i="1"/>
  <c r="AK48" i="1"/>
  <c r="AS48" i="1"/>
  <c r="BA48" i="1"/>
  <c r="O48" i="1"/>
  <c r="AU48" i="1"/>
  <c r="V48" i="1"/>
  <c r="BB48" i="1"/>
  <c r="W48" i="1"/>
  <c r="BC48" i="1"/>
</calcChain>
</file>

<file path=xl/sharedStrings.xml><?xml version="1.0" encoding="utf-8"?>
<sst xmlns="http://schemas.openxmlformats.org/spreadsheetml/2006/main" count="156" uniqueCount="130">
  <si>
    <t>Depot</t>
  </si>
  <si>
    <t>Kategorie</t>
  </si>
  <si>
    <t>Instrumentenart</t>
  </si>
  <si>
    <t>ISIN</t>
  </si>
  <si>
    <t>Beschreibung</t>
  </si>
  <si>
    <t/>
  </si>
  <si>
    <t>Kapitalertragsteuer</t>
  </si>
  <si>
    <t>Gesamt</t>
  </si>
  <si>
    <t>Anschaffungen</t>
  </si>
  <si>
    <t>Erträge</t>
  </si>
  <si>
    <t>Veräußerungen</t>
  </si>
  <si>
    <t>Vorabpauschalen</t>
  </si>
  <si>
    <t>Solidaritätszuschlag</t>
  </si>
  <si>
    <t>Quellensteuer</t>
  </si>
  <si>
    <t>Nebenkosten</t>
  </si>
  <si>
    <t>Stückzinsen gezahlt</t>
  </si>
  <si>
    <t>Stückzinsen erhalten</t>
  </si>
  <si>
    <t>Historische AHK</t>
  </si>
  <si>
    <t>Handelsrecht</t>
  </si>
  <si>
    <t>Zugänge</t>
  </si>
  <si>
    <t>Abgänge</t>
  </si>
  <si>
    <t>Veräußerungs-ergebnis gesamt</t>
  </si>
  <si>
    <t>Veräußerungs-gewinne</t>
  </si>
  <si>
    <t>Veräußerungs-verluste</t>
  </si>
  <si>
    <t>Abschreibungen</t>
  </si>
  <si>
    <t>Zuschreibungen</t>
  </si>
  <si>
    <t>Tilgung Bewertungen</t>
  </si>
  <si>
    <t>Bewertungssaldo</t>
  </si>
  <si>
    <t>Steuerrecht</t>
  </si>
  <si>
    <t>Gebildete Vorabpauschale</t>
  </si>
  <si>
    <t>Tilgung Vorabpauschale</t>
  </si>
  <si>
    <t>Saldo Vorabpauschale</t>
  </si>
  <si>
    <t>543212345</t>
  </si>
  <si>
    <t>Aktien</t>
  </si>
  <si>
    <t>1002 - Stammaktien</t>
  </si>
  <si>
    <t>CH0038863350</t>
  </si>
  <si>
    <t>NESTLE NAM.        SF-,10</t>
  </si>
  <si>
    <t>DE0005557508</t>
  </si>
  <si>
    <t>DT.TELEKOM AG NA</t>
  </si>
  <si>
    <t>DE0006095003</t>
  </si>
  <si>
    <t>ENCAVIS AG  INH. O.N.</t>
  </si>
  <si>
    <t>DE0007100000</t>
  </si>
  <si>
    <t>MERCEDES-BENZ GRP NA O.N.</t>
  </si>
  <si>
    <t>DE0007164600</t>
  </si>
  <si>
    <t>SAP SE O.N.</t>
  </si>
  <si>
    <t>DE0007664005</t>
  </si>
  <si>
    <t>VOLKSWAGEN AG ST O.N.</t>
  </si>
  <si>
    <t>DE0008232125</t>
  </si>
  <si>
    <t>LUFTHANSA AG VNA O.N.</t>
  </si>
  <si>
    <t>DE0008404005</t>
  </si>
  <si>
    <t>ALLIANZ SE NA O.N.</t>
  </si>
  <si>
    <t>DE000A1EWWW0</t>
  </si>
  <si>
    <t>ADIDAS AG NA O.N.</t>
  </si>
  <si>
    <t>DE000BASF111</t>
  </si>
  <si>
    <t>BASF SE NA O.N.</t>
  </si>
  <si>
    <t>DE000CBK1001</t>
  </si>
  <si>
    <t>COMMERZBANK AG</t>
  </si>
  <si>
    <t>DK0060094928</t>
  </si>
  <si>
    <t>ORSTED A/S          DK 10</t>
  </si>
  <si>
    <t>FR0000120271</t>
  </si>
  <si>
    <t>TOTALENERGIES SE  EO 2,50</t>
  </si>
  <si>
    <t>US0378331005</t>
  </si>
  <si>
    <t>APPLE INC.</t>
  </si>
  <si>
    <t>US5949181045</t>
  </si>
  <si>
    <t>MICROSOFT    DL-,00000625</t>
  </si>
  <si>
    <t>US6516391066</t>
  </si>
  <si>
    <t>NEWMONT CORP.     DL 1,60</t>
  </si>
  <si>
    <t>US88160R1014</t>
  </si>
  <si>
    <t>TESLA INC. DL -,001</t>
  </si>
  <si>
    <t>-&gt; Summe Kategorie: Aktien</t>
  </si>
  <si>
    <t>Anleihen</t>
  </si>
  <si>
    <t>2001 - Anleihen</t>
  </si>
  <si>
    <t>DE000DL19TQ2</t>
  </si>
  <si>
    <t>DT.BANK MTN 17/22</t>
  </si>
  <si>
    <t>XS1203941775</t>
  </si>
  <si>
    <t>METRO MTN 15/25</t>
  </si>
  <si>
    <t>-&gt; Summe Kategorie: Anleihen</t>
  </si>
  <si>
    <t>Anrechte</t>
  </si>
  <si>
    <t>6111 - Genussrechte/Genussscheine</t>
  </si>
  <si>
    <t>CH0012032048</t>
  </si>
  <si>
    <t>ROCHE HLDG AG GEN.</t>
  </si>
  <si>
    <t>-&gt; Summe Kategorie: Anrechte</t>
  </si>
  <si>
    <t>Investmentfonds</t>
  </si>
  <si>
    <t>5001 - Wertpapierfonds</t>
  </si>
  <si>
    <t>LU0399027886</t>
  </si>
  <si>
    <t>FLOSS.V ST.-BD OPPOR.I</t>
  </si>
  <si>
    <t>5002 - Immobilienfonds</t>
  </si>
  <si>
    <t>DE0009807008</t>
  </si>
  <si>
    <t>GRUNDBESITZ EUROPA RC</t>
  </si>
  <si>
    <t>5003 - Indexfonds</t>
  </si>
  <si>
    <t>IE00B00FV128</t>
  </si>
  <si>
    <t>IS FTSE 250 U.ETF LSD</t>
  </si>
  <si>
    <t>IE00B1XNHC34</t>
  </si>
  <si>
    <t>ISHSII-GL.CL.ENERGY DLDIS</t>
  </si>
  <si>
    <t>IE00BL25JM42</t>
  </si>
  <si>
    <t>X(IE)-MSCI WORLD VAL.1CDL</t>
  </si>
  <si>
    <t>IE00BYPC1H27</t>
  </si>
  <si>
    <t>ISHSIV - ISH.CHIN.BD.U.ET</t>
  </si>
  <si>
    <t>IE00BYXG2H39</t>
  </si>
  <si>
    <t>ISIV-NASDAQ US BIOTE. DLA</t>
  </si>
  <si>
    <t>-&gt; Summe Kategorie: Investmentfonds</t>
  </si>
  <si>
    <t>-&gt; Summe Depot: 543212345</t>
  </si>
  <si>
    <t>Derivate</t>
  </si>
  <si>
    <t>7001 - Futures</t>
  </si>
  <si>
    <t>BMWFUTURE05012023</t>
  </si>
  <si>
    <t>BMW Future on index 05.01.2023</t>
  </si>
  <si>
    <t>SMIFUTURE16062023</t>
  </si>
  <si>
    <t>SMI Future on index 16.06.2023</t>
  </si>
  <si>
    <t>7501 - Options</t>
  </si>
  <si>
    <t>AIXCJAN232800</t>
  </si>
  <si>
    <t>AIX Call JAN23 28,00</t>
  </si>
  <si>
    <t>CRMNAVCJAN2313500</t>
  </si>
  <si>
    <t>CRM/NAV Call JAN23 135,00</t>
  </si>
  <si>
    <t>CRMNAVPMAR2314000</t>
  </si>
  <si>
    <t>CRM/NAV Put MAR23 140,00</t>
  </si>
  <si>
    <t>DE000C6ZTTR4</t>
  </si>
  <si>
    <t>ESTX50 EUR P Put JUL 23 EUR 4300 | OESX  P07230EUR004300,0000</t>
  </si>
  <si>
    <t>DE000C7T9KD6</t>
  </si>
  <si>
    <t>SMI Put JUL 23 CHF 11400 | OSMI  P07230CHF011400,0000</t>
  </si>
  <si>
    <t>LHAPMAR231040</t>
  </si>
  <si>
    <t>LHA Put MAR23 10,40</t>
  </si>
  <si>
    <t>US6541061031CALL</t>
  </si>
  <si>
    <t>NIKE INC.B</t>
  </si>
  <si>
    <t>-&gt; Summe Kategorie: Derivate</t>
  </si>
  <si>
    <t>-&gt; Summe Sonstige Vermögensgegenstände</t>
  </si>
  <si>
    <t>-&gt; Summe Gesamt: Familie Tüchtig GmbH</t>
  </si>
  <si>
    <t xml:space="preserve">            Finanzreport 01.01.2025 - 31.12.2025   |   Familie Tüchtig GmbH - 1122334455</t>
  </si>
  <si>
    <t>Stückzahl zum 31.12.2025</t>
  </si>
  <si>
    <t>zum 01.01.2025</t>
  </si>
  <si>
    <t>zum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</si>
</sst>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* #,##0\ &quot;€&quot;_-;\-* #,##0\ &quot;€&quot;_-;_-* &quot;-&quot;\ &quot;€&quot;_-;_-@_-"/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</numFmts>
  <fonts count="12"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6"/>
      <color theme="0" tint="-4.9958800012207406E-2"/>
      <name val="Roboto regular"/>
      <family val="2"/>
    </font>
    <font>
      <b/>
      <sz val="16"/>
      <color theme="0" tint="-4.9958800012207406E-2"/>
      <name val="Calibri Light"/>
      <family val="2"/>
      <scheme val="major"/>
    </font>
    <font>
      <sz val="16"/>
      <color theme="0" tint="-4.9958800012207406E-2"/>
      <name val="Roboto"/>
      <family val="2"/>
    </font>
    <font>
      <b/>
      <sz val="10"/>
      <color theme="0" tint="-4.9958800012207406E-2"/>
      <name val="Roboto Light"/>
      <family val="2"/>
    </font>
    <font>
      <sz val="16"/>
      <color theme="0" tint="-4.9958800012207406E-2"/>
      <name val="Calibri Light"/>
      <family val="2"/>
      <scheme val="major"/>
    </font>
    <font>
      <sz val="11"/>
      <color indexed="9"/>
      <name val="Roboto"/>
      <family val="2"/>
    </font>
    <font>
      <u/>
      <sz val="11"/>
      <color indexed="9"/>
      <name val="Roboto"/>
      <family val="2"/>
    </font>
    <font>
      <sz val="11"/>
      <color indexed="8"/>
      <name val="Roboto"/>
      <family val="2"/>
    </font>
    <font>
      <b/>
      <sz val="11"/>
      <color indexed="8"/>
      <name val="Roboto"/>
      <family val="2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 tint="-4.9958800012207406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83363"/>
        <bgColor indexed="64"/>
      </patternFill>
    </fill>
    <fill>
      <patternFill patternType="solid">
        <fgColor rgb="FF2FCE98"/>
        <bgColor indexed="64"/>
      </patternFill>
    </fill>
    <fill>
      <patternFill patternType="solid">
        <fgColor rgb="FF273566"/>
        <bgColor indexed="64"/>
      </patternFill>
    </fill>
  </fills>
  <borders count="11">
    <border>
      <left/>
      <right/>
      <top/>
      <bottom/>
      <diagonal/>
    </border>
    <border>
      <left style="double">
        <color rgb="FFBDBDBD"/>
      </left>
      <right/>
      <top/>
      <bottom style="dashDot">
        <color rgb="FFD4D4D4"/>
      </bottom>
      <diagonal/>
    </border>
    <border>
      <left style="double">
        <color rgb="FFBDBDBD"/>
      </left>
      <right/>
      <top/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  <border>
      <left style="double">
        <color rgb="FFBDBDBD"/>
      </left>
      <right style="thin">
        <color rgb="FFD4D4D4"/>
      </right>
      <top style="thin">
        <color rgb="FFD4D4D4"/>
      </top>
      <bottom style="thin">
        <color rgb="FFD4D4D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BDBDBD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D4D4D4"/>
      </left>
      <right style="thin">
        <color rgb="FFD4D4D4"/>
      </right>
      <top style="thin">
        <color rgb="FF000000"/>
      </top>
      <bottom style="double">
        <color rgb="FF000000"/>
      </bottom>
      <diagonal/>
    </border>
    <border>
      <left style="double">
        <color rgb="FFBDBDBD"/>
      </left>
      <right style="thin">
        <color rgb="FFD4D4D4"/>
      </right>
      <top style="thin">
        <color rgb="FF000000"/>
      </top>
      <bottom style="double">
        <color rgb="FF000000"/>
      </bottom>
      <diagonal/>
    </border>
    <border>
      <left/>
      <right/>
      <top/>
      <bottom style="dashDot">
        <color indexed="9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1" fillId="0" borderId="0"/>
  </cellStyleXfs>
  <cellXfs count="36">
    <xf numFmtId="0" fontId="0" fillId="0" borderId="0" xfId="0"/>
    <xf numFmtId="0" fontId="4" fillId="2" borderId="0" xfId="6" applyFont="1" applyFill="1" applyAlignment="1">
      <alignment vertical="center"/>
    </xf>
    <xf numFmtId="0" fontId="6" fillId="2" borderId="0" xfId="6" applyFont="1" applyFill="1" applyAlignment="1">
      <alignment vertical="center"/>
    </xf>
    <xf numFmtId="49" fontId="7" fillId="3" borderId="0" xfId="6" applyNumberFormat="1" applyFont="1" applyFill="1" applyAlignment="1">
      <alignment horizontal="center" vertical="center"/>
    </xf>
    <xf numFmtId="0" fontId="9" fillId="4" borderId="3" xfId="6" applyFont="1" applyFill="1" applyBorder="1" applyAlignment="1">
      <alignment horizontal="center" vertical="center"/>
    </xf>
    <xf numFmtId="164" fontId="9" fillId="4" borderId="3" xfId="6" applyNumberFormat="1" applyFont="1" applyFill="1" applyBorder="1" applyAlignment="1">
      <alignment horizontal="right" vertical="center"/>
    </xf>
    <xf numFmtId="164" fontId="9" fillId="4" borderId="4" xfId="6" applyNumberFormat="1" applyFont="1" applyFill="1" applyBorder="1" applyAlignment="1">
      <alignment horizontal="right" vertical="center"/>
    </xf>
    <xf numFmtId="44" fontId="9" fillId="4" borderId="3" xfId="6" applyNumberFormat="1" applyFont="1" applyFill="1" applyBorder="1" applyAlignment="1">
      <alignment horizontal="right" vertical="center"/>
    </xf>
    <xf numFmtId="0" fontId="9" fillId="5" borderId="5" xfId="6" applyFont="1" applyFill="1" applyBorder="1" applyAlignment="1">
      <alignment vertical="center"/>
    </xf>
    <xf numFmtId="0" fontId="9" fillId="5" borderId="5" xfId="6" applyFont="1" applyFill="1" applyBorder="1" applyAlignment="1">
      <alignment horizontal="center" vertical="center"/>
    </xf>
    <xf numFmtId="164" fontId="9" fillId="5" borderId="5" xfId="6" applyNumberFormat="1" applyFont="1" applyFill="1" applyBorder="1" applyAlignment="1">
      <alignment horizontal="right" vertical="center"/>
    </xf>
    <xf numFmtId="164" fontId="9" fillId="5" borderId="6" xfId="6" applyNumberFormat="1" applyFont="1" applyFill="1" applyBorder="1" applyAlignment="1">
      <alignment horizontal="right" vertical="center"/>
    </xf>
    <xf numFmtId="44" fontId="9" fillId="5" borderId="5" xfId="6" applyNumberFormat="1" applyFont="1" applyFill="1" applyBorder="1" applyAlignment="1">
      <alignment horizontal="right" vertical="center"/>
    </xf>
    <xf numFmtId="0" fontId="10" fillId="5" borderId="7" xfId="6" applyFont="1" applyFill="1" applyBorder="1" applyAlignment="1">
      <alignment vertical="center"/>
    </xf>
    <xf numFmtId="0" fontId="10" fillId="5" borderId="7" xfId="6" applyFont="1" applyFill="1" applyBorder="1" applyAlignment="1">
      <alignment horizontal="center" vertical="center"/>
    </xf>
    <xf numFmtId="164" fontId="10" fillId="5" borderId="8" xfId="6" applyNumberFormat="1" applyFont="1" applyFill="1" applyBorder="1" applyAlignment="1">
      <alignment horizontal="right" vertical="center"/>
    </xf>
    <xf numFmtId="164" fontId="10" fillId="5" borderId="9" xfId="6" applyNumberFormat="1" applyFont="1" applyFill="1" applyBorder="1" applyAlignment="1">
      <alignment horizontal="right" vertical="center"/>
    </xf>
    <xf numFmtId="44" fontId="10" fillId="5" borderId="8" xfId="6" applyNumberFormat="1" applyFont="1" applyFill="1" applyBorder="1" applyAlignment="1">
      <alignment horizontal="right" vertical="center"/>
    </xf>
    <xf numFmtId="0" fontId="9" fillId="6" borderId="0" xfId="6" applyFont="1" applyFill="1" applyAlignment="1">
      <alignment vertical="center"/>
    </xf>
    <xf numFmtId="44" fontId="9" fillId="6" borderId="0" xfId="6" applyNumberFormat="1" applyFont="1" applyFill="1" applyAlignment="1">
      <alignment horizontal="right" vertical="center"/>
    </xf>
    <xf numFmtId="0" fontId="9" fillId="6" borderId="0" xfId="6" applyFont="1" applyFill="1" applyAlignment="1">
      <alignment horizontal="center" vertical="center"/>
    </xf>
    <xf numFmtId="164" fontId="9" fillId="6" borderId="2" xfId="6" applyNumberFormat="1" applyFont="1" applyFill="1" applyBorder="1" applyAlignment="1">
      <alignment horizontal="right" vertical="center"/>
    </xf>
    <xf numFmtId="164" fontId="9" fillId="6" borderId="0" xfId="6" applyNumberFormat="1" applyFont="1" applyFill="1" applyAlignment="1">
      <alignment horizontal="right" vertical="center"/>
    </xf>
    <xf numFmtId="0" fontId="0" fillId="6" borderId="0" xfId="0" applyFill="1"/>
    <xf numFmtId="0" fontId="2" fillId="7" borderId="0" xfId="6" applyFont="1" applyFill="1" applyAlignment="1">
      <alignment vertical="center"/>
    </xf>
    <xf numFmtId="0" fontId="3" fillId="7" borderId="0" xfId="6" applyFont="1" applyFill="1" applyAlignment="1">
      <alignment vertical="center"/>
    </xf>
    <xf numFmtId="49" fontId="7" fillId="7" borderId="0" xfId="6" applyNumberFormat="1" applyFont="1" applyFill="1" applyAlignment="1">
      <alignment horizontal="center" vertical="center" wrapText="1"/>
    </xf>
    <xf numFmtId="0" fontId="0" fillId="7" borderId="0" xfId="0" applyFill="1"/>
    <xf numFmtId="0" fontId="5" fillId="7" borderId="0" xfId="6" applyFont="1" applyFill="1" applyAlignment="1">
      <alignment horizontal="center" vertical="center" wrapText="1"/>
    </xf>
    <xf numFmtId="49" fontId="7" fillId="7" borderId="0" xfId="6" applyNumberFormat="1" applyFont="1" applyFill="1" applyAlignment="1">
      <alignment horizontal="center" vertical="center" wrapText="1"/>
    </xf>
    <xf numFmtId="0" fontId="0" fillId="7" borderId="0" xfId="0" applyFill="1"/>
    <xf numFmtId="49" fontId="7" fillId="7" borderId="1" xfId="6" applyNumberFormat="1" applyFont="1" applyFill="1" applyBorder="1" applyAlignment="1">
      <alignment horizontal="center" vertical="center"/>
    </xf>
    <xf numFmtId="0" fontId="0" fillId="7" borderId="10" xfId="6" applyFont="1" applyFill="1" applyBorder="1" applyProtection="1">
      <protection hidden="1"/>
    </xf>
    <xf numFmtId="49" fontId="8" fillId="7" borderId="0" xfId="6" applyNumberFormat="1" applyFont="1" applyFill="1" applyAlignment="1">
      <alignment horizontal="center" vertical="center" wrapText="1"/>
    </xf>
    <xf numFmtId="14" fontId="7" fillId="7" borderId="2" xfId="6" applyNumberFormat="1" applyFont="1" applyFill="1" applyBorder="1" applyAlignment="1">
      <alignment horizontal="center" vertical="center"/>
    </xf>
    <xf numFmtId="14" fontId="7" fillId="7" borderId="0" xfId="6" applyNumberFormat="1" applyFont="1" applyFill="1" applyAlignment="1">
      <alignment horizontal="center" vertical="center" wrapText="1"/>
    </xf>
  </cellXfs>
  <cellStyles count="7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6" xr:uid="{00000000-0005-0000-0000-000000000000}"/>
    <cellStyle name="Percent" xfId="1" xr:uid="{00000000-0005-0000-0000-000001000000}"/>
    <cellStyle name="Standard" xfId="0" builtinId="0"/>
  </cellStyles>
  <dxfs count="0"/>
  <tableStyles count="0" defaultTableStyle="TableStyleMedium2" defaultPivotStyle="PivotStyleLight16"/>
  <colors>
    <mruColors>
      <color rgb="FF273566"/>
      <color rgb="FF2FCE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180975</xdr:rowOff>
    </xdr:from>
    <xdr:ext cx="304800" cy="304800"/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2400" y="180975"/>
          <a:ext cx="304800" cy="304800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10724-B204-724C-9483-AD02DF56BD9E}">
  <dimension ref="A1:BE48"/>
  <sheetViews>
    <sheetView tabSelected="1" workbookViewId="0">
      <pane xSplit="4" ySplit="4" topLeftCell="E8" activePane="bottomRight" state="frozen"/>
      <selection pane="topRight" activeCell="D1" sqref="D1"/>
      <selection pane="bottomLeft" activeCell="A5" sqref="A5"/>
      <selection pane="bottomRight" activeCell="C14" sqref="C14"/>
    </sheetView>
  </sheetViews>
  <sheetFormatPr baseColWidth="10" defaultColWidth="0" defaultRowHeight="15.75" zeroHeight="1"/>
  <cols>
    <col min="1" max="1" width="14.875" customWidth="1" collapsed="1"/>
    <col min="2" max="2" width="23.375" customWidth="1" collapsed="1"/>
    <col min="3" max="3" width="26.125" customWidth="1" collapsed="1"/>
    <col min="4" max="4" width="16" customWidth="1" collapsed="1"/>
    <col min="5" max="5" width="27.625" customWidth="1" collapsed="1"/>
    <col min="6" max="57" width="15.625" customWidth="1"/>
    <col min="58" max="16384" width="8" hidden="1"/>
  </cols>
  <sheetData>
    <row r="1" spans="1:57" s="27" customFormat="1" ht="54.75" customHeight="1">
      <c r="A1" s="24" t="s">
        <v>126</v>
      </c>
      <c r="B1" s="25"/>
      <c r="C1" s="25"/>
      <c r="D1" s="25"/>
      <c r="E1" s="25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</row>
    <row r="2" spans="1:57" ht="1.5" customHeight="1">
      <c r="A2" s="1"/>
      <c r="B2" s="1"/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</row>
    <row r="3" spans="1:57" s="27" customFormat="1" ht="24" customHeight="1">
      <c r="A3" s="28" t="s">
        <v>0</v>
      </c>
      <c r="B3" s="28" t="s">
        <v>1</v>
      </c>
      <c r="C3" s="28" t="s">
        <v>2</v>
      </c>
      <c r="D3" s="28" t="s">
        <v>3</v>
      </c>
      <c r="E3" s="28" t="s">
        <v>4</v>
      </c>
      <c r="F3" s="29" t="s">
        <v>6</v>
      </c>
      <c r="G3" s="30"/>
      <c r="H3" s="30"/>
      <c r="I3" s="30"/>
      <c r="J3" s="30"/>
      <c r="K3" s="29" t="s">
        <v>12</v>
      </c>
      <c r="L3" s="30"/>
      <c r="M3" s="30"/>
      <c r="N3" s="30"/>
      <c r="O3" s="30"/>
      <c r="P3" s="29" t="s">
        <v>13</v>
      </c>
      <c r="Q3" s="30"/>
      <c r="R3" s="30"/>
      <c r="S3" s="30"/>
      <c r="T3" s="30"/>
      <c r="U3" s="29" t="s">
        <v>14</v>
      </c>
      <c r="V3" s="30"/>
      <c r="W3" s="30"/>
      <c r="X3" s="30"/>
      <c r="Y3" s="30"/>
      <c r="Z3" s="29" t="s">
        <v>15</v>
      </c>
      <c r="AA3" s="29" t="s">
        <v>16</v>
      </c>
      <c r="AB3" s="29" t="s">
        <v>17</v>
      </c>
      <c r="AC3" s="30"/>
      <c r="AD3" s="29" t="s">
        <v>127</v>
      </c>
      <c r="AE3" s="31" t="s">
        <v>18</v>
      </c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1" t="s">
        <v>28</v>
      </c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</row>
    <row r="4" spans="1:57" s="27" customFormat="1" ht="36" customHeight="1">
      <c r="A4" s="28"/>
      <c r="B4" s="28"/>
      <c r="C4" s="28"/>
      <c r="D4" s="28"/>
      <c r="E4" s="28"/>
      <c r="F4" s="33" t="s">
        <v>7</v>
      </c>
      <c r="G4" s="26" t="s">
        <v>8</v>
      </c>
      <c r="H4" s="26" t="s">
        <v>9</v>
      </c>
      <c r="I4" s="26" t="s">
        <v>10</v>
      </c>
      <c r="J4" s="26" t="s">
        <v>11</v>
      </c>
      <c r="K4" s="33" t="s">
        <v>7</v>
      </c>
      <c r="L4" s="26" t="s">
        <v>8</v>
      </c>
      <c r="M4" s="26" t="s">
        <v>9</v>
      </c>
      <c r="N4" s="26" t="s">
        <v>10</v>
      </c>
      <c r="O4" s="26" t="s">
        <v>11</v>
      </c>
      <c r="P4" s="33" t="s">
        <v>7</v>
      </c>
      <c r="Q4" s="26" t="s">
        <v>8</v>
      </c>
      <c r="R4" s="26" t="s">
        <v>9</v>
      </c>
      <c r="S4" s="26" t="s">
        <v>10</v>
      </c>
      <c r="T4" s="26" t="s">
        <v>11</v>
      </c>
      <c r="U4" s="33" t="s">
        <v>7</v>
      </c>
      <c r="V4" s="26" t="s">
        <v>8</v>
      </c>
      <c r="W4" s="26" t="s">
        <v>9</v>
      </c>
      <c r="X4" s="26" t="s">
        <v>10</v>
      </c>
      <c r="Y4" s="26" t="s">
        <v>11</v>
      </c>
      <c r="Z4" s="30"/>
      <c r="AA4" s="30"/>
      <c r="AB4" s="26" t="s">
        <v>128</v>
      </c>
      <c r="AC4" s="26" t="s">
        <v>129</v>
      </c>
      <c r="AD4" s="30"/>
      <c r="AE4" s="34">
        <v>45658</v>
      </c>
      <c r="AF4" s="26" t="s">
        <v>19</v>
      </c>
      <c r="AG4" s="26" t="s">
        <v>20</v>
      </c>
      <c r="AH4" s="26" t="s">
        <v>9</v>
      </c>
      <c r="AI4" s="26" t="s">
        <v>21</v>
      </c>
      <c r="AJ4" s="26" t="s">
        <v>22</v>
      </c>
      <c r="AK4" s="26" t="s">
        <v>23</v>
      </c>
      <c r="AL4" s="26" t="s">
        <v>24</v>
      </c>
      <c r="AM4" s="26" t="s">
        <v>25</v>
      </c>
      <c r="AN4" s="26" t="s">
        <v>26</v>
      </c>
      <c r="AO4" s="26" t="s">
        <v>27</v>
      </c>
      <c r="AP4" s="35">
        <v>46022</v>
      </c>
      <c r="AQ4" s="34">
        <v>45658</v>
      </c>
      <c r="AR4" s="26" t="s">
        <v>19</v>
      </c>
      <c r="AS4" s="26" t="s">
        <v>20</v>
      </c>
      <c r="AT4" s="26" t="s">
        <v>9</v>
      </c>
      <c r="AU4" s="26" t="s">
        <v>21</v>
      </c>
      <c r="AV4" s="26" t="s">
        <v>22</v>
      </c>
      <c r="AW4" s="26" t="s">
        <v>23</v>
      </c>
      <c r="AX4" s="26" t="s">
        <v>29</v>
      </c>
      <c r="AY4" s="26" t="s">
        <v>30</v>
      </c>
      <c r="AZ4" s="26" t="s">
        <v>31</v>
      </c>
      <c r="BA4" s="26" t="s">
        <v>24</v>
      </c>
      <c r="BB4" s="26" t="s">
        <v>25</v>
      </c>
      <c r="BC4" s="26" t="s">
        <v>26</v>
      </c>
      <c r="BD4" s="26" t="s">
        <v>27</v>
      </c>
      <c r="BE4" s="35">
        <v>46022</v>
      </c>
    </row>
    <row r="5" spans="1:57">
      <c r="A5" s="4" t="s">
        <v>32</v>
      </c>
      <c r="B5" s="4" t="s">
        <v>33</v>
      </c>
      <c r="C5" s="4" t="s">
        <v>34</v>
      </c>
      <c r="D5" s="4" t="s">
        <v>35</v>
      </c>
      <c r="E5" s="4" t="s">
        <v>36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210</v>
      </c>
      <c r="Q5" s="7">
        <v>0</v>
      </c>
      <c r="R5" s="7">
        <v>210</v>
      </c>
      <c r="S5" s="7">
        <v>0</v>
      </c>
      <c r="T5" s="7">
        <v>0</v>
      </c>
      <c r="U5" s="7">
        <v>120</v>
      </c>
      <c r="V5" s="7">
        <v>120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45745</v>
      </c>
      <c r="AD5" s="4">
        <v>125</v>
      </c>
      <c r="AE5" s="6">
        <v>0</v>
      </c>
      <c r="AF5" s="5">
        <v>45745</v>
      </c>
      <c r="AG5" s="5">
        <v>0</v>
      </c>
      <c r="AH5" s="5">
        <v>600</v>
      </c>
      <c r="AI5" s="5">
        <v>0</v>
      </c>
      <c r="AJ5" s="5">
        <v>0</v>
      </c>
      <c r="AK5" s="5">
        <v>0</v>
      </c>
      <c r="AL5" s="5">
        <v>-35906.5</v>
      </c>
      <c r="AM5" s="5">
        <v>0</v>
      </c>
      <c r="AN5" s="5">
        <v>0</v>
      </c>
      <c r="AO5" s="5">
        <v>-35906.5</v>
      </c>
      <c r="AP5" s="5">
        <v>9838.5</v>
      </c>
      <c r="AQ5" s="6">
        <v>0</v>
      </c>
      <c r="AR5" s="5">
        <v>45745</v>
      </c>
      <c r="AS5" s="5">
        <v>0</v>
      </c>
      <c r="AT5" s="5">
        <v>600</v>
      </c>
      <c r="AU5" s="5">
        <v>0</v>
      </c>
      <c r="AV5" s="5">
        <v>0</v>
      </c>
      <c r="AW5" s="5">
        <v>0</v>
      </c>
      <c r="AX5" s="5">
        <v>0</v>
      </c>
      <c r="AY5" s="5">
        <v>0</v>
      </c>
      <c r="AZ5" s="5">
        <v>0</v>
      </c>
      <c r="BA5" s="5">
        <v>0</v>
      </c>
      <c r="BB5" s="5">
        <v>0</v>
      </c>
      <c r="BC5" s="5">
        <v>0</v>
      </c>
      <c r="BD5" s="5">
        <v>0</v>
      </c>
      <c r="BE5" s="5">
        <v>45745</v>
      </c>
    </row>
    <row r="6" spans="1:57">
      <c r="D6" s="4" t="s">
        <v>37</v>
      </c>
      <c r="E6" s="4" t="s">
        <v>38</v>
      </c>
      <c r="F6" s="7">
        <v>10</v>
      </c>
      <c r="G6" s="7">
        <v>0</v>
      </c>
      <c r="H6" s="7">
        <v>0</v>
      </c>
      <c r="I6" s="7">
        <v>10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100</v>
      </c>
      <c r="V6" s="7">
        <v>50</v>
      </c>
      <c r="W6" s="7">
        <v>0</v>
      </c>
      <c r="X6" s="7">
        <v>50</v>
      </c>
      <c r="Y6" s="7">
        <v>0</v>
      </c>
      <c r="Z6" s="7">
        <v>0</v>
      </c>
      <c r="AA6" s="7">
        <v>0</v>
      </c>
      <c r="AB6" s="7">
        <v>45400</v>
      </c>
      <c r="AC6" s="7">
        <v>61227.5</v>
      </c>
      <c r="AD6" s="4">
        <v>3800</v>
      </c>
      <c r="AE6" s="6">
        <v>45400</v>
      </c>
      <c r="AF6" s="5">
        <v>19050</v>
      </c>
      <c r="AG6" s="5">
        <v>3222.5</v>
      </c>
      <c r="AH6" s="5">
        <v>575</v>
      </c>
      <c r="AI6" s="5">
        <v>-872.5</v>
      </c>
      <c r="AJ6" s="5">
        <v>0</v>
      </c>
      <c r="AK6" s="5">
        <v>-872.5</v>
      </c>
      <c r="AL6" s="5">
        <v>0</v>
      </c>
      <c r="AM6" s="5">
        <v>0</v>
      </c>
      <c r="AN6" s="5">
        <v>0</v>
      </c>
      <c r="AO6" s="5">
        <v>0</v>
      </c>
      <c r="AP6" s="5">
        <v>61227.5</v>
      </c>
      <c r="AQ6" s="6">
        <v>45400</v>
      </c>
      <c r="AR6" s="5">
        <v>19050</v>
      </c>
      <c r="AS6" s="5">
        <v>3222.5</v>
      </c>
      <c r="AT6" s="5">
        <v>575</v>
      </c>
      <c r="AU6" s="5">
        <v>-872.5</v>
      </c>
      <c r="AV6" s="5">
        <v>0</v>
      </c>
      <c r="AW6" s="5">
        <v>-872.5</v>
      </c>
      <c r="AX6" s="5">
        <v>0</v>
      </c>
      <c r="AY6" s="5">
        <v>0</v>
      </c>
      <c r="AZ6" s="5">
        <v>0</v>
      </c>
      <c r="BA6" s="5">
        <v>0</v>
      </c>
      <c r="BB6" s="5">
        <v>0</v>
      </c>
      <c r="BC6" s="5">
        <v>0</v>
      </c>
      <c r="BD6" s="5">
        <v>0</v>
      </c>
      <c r="BE6" s="5">
        <v>61227.5</v>
      </c>
    </row>
    <row r="7" spans="1:57">
      <c r="D7" s="4" t="s">
        <v>39</v>
      </c>
      <c r="E7" s="4" t="s">
        <v>40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50</v>
      </c>
      <c r="V7" s="7">
        <v>50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10250</v>
      </c>
      <c r="AD7" s="4">
        <v>600</v>
      </c>
      <c r="AE7" s="6">
        <v>0</v>
      </c>
      <c r="AF7" s="5">
        <v>10250</v>
      </c>
      <c r="AG7" s="5">
        <v>0</v>
      </c>
      <c r="AH7" s="5">
        <v>0</v>
      </c>
      <c r="AI7" s="5">
        <v>0</v>
      </c>
      <c r="AJ7" s="5">
        <v>0</v>
      </c>
      <c r="AK7" s="5">
        <v>0</v>
      </c>
      <c r="AL7" s="5">
        <v>0</v>
      </c>
      <c r="AM7" s="5">
        <v>0</v>
      </c>
      <c r="AN7" s="5">
        <v>0</v>
      </c>
      <c r="AO7" s="5">
        <v>0</v>
      </c>
      <c r="AP7" s="5">
        <v>10250</v>
      </c>
      <c r="AQ7" s="6">
        <v>0</v>
      </c>
      <c r="AR7" s="5">
        <v>10250</v>
      </c>
      <c r="AS7" s="5">
        <v>0</v>
      </c>
      <c r="AT7" s="5">
        <v>0</v>
      </c>
      <c r="AU7" s="5">
        <v>0</v>
      </c>
      <c r="AV7" s="5">
        <v>0</v>
      </c>
      <c r="AW7" s="5">
        <v>0</v>
      </c>
      <c r="AX7" s="5">
        <v>0</v>
      </c>
      <c r="AY7" s="5">
        <v>0</v>
      </c>
      <c r="AZ7" s="5">
        <v>0</v>
      </c>
      <c r="BA7" s="5">
        <v>0</v>
      </c>
      <c r="BB7" s="5">
        <v>0</v>
      </c>
      <c r="BC7" s="5">
        <v>0</v>
      </c>
      <c r="BD7" s="5">
        <v>0</v>
      </c>
      <c r="BE7" s="5">
        <v>10250</v>
      </c>
    </row>
    <row r="8" spans="1:57">
      <c r="D8" s="4" t="s">
        <v>41</v>
      </c>
      <c r="E8" s="4" t="s">
        <v>42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120</v>
      </c>
      <c r="V8" s="7">
        <v>120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40120</v>
      </c>
      <c r="AD8" s="4">
        <v>800</v>
      </c>
      <c r="AE8" s="6">
        <v>0</v>
      </c>
      <c r="AF8" s="5">
        <v>40120</v>
      </c>
      <c r="AG8" s="5">
        <v>0</v>
      </c>
      <c r="AH8" s="5">
        <v>0</v>
      </c>
      <c r="AI8" s="5">
        <v>0</v>
      </c>
      <c r="AJ8" s="5">
        <v>0</v>
      </c>
      <c r="AK8" s="5">
        <v>0</v>
      </c>
      <c r="AL8" s="5">
        <v>0</v>
      </c>
      <c r="AM8" s="5">
        <v>0</v>
      </c>
      <c r="AN8" s="5">
        <v>0</v>
      </c>
      <c r="AO8" s="5">
        <v>0</v>
      </c>
      <c r="AP8" s="5">
        <v>40120</v>
      </c>
      <c r="AQ8" s="6">
        <v>0</v>
      </c>
      <c r="AR8" s="5">
        <v>40120</v>
      </c>
      <c r="AS8" s="5">
        <v>0</v>
      </c>
      <c r="AT8" s="5">
        <v>0</v>
      </c>
      <c r="AU8" s="5">
        <v>0</v>
      </c>
      <c r="AV8" s="5">
        <v>0</v>
      </c>
      <c r="AW8" s="5">
        <v>0</v>
      </c>
      <c r="AX8" s="5">
        <v>0</v>
      </c>
      <c r="AY8" s="5">
        <v>0</v>
      </c>
      <c r="AZ8" s="5">
        <v>0</v>
      </c>
      <c r="BA8" s="5">
        <v>0</v>
      </c>
      <c r="BB8" s="5">
        <v>0</v>
      </c>
      <c r="BC8" s="5">
        <v>0</v>
      </c>
      <c r="BD8" s="5">
        <v>0</v>
      </c>
      <c r="BE8" s="5">
        <v>40120</v>
      </c>
    </row>
    <row r="9" spans="1:57">
      <c r="D9" s="4" t="s">
        <v>43</v>
      </c>
      <c r="E9" s="4" t="s">
        <v>44</v>
      </c>
      <c r="F9" s="7">
        <v>250</v>
      </c>
      <c r="G9" s="7">
        <v>0</v>
      </c>
      <c r="H9" s="7">
        <v>250</v>
      </c>
      <c r="I9" s="7">
        <v>0</v>
      </c>
      <c r="J9" s="7">
        <v>0</v>
      </c>
      <c r="K9" s="7">
        <v>13.75</v>
      </c>
      <c r="L9" s="7">
        <v>0</v>
      </c>
      <c r="M9" s="7">
        <v>13.75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20200</v>
      </c>
      <c r="AC9" s="7">
        <v>20200</v>
      </c>
      <c r="AD9" s="4">
        <v>200</v>
      </c>
      <c r="AE9" s="6">
        <v>20200</v>
      </c>
      <c r="AF9" s="5">
        <v>0</v>
      </c>
      <c r="AG9" s="5">
        <v>0</v>
      </c>
      <c r="AH9" s="5">
        <v>1000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  <c r="AO9" s="5">
        <v>0</v>
      </c>
      <c r="AP9" s="5">
        <v>20200</v>
      </c>
      <c r="AQ9" s="6">
        <v>20200</v>
      </c>
      <c r="AR9" s="5">
        <v>0</v>
      </c>
      <c r="AS9" s="5">
        <v>0</v>
      </c>
      <c r="AT9" s="5">
        <v>1000</v>
      </c>
      <c r="AU9" s="5">
        <v>0</v>
      </c>
      <c r="AV9" s="5">
        <v>0</v>
      </c>
      <c r="AW9" s="5">
        <v>0</v>
      </c>
      <c r="AX9" s="5">
        <v>0</v>
      </c>
      <c r="AY9" s="5">
        <v>0</v>
      </c>
      <c r="AZ9" s="5">
        <v>0</v>
      </c>
      <c r="BA9" s="5">
        <v>0</v>
      </c>
      <c r="BB9" s="5">
        <v>0</v>
      </c>
      <c r="BC9" s="5">
        <v>0</v>
      </c>
      <c r="BD9" s="5">
        <v>0</v>
      </c>
      <c r="BE9" s="5">
        <v>20200</v>
      </c>
    </row>
    <row r="10" spans="1:57">
      <c r="D10" s="4" t="s">
        <v>45</v>
      </c>
      <c r="E10" s="4" t="s">
        <v>46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21050</v>
      </c>
      <c r="AC10" s="7">
        <v>21050</v>
      </c>
      <c r="AD10" s="4">
        <v>1000</v>
      </c>
      <c r="AE10" s="6">
        <v>21050</v>
      </c>
      <c r="AF10" s="5">
        <v>0</v>
      </c>
      <c r="AG10" s="5">
        <v>0</v>
      </c>
      <c r="AH10" s="5">
        <v>0</v>
      </c>
      <c r="AI10" s="5">
        <v>0</v>
      </c>
      <c r="AJ10" s="5">
        <v>0</v>
      </c>
      <c r="AK10" s="5">
        <v>0</v>
      </c>
      <c r="AL10" s="5">
        <v>0</v>
      </c>
      <c r="AM10" s="5">
        <v>0</v>
      </c>
      <c r="AN10" s="5">
        <v>0</v>
      </c>
      <c r="AO10" s="5">
        <v>0</v>
      </c>
      <c r="AP10" s="5">
        <v>21050</v>
      </c>
      <c r="AQ10" s="6">
        <v>21050</v>
      </c>
      <c r="AR10" s="5">
        <v>0</v>
      </c>
      <c r="AS10" s="5">
        <v>0</v>
      </c>
      <c r="AT10" s="5">
        <v>0</v>
      </c>
      <c r="AU10" s="5">
        <v>0</v>
      </c>
      <c r="AV10" s="5">
        <v>0</v>
      </c>
      <c r="AW10" s="5">
        <v>0</v>
      </c>
      <c r="AX10" s="5">
        <v>0</v>
      </c>
      <c r="AY10" s="5">
        <v>0</v>
      </c>
      <c r="AZ10" s="5">
        <v>0</v>
      </c>
      <c r="BA10" s="5">
        <v>0</v>
      </c>
      <c r="BB10" s="5">
        <v>0</v>
      </c>
      <c r="BC10" s="5">
        <v>0</v>
      </c>
      <c r="BD10" s="5">
        <v>0</v>
      </c>
      <c r="BE10" s="5">
        <v>21050</v>
      </c>
    </row>
    <row r="11" spans="1:57">
      <c r="D11" s="4" t="s">
        <v>47</v>
      </c>
      <c r="E11" s="4" t="s">
        <v>48</v>
      </c>
      <c r="F11" s="7">
        <v>250</v>
      </c>
      <c r="G11" s="7">
        <v>0</v>
      </c>
      <c r="H11" s="7">
        <v>0</v>
      </c>
      <c r="I11" s="7">
        <v>250</v>
      </c>
      <c r="J11" s="7">
        <v>0</v>
      </c>
      <c r="K11" s="7">
        <v>13.75</v>
      </c>
      <c r="L11" s="7">
        <v>0</v>
      </c>
      <c r="M11" s="7">
        <v>0</v>
      </c>
      <c r="N11" s="7">
        <v>13.75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50</v>
      </c>
      <c r="V11" s="7">
        <v>0</v>
      </c>
      <c r="W11" s="7">
        <v>0</v>
      </c>
      <c r="X11" s="7">
        <v>50</v>
      </c>
      <c r="Y11" s="7">
        <v>0</v>
      </c>
      <c r="Z11" s="7">
        <v>0</v>
      </c>
      <c r="AA11" s="7">
        <v>0</v>
      </c>
      <c r="AB11" s="7">
        <v>50500</v>
      </c>
      <c r="AC11" s="7">
        <v>40400</v>
      </c>
      <c r="AD11" s="4">
        <v>4000</v>
      </c>
      <c r="AE11" s="6">
        <v>40000</v>
      </c>
      <c r="AF11" s="5">
        <v>0</v>
      </c>
      <c r="AG11" s="5">
        <v>8000</v>
      </c>
      <c r="AH11" s="5">
        <v>0</v>
      </c>
      <c r="AI11" s="5">
        <v>4950</v>
      </c>
      <c r="AJ11" s="5">
        <v>4950</v>
      </c>
      <c r="AK11" s="5">
        <v>0</v>
      </c>
      <c r="AL11" s="5">
        <v>0</v>
      </c>
      <c r="AM11" s="5">
        <v>6000</v>
      </c>
      <c r="AN11" s="5">
        <v>2100</v>
      </c>
      <c r="AO11" s="5">
        <v>-2400</v>
      </c>
      <c r="AP11" s="5">
        <v>38000</v>
      </c>
      <c r="AQ11" s="6">
        <v>50500</v>
      </c>
      <c r="AR11" s="5">
        <v>0</v>
      </c>
      <c r="AS11" s="5">
        <v>10100</v>
      </c>
      <c r="AT11" s="5">
        <v>0</v>
      </c>
      <c r="AU11" s="5">
        <v>2850</v>
      </c>
      <c r="AV11" s="5">
        <v>2850</v>
      </c>
      <c r="AW11" s="5">
        <v>0</v>
      </c>
      <c r="AX11" s="5">
        <v>0</v>
      </c>
      <c r="AY11" s="5">
        <v>0</v>
      </c>
      <c r="AZ11" s="5">
        <v>0</v>
      </c>
      <c r="BA11" s="5">
        <v>0</v>
      </c>
      <c r="BB11" s="5">
        <v>0</v>
      </c>
      <c r="BC11" s="5">
        <v>0</v>
      </c>
      <c r="BD11" s="5">
        <v>0</v>
      </c>
      <c r="BE11" s="5">
        <v>40400</v>
      </c>
    </row>
    <row r="12" spans="1:57">
      <c r="D12" s="4" t="s">
        <v>49</v>
      </c>
      <c r="E12" s="4" t="s">
        <v>50</v>
      </c>
      <c r="F12" s="7">
        <v>825</v>
      </c>
      <c r="G12" s="7">
        <v>0</v>
      </c>
      <c r="H12" s="7">
        <v>825</v>
      </c>
      <c r="I12" s="7">
        <v>0</v>
      </c>
      <c r="J12" s="7">
        <v>0</v>
      </c>
      <c r="K12" s="7">
        <v>45.38</v>
      </c>
      <c r="L12" s="7">
        <v>0</v>
      </c>
      <c r="M12" s="7">
        <v>45.38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9100</v>
      </c>
      <c r="AC12" s="7">
        <v>9100</v>
      </c>
      <c r="AD12" s="4">
        <v>60</v>
      </c>
      <c r="AE12" s="6">
        <v>9100</v>
      </c>
      <c r="AF12" s="5">
        <v>0</v>
      </c>
      <c r="AG12" s="5">
        <v>0</v>
      </c>
      <c r="AH12" s="5">
        <v>3300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  <c r="AO12" s="5">
        <v>0</v>
      </c>
      <c r="AP12" s="5">
        <v>9100</v>
      </c>
      <c r="AQ12" s="6">
        <v>9100</v>
      </c>
      <c r="AR12" s="5">
        <v>0</v>
      </c>
      <c r="AS12" s="5">
        <v>0</v>
      </c>
      <c r="AT12" s="5">
        <v>3300</v>
      </c>
      <c r="AU12" s="5">
        <v>0</v>
      </c>
      <c r="AV12" s="5">
        <v>0</v>
      </c>
      <c r="AW12" s="5">
        <v>0</v>
      </c>
      <c r="AX12" s="5">
        <v>0</v>
      </c>
      <c r="AY12" s="5">
        <v>0</v>
      </c>
      <c r="AZ12" s="5">
        <v>0</v>
      </c>
      <c r="BA12" s="5">
        <v>0</v>
      </c>
      <c r="BB12" s="5">
        <v>0</v>
      </c>
      <c r="BC12" s="5">
        <v>0</v>
      </c>
      <c r="BD12" s="5">
        <v>0</v>
      </c>
      <c r="BE12" s="5">
        <v>9100</v>
      </c>
    </row>
    <row r="13" spans="1:57">
      <c r="D13" s="4" t="s">
        <v>51</v>
      </c>
      <c r="E13" s="4" t="s">
        <v>52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100</v>
      </c>
      <c r="V13" s="7">
        <v>100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19600</v>
      </c>
      <c r="AD13" s="4">
        <v>150</v>
      </c>
      <c r="AE13" s="6">
        <v>0</v>
      </c>
      <c r="AF13" s="5">
        <v>19600</v>
      </c>
      <c r="AG13" s="5">
        <v>0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  <c r="AO13" s="5">
        <v>0</v>
      </c>
      <c r="AP13" s="5">
        <v>19600</v>
      </c>
      <c r="AQ13" s="6">
        <v>0</v>
      </c>
      <c r="AR13" s="5">
        <v>19600</v>
      </c>
      <c r="AS13" s="5">
        <v>0</v>
      </c>
      <c r="AT13" s="5">
        <v>0</v>
      </c>
      <c r="AU13" s="5">
        <v>0</v>
      </c>
      <c r="AV13" s="5">
        <v>0</v>
      </c>
      <c r="AW13" s="5">
        <v>0</v>
      </c>
      <c r="AX13" s="5">
        <v>0</v>
      </c>
      <c r="AY13" s="5">
        <v>0</v>
      </c>
      <c r="AZ13" s="5">
        <v>0</v>
      </c>
      <c r="BA13" s="5">
        <v>0</v>
      </c>
      <c r="BB13" s="5">
        <v>0</v>
      </c>
      <c r="BC13" s="5">
        <v>0</v>
      </c>
      <c r="BD13" s="5">
        <v>0</v>
      </c>
      <c r="BE13" s="5">
        <v>19600</v>
      </c>
    </row>
    <row r="14" spans="1:57">
      <c r="D14" s="4" t="s">
        <v>53</v>
      </c>
      <c r="E14" s="4" t="s">
        <v>54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50</v>
      </c>
      <c r="V14" s="7">
        <v>50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25000</v>
      </c>
      <c r="AC14" s="7">
        <v>37050</v>
      </c>
      <c r="AD14" s="4">
        <v>700</v>
      </c>
      <c r="AE14" s="6">
        <v>25000</v>
      </c>
      <c r="AF14" s="5">
        <v>12050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>
        <v>-7412</v>
      </c>
      <c r="AM14" s="5">
        <v>0</v>
      </c>
      <c r="AN14" s="5">
        <v>0</v>
      </c>
      <c r="AO14" s="5">
        <v>-7412</v>
      </c>
      <c r="AP14" s="5">
        <v>29638</v>
      </c>
      <c r="AQ14" s="6">
        <v>25000</v>
      </c>
      <c r="AR14" s="5">
        <v>12050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0</v>
      </c>
      <c r="AZ14" s="5">
        <v>0</v>
      </c>
      <c r="BA14" s="5">
        <v>0</v>
      </c>
      <c r="BB14" s="5">
        <v>0</v>
      </c>
      <c r="BC14" s="5">
        <v>0</v>
      </c>
      <c r="BD14" s="5">
        <v>0</v>
      </c>
      <c r="BE14" s="5">
        <v>37050</v>
      </c>
    </row>
    <row r="15" spans="1:57">
      <c r="D15" s="4" t="s">
        <v>55</v>
      </c>
      <c r="E15" s="4" t="s">
        <v>56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100</v>
      </c>
      <c r="V15" s="7">
        <v>100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18100</v>
      </c>
      <c r="AD15" s="4">
        <v>1500</v>
      </c>
      <c r="AE15" s="6">
        <v>0</v>
      </c>
      <c r="AF15" s="5">
        <v>18100</v>
      </c>
      <c r="AG15" s="5">
        <v>0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18100</v>
      </c>
      <c r="AQ15" s="6">
        <v>0</v>
      </c>
      <c r="AR15" s="5">
        <v>18100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5">
        <v>0</v>
      </c>
      <c r="AZ15" s="5">
        <v>0</v>
      </c>
      <c r="BA15" s="5">
        <v>0</v>
      </c>
      <c r="BB15" s="5">
        <v>0</v>
      </c>
      <c r="BC15" s="5">
        <v>0</v>
      </c>
      <c r="BD15" s="5">
        <v>0</v>
      </c>
      <c r="BE15" s="5">
        <v>18100</v>
      </c>
    </row>
    <row r="16" spans="1:57">
      <c r="D16" s="4" t="s">
        <v>57</v>
      </c>
      <c r="E16" s="4" t="s">
        <v>58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150</v>
      </c>
      <c r="Q16" s="7">
        <v>0</v>
      </c>
      <c r="R16" s="7">
        <v>150</v>
      </c>
      <c r="S16" s="7">
        <v>0</v>
      </c>
      <c r="T16" s="7">
        <v>0</v>
      </c>
      <c r="U16" s="7">
        <v>110</v>
      </c>
      <c r="V16" s="7">
        <v>110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29870</v>
      </c>
      <c r="AD16" s="4">
        <v>300</v>
      </c>
      <c r="AE16" s="6">
        <v>0</v>
      </c>
      <c r="AF16" s="5">
        <v>29870</v>
      </c>
      <c r="AG16" s="5">
        <v>0</v>
      </c>
      <c r="AH16" s="5">
        <v>500</v>
      </c>
      <c r="AI16" s="5">
        <v>0</v>
      </c>
      <c r="AJ16" s="5">
        <v>0</v>
      </c>
      <c r="AK16" s="5">
        <v>0</v>
      </c>
      <c r="AL16" s="5">
        <v>-16406.240000000002</v>
      </c>
      <c r="AM16" s="5">
        <v>0</v>
      </c>
      <c r="AN16" s="5">
        <v>0</v>
      </c>
      <c r="AO16" s="5">
        <v>-16406.240000000002</v>
      </c>
      <c r="AP16" s="5">
        <v>13463.76</v>
      </c>
      <c r="AQ16" s="6">
        <v>0</v>
      </c>
      <c r="AR16" s="5">
        <v>29870</v>
      </c>
      <c r="AS16" s="5">
        <v>0</v>
      </c>
      <c r="AT16" s="5">
        <v>500</v>
      </c>
      <c r="AU16" s="5">
        <v>0</v>
      </c>
      <c r="AV16" s="5">
        <v>0</v>
      </c>
      <c r="AW16" s="5">
        <v>0</v>
      </c>
      <c r="AX16" s="5">
        <v>0</v>
      </c>
      <c r="AY16" s="5">
        <v>0</v>
      </c>
      <c r="AZ16" s="5">
        <v>0</v>
      </c>
      <c r="BA16" s="5">
        <v>0</v>
      </c>
      <c r="BB16" s="5">
        <v>0</v>
      </c>
      <c r="BC16" s="5">
        <v>0</v>
      </c>
      <c r="BD16" s="5">
        <v>0</v>
      </c>
      <c r="BE16" s="5">
        <v>29870</v>
      </c>
    </row>
    <row r="17" spans="1:57">
      <c r="D17" s="4" t="s">
        <v>59</v>
      </c>
      <c r="E17" s="4" t="s">
        <v>60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175</v>
      </c>
      <c r="Q17" s="7">
        <v>0</v>
      </c>
      <c r="R17" s="7">
        <v>175</v>
      </c>
      <c r="S17" s="7">
        <v>0</v>
      </c>
      <c r="T17" s="7">
        <v>0</v>
      </c>
      <c r="U17" s="7">
        <v>60</v>
      </c>
      <c r="V17" s="7">
        <v>60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45060</v>
      </c>
      <c r="AD17" s="4">
        <v>1000</v>
      </c>
      <c r="AE17" s="6">
        <v>0</v>
      </c>
      <c r="AF17" s="5">
        <v>45060</v>
      </c>
      <c r="AG17" s="5">
        <v>0</v>
      </c>
      <c r="AH17" s="5">
        <v>700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45060</v>
      </c>
      <c r="AQ17" s="6">
        <v>0</v>
      </c>
      <c r="AR17" s="5">
        <v>45060</v>
      </c>
      <c r="AS17" s="5">
        <v>0</v>
      </c>
      <c r="AT17" s="5">
        <v>700</v>
      </c>
      <c r="AU17" s="5">
        <v>0</v>
      </c>
      <c r="AV17" s="5">
        <v>0</v>
      </c>
      <c r="AW17" s="5">
        <v>0</v>
      </c>
      <c r="AX17" s="5">
        <v>0</v>
      </c>
      <c r="AY17" s="5">
        <v>0</v>
      </c>
      <c r="AZ17" s="5">
        <v>0</v>
      </c>
      <c r="BA17" s="5">
        <v>0</v>
      </c>
      <c r="BB17" s="5">
        <v>0</v>
      </c>
      <c r="BC17" s="5">
        <v>0</v>
      </c>
      <c r="BD17" s="5">
        <v>0</v>
      </c>
      <c r="BE17" s="5">
        <v>45060</v>
      </c>
    </row>
    <row r="18" spans="1:57">
      <c r="D18" s="4" t="s">
        <v>61</v>
      </c>
      <c r="E18" s="4" t="s">
        <v>62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140.97999999999999</v>
      </c>
      <c r="Q18" s="7">
        <v>0</v>
      </c>
      <c r="R18" s="7">
        <v>140.97999999999999</v>
      </c>
      <c r="S18" s="7">
        <v>0</v>
      </c>
      <c r="T18" s="7">
        <v>0</v>
      </c>
      <c r="U18" s="7">
        <v>240</v>
      </c>
      <c r="V18" s="7">
        <v>240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22600</v>
      </c>
      <c r="AC18" s="7">
        <v>132879.29999999999</v>
      </c>
      <c r="AD18" s="4">
        <v>1000</v>
      </c>
      <c r="AE18" s="6">
        <v>22600</v>
      </c>
      <c r="AF18" s="5">
        <v>110279.3</v>
      </c>
      <c r="AG18" s="5">
        <v>0</v>
      </c>
      <c r="AH18" s="5">
        <v>479.16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  <c r="AO18" s="5">
        <v>0</v>
      </c>
      <c r="AP18" s="5">
        <v>132879.29999999999</v>
      </c>
      <c r="AQ18" s="6">
        <v>22600</v>
      </c>
      <c r="AR18" s="5">
        <v>110279.3</v>
      </c>
      <c r="AS18" s="5">
        <v>0</v>
      </c>
      <c r="AT18" s="5">
        <v>479.16</v>
      </c>
      <c r="AU18" s="5">
        <v>0</v>
      </c>
      <c r="AV18" s="5">
        <v>0</v>
      </c>
      <c r="AW18" s="5">
        <v>0</v>
      </c>
      <c r="AX18" s="5">
        <v>0</v>
      </c>
      <c r="AY18" s="5">
        <v>0</v>
      </c>
      <c r="AZ18" s="5">
        <v>0</v>
      </c>
      <c r="BA18" s="5">
        <v>0</v>
      </c>
      <c r="BB18" s="5">
        <v>0</v>
      </c>
      <c r="BC18" s="5">
        <v>0</v>
      </c>
      <c r="BD18" s="5">
        <v>0</v>
      </c>
      <c r="BE18" s="5">
        <v>132879.29999999999</v>
      </c>
    </row>
    <row r="19" spans="1:57">
      <c r="D19" s="4" t="s">
        <v>63</v>
      </c>
      <c r="E19" s="4" t="s">
        <v>64</v>
      </c>
      <c r="F19" s="7">
        <v>154.69</v>
      </c>
      <c r="G19" s="7">
        <v>0</v>
      </c>
      <c r="H19" s="7">
        <v>154.69</v>
      </c>
      <c r="I19" s="7">
        <v>0</v>
      </c>
      <c r="J19" s="7">
        <v>0</v>
      </c>
      <c r="K19" s="7">
        <v>8.51</v>
      </c>
      <c r="L19" s="7">
        <v>0</v>
      </c>
      <c r="M19" s="7">
        <v>8.51</v>
      </c>
      <c r="N19" s="7">
        <v>0</v>
      </c>
      <c r="O19" s="7">
        <v>0</v>
      </c>
      <c r="P19" s="7">
        <v>123.75</v>
      </c>
      <c r="Q19" s="7">
        <v>0</v>
      </c>
      <c r="R19" s="7">
        <v>123.75</v>
      </c>
      <c r="S19" s="7">
        <v>0</v>
      </c>
      <c r="T19" s="7">
        <v>0</v>
      </c>
      <c r="U19" s="7">
        <v>92.37</v>
      </c>
      <c r="V19" s="7">
        <v>92.37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44200</v>
      </c>
      <c r="AC19" s="7">
        <v>54619.07</v>
      </c>
      <c r="AD19" s="4">
        <v>250</v>
      </c>
      <c r="AE19" s="6">
        <v>44200</v>
      </c>
      <c r="AF19" s="5">
        <v>10419.07</v>
      </c>
      <c r="AG19" s="5">
        <v>0</v>
      </c>
      <c r="AH19" s="5">
        <v>548.85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  <c r="AO19" s="5">
        <v>0</v>
      </c>
      <c r="AP19" s="5">
        <v>54619.07</v>
      </c>
      <c r="AQ19" s="6">
        <v>44200</v>
      </c>
      <c r="AR19" s="5">
        <v>10419.07</v>
      </c>
      <c r="AS19" s="5">
        <v>0</v>
      </c>
      <c r="AT19" s="5">
        <v>548.85</v>
      </c>
      <c r="AU19" s="5">
        <v>0</v>
      </c>
      <c r="AV19" s="5">
        <v>0</v>
      </c>
      <c r="AW19" s="5">
        <v>0</v>
      </c>
      <c r="AX19" s="5">
        <v>0</v>
      </c>
      <c r="AY19" s="5">
        <v>0</v>
      </c>
      <c r="AZ19" s="5">
        <v>0</v>
      </c>
      <c r="BA19" s="5">
        <v>0</v>
      </c>
      <c r="BB19" s="5">
        <v>0</v>
      </c>
      <c r="BC19" s="5">
        <v>0</v>
      </c>
      <c r="BD19" s="5">
        <v>0</v>
      </c>
      <c r="BE19" s="5">
        <v>54619.07</v>
      </c>
    </row>
    <row r="20" spans="1:57">
      <c r="D20" s="4" t="s">
        <v>65</v>
      </c>
      <c r="E20" s="4" t="s">
        <v>66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281.95</v>
      </c>
      <c r="Q20" s="7">
        <v>0</v>
      </c>
      <c r="R20" s="7">
        <v>281.95</v>
      </c>
      <c r="S20" s="7">
        <v>0</v>
      </c>
      <c r="T20" s="7">
        <v>0</v>
      </c>
      <c r="U20" s="7">
        <v>110</v>
      </c>
      <c r="V20" s="7">
        <v>110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33934.58</v>
      </c>
      <c r="AD20" s="4">
        <v>700</v>
      </c>
      <c r="AE20" s="6">
        <v>0</v>
      </c>
      <c r="AF20" s="5">
        <v>33934.58</v>
      </c>
      <c r="AG20" s="5">
        <v>0</v>
      </c>
      <c r="AH20" s="5">
        <v>958.31</v>
      </c>
      <c r="AI20" s="5">
        <v>0</v>
      </c>
      <c r="AJ20" s="5">
        <v>0</v>
      </c>
      <c r="AK20" s="5">
        <v>0</v>
      </c>
      <c r="AL20" s="5">
        <v>-8438.3799999999992</v>
      </c>
      <c r="AM20" s="5">
        <v>0</v>
      </c>
      <c r="AN20" s="5">
        <v>0</v>
      </c>
      <c r="AO20" s="5">
        <v>-8438.3799999999992</v>
      </c>
      <c r="AP20" s="5">
        <v>25496.2</v>
      </c>
      <c r="AQ20" s="6">
        <v>0</v>
      </c>
      <c r="AR20" s="5">
        <v>33934.58</v>
      </c>
      <c r="AS20" s="5">
        <v>0</v>
      </c>
      <c r="AT20" s="5">
        <v>958.31</v>
      </c>
      <c r="AU20" s="5">
        <v>0</v>
      </c>
      <c r="AV20" s="5">
        <v>0</v>
      </c>
      <c r="AW20" s="5">
        <v>0</v>
      </c>
      <c r="AX20" s="5">
        <v>0</v>
      </c>
      <c r="AY20" s="5">
        <v>0</v>
      </c>
      <c r="AZ20" s="5">
        <v>0</v>
      </c>
      <c r="BA20" s="5">
        <v>0</v>
      </c>
      <c r="BB20" s="5">
        <v>0</v>
      </c>
      <c r="BC20" s="5">
        <v>0</v>
      </c>
      <c r="BD20" s="5">
        <v>0</v>
      </c>
      <c r="BE20" s="5">
        <v>33934.58</v>
      </c>
    </row>
    <row r="21" spans="1:57">
      <c r="D21" s="4" t="s">
        <v>67</v>
      </c>
      <c r="E21" s="4" t="s">
        <v>68</v>
      </c>
      <c r="F21" s="7">
        <v>206.08</v>
      </c>
      <c r="G21" s="7">
        <v>0</v>
      </c>
      <c r="H21" s="7">
        <v>0</v>
      </c>
      <c r="I21" s="7">
        <v>206.08</v>
      </c>
      <c r="J21" s="7">
        <v>0</v>
      </c>
      <c r="K21" s="7">
        <v>11.33</v>
      </c>
      <c r="L21" s="7">
        <v>0</v>
      </c>
      <c r="M21" s="7">
        <v>0</v>
      </c>
      <c r="N21" s="7">
        <v>11.33</v>
      </c>
      <c r="O21" s="7">
        <v>0</v>
      </c>
      <c r="P21" s="7">
        <v>196.27</v>
      </c>
      <c r="Q21" s="7">
        <v>0</v>
      </c>
      <c r="R21" s="7">
        <v>0</v>
      </c>
      <c r="S21" s="7">
        <v>196.27</v>
      </c>
      <c r="T21" s="7">
        <v>0</v>
      </c>
      <c r="U21" s="7">
        <v>98.14</v>
      </c>
      <c r="V21" s="7">
        <v>0</v>
      </c>
      <c r="W21" s="7">
        <v>0</v>
      </c>
      <c r="X21" s="7">
        <v>98.14</v>
      </c>
      <c r="Y21" s="7">
        <v>0</v>
      </c>
      <c r="Z21" s="7">
        <v>0</v>
      </c>
      <c r="AA21" s="7">
        <v>0</v>
      </c>
      <c r="AB21" s="7">
        <v>25200</v>
      </c>
      <c r="AC21" s="7">
        <v>15750</v>
      </c>
      <c r="AD21" s="4">
        <v>50</v>
      </c>
      <c r="AE21" s="6">
        <v>25200</v>
      </c>
      <c r="AF21" s="5">
        <v>0</v>
      </c>
      <c r="AG21" s="5">
        <v>9450</v>
      </c>
      <c r="AH21" s="5">
        <v>0</v>
      </c>
      <c r="AI21" s="5">
        <v>2654.56</v>
      </c>
      <c r="AJ21" s="5">
        <v>2654.56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15750</v>
      </c>
      <c r="AQ21" s="6">
        <v>25200</v>
      </c>
      <c r="AR21" s="5">
        <v>0</v>
      </c>
      <c r="AS21" s="5">
        <v>9450</v>
      </c>
      <c r="AT21" s="5">
        <v>0</v>
      </c>
      <c r="AU21" s="5">
        <v>2654.56</v>
      </c>
      <c r="AV21" s="5">
        <v>2654.56</v>
      </c>
      <c r="AW21" s="5">
        <v>0</v>
      </c>
      <c r="AX21" s="5">
        <v>0</v>
      </c>
      <c r="AY21" s="5">
        <v>0</v>
      </c>
      <c r="AZ21" s="5">
        <v>0</v>
      </c>
      <c r="BA21" s="5">
        <v>0</v>
      </c>
      <c r="BB21" s="5">
        <v>0</v>
      </c>
      <c r="BC21" s="5">
        <v>0</v>
      </c>
      <c r="BD21" s="5">
        <v>0</v>
      </c>
      <c r="BE21" s="5">
        <v>15750</v>
      </c>
    </row>
    <row r="22" spans="1:57" s="23" customFormat="1">
      <c r="A22" s="18"/>
      <c r="B22" s="18" t="s">
        <v>69</v>
      </c>
      <c r="C22" s="18"/>
      <c r="D22" s="18"/>
      <c r="E22" s="18"/>
      <c r="F22" s="19">
        <f t="shared" ref="F22:AK22" si="0">F21+F20+F19+F18+F17+F16+F15+F14+F13+F12+F11+F10+F9+F8+F7+F6+F5</f>
        <v>1695.77</v>
      </c>
      <c r="G22" s="19">
        <f t="shared" si="0"/>
        <v>0</v>
      </c>
      <c r="H22" s="19">
        <f t="shared" si="0"/>
        <v>1229.69</v>
      </c>
      <c r="I22" s="19">
        <f t="shared" si="0"/>
        <v>466.08000000000004</v>
      </c>
      <c r="J22" s="19">
        <f t="shared" si="0"/>
        <v>0</v>
      </c>
      <c r="K22" s="19">
        <f t="shared" si="0"/>
        <v>92.72</v>
      </c>
      <c r="L22" s="19">
        <f t="shared" si="0"/>
        <v>0</v>
      </c>
      <c r="M22" s="19">
        <f t="shared" si="0"/>
        <v>67.64</v>
      </c>
      <c r="N22" s="19">
        <f t="shared" si="0"/>
        <v>25.08</v>
      </c>
      <c r="O22" s="19">
        <f t="shared" si="0"/>
        <v>0</v>
      </c>
      <c r="P22" s="19">
        <f t="shared" si="0"/>
        <v>1277.95</v>
      </c>
      <c r="Q22" s="19">
        <f t="shared" si="0"/>
        <v>0</v>
      </c>
      <c r="R22" s="19">
        <f t="shared" si="0"/>
        <v>1081.6799999999998</v>
      </c>
      <c r="S22" s="19">
        <f t="shared" si="0"/>
        <v>196.27</v>
      </c>
      <c r="T22" s="19">
        <f t="shared" si="0"/>
        <v>0</v>
      </c>
      <c r="U22" s="19">
        <f t="shared" si="0"/>
        <v>1400.51</v>
      </c>
      <c r="V22" s="19">
        <f t="shared" si="0"/>
        <v>1202.3699999999999</v>
      </c>
      <c r="W22" s="19">
        <f t="shared" si="0"/>
        <v>0</v>
      </c>
      <c r="X22" s="19">
        <f t="shared" si="0"/>
        <v>198.14</v>
      </c>
      <c r="Y22" s="19">
        <f t="shared" si="0"/>
        <v>0</v>
      </c>
      <c r="Z22" s="19">
        <f t="shared" si="0"/>
        <v>0</v>
      </c>
      <c r="AA22" s="19">
        <f t="shared" si="0"/>
        <v>0</v>
      </c>
      <c r="AB22" s="19">
        <f t="shared" si="0"/>
        <v>263250</v>
      </c>
      <c r="AC22" s="19">
        <f t="shared" si="0"/>
        <v>634955.44999999995</v>
      </c>
      <c r="AD22" s="20">
        <f t="shared" si="0"/>
        <v>16235</v>
      </c>
      <c r="AE22" s="21">
        <f t="shared" si="0"/>
        <v>252750</v>
      </c>
      <c r="AF22" s="22">
        <f t="shared" si="0"/>
        <v>394477.95</v>
      </c>
      <c r="AG22" s="22">
        <f t="shared" si="0"/>
        <v>20672.5</v>
      </c>
      <c r="AH22" s="22">
        <f t="shared" si="0"/>
        <v>8661.32</v>
      </c>
      <c r="AI22" s="22">
        <f t="shared" si="0"/>
        <v>6732.0599999999995</v>
      </c>
      <c r="AJ22" s="22">
        <f t="shared" si="0"/>
        <v>7604.5599999999995</v>
      </c>
      <c r="AK22" s="22">
        <f t="shared" si="0"/>
        <v>-872.5</v>
      </c>
      <c r="AL22" s="22">
        <f t="shared" ref="AL22:BE22" si="1">AL21+AL20+AL19+AL18+AL17+AL16+AL15+AL14+AL13+AL12+AL11+AL10+AL9+AL8+AL7+AL6+AL5</f>
        <v>-68163.12</v>
      </c>
      <c r="AM22" s="22">
        <f t="shared" si="1"/>
        <v>6000</v>
      </c>
      <c r="AN22" s="22">
        <f t="shared" si="1"/>
        <v>2100</v>
      </c>
      <c r="AO22" s="22">
        <f t="shared" si="1"/>
        <v>-70563.12</v>
      </c>
      <c r="AP22" s="22">
        <f t="shared" si="1"/>
        <v>564392.32999999996</v>
      </c>
      <c r="AQ22" s="21">
        <f t="shared" si="1"/>
        <v>263250</v>
      </c>
      <c r="AR22" s="22">
        <f t="shared" si="1"/>
        <v>394477.95</v>
      </c>
      <c r="AS22" s="22">
        <f t="shared" si="1"/>
        <v>22772.5</v>
      </c>
      <c r="AT22" s="22">
        <f t="shared" si="1"/>
        <v>8661.32</v>
      </c>
      <c r="AU22" s="22">
        <f t="shared" si="1"/>
        <v>4632.0599999999995</v>
      </c>
      <c r="AV22" s="22">
        <f t="shared" si="1"/>
        <v>5504.5599999999995</v>
      </c>
      <c r="AW22" s="22">
        <f t="shared" si="1"/>
        <v>-872.5</v>
      </c>
      <c r="AX22" s="22">
        <f t="shared" si="1"/>
        <v>0</v>
      </c>
      <c r="AY22" s="22">
        <f t="shared" si="1"/>
        <v>0</v>
      </c>
      <c r="AZ22" s="22">
        <f t="shared" si="1"/>
        <v>0</v>
      </c>
      <c r="BA22" s="22">
        <f t="shared" si="1"/>
        <v>0</v>
      </c>
      <c r="BB22" s="22">
        <f t="shared" si="1"/>
        <v>0</v>
      </c>
      <c r="BC22" s="22">
        <f t="shared" si="1"/>
        <v>0</v>
      </c>
      <c r="BD22" s="22">
        <f t="shared" si="1"/>
        <v>0</v>
      </c>
      <c r="BE22" s="22">
        <f t="shared" si="1"/>
        <v>634955.44999999995</v>
      </c>
    </row>
    <row r="23" spans="1:57">
      <c r="B23" s="4" t="s">
        <v>70</v>
      </c>
      <c r="C23" s="4" t="s">
        <v>71</v>
      </c>
      <c r="D23" s="4" t="s">
        <v>72</v>
      </c>
      <c r="E23" s="4" t="s">
        <v>73</v>
      </c>
      <c r="F23" s="7">
        <v>175</v>
      </c>
      <c r="G23" s="7">
        <v>0</v>
      </c>
      <c r="H23" s="7">
        <v>175</v>
      </c>
      <c r="I23" s="7">
        <v>0</v>
      </c>
      <c r="J23" s="7">
        <v>0</v>
      </c>
      <c r="K23" s="7">
        <v>9.6300000000000008</v>
      </c>
      <c r="L23" s="7">
        <v>0</v>
      </c>
      <c r="M23" s="7">
        <v>9.6300000000000008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80000</v>
      </c>
      <c r="AC23" s="7">
        <v>80000</v>
      </c>
      <c r="AD23" s="4">
        <v>80000</v>
      </c>
      <c r="AE23" s="6">
        <v>80000</v>
      </c>
      <c r="AF23" s="5">
        <v>0</v>
      </c>
      <c r="AG23" s="5">
        <v>0</v>
      </c>
      <c r="AH23" s="5">
        <v>700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80000</v>
      </c>
      <c r="AQ23" s="6">
        <v>80000</v>
      </c>
      <c r="AR23" s="5">
        <v>0</v>
      </c>
      <c r="AS23" s="5">
        <v>0</v>
      </c>
      <c r="AT23" s="5">
        <v>700</v>
      </c>
      <c r="AU23" s="5">
        <v>0</v>
      </c>
      <c r="AV23" s="5">
        <v>0</v>
      </c>
      <c r="AW23" s="5">
        <v>0</v>
      </c>
      <c r="AX23" s="5">
        <v>0</v>
      </c>
      <c r="AY23" s="5">
        <v>0</v>
      </c>
      <c r="AZ23" s="5">
        <v>0</v>
      </c>
      <c r="BA23" s="5">
        <v>0</v>
      </c>
      <c r="BB23" s="5">
        <v>0</v>
      </c>
      <c r="BC23" s="5">
        <v>0</v>
      </c>
      <c r="BD23" s="5">
        <v>0</v>
      </c>
      <c r="BE23" s="5">
        <v>80000</v>
      </c>
    </row>
    <row r="24" spans="1:57">
      <c r="D24" s="4" t="s">
        <v>74</v>
      </c>
      <c r="E24" s="4" t="s">
        <v>75</v>
      </c>
      <c r="F24" s="7">
        <v>250</v>
      </c>
      <c r="G24" s="7">
        <v>0</v>
      </c>
      <c r="H24" s="7">
        <v>250</v>
      </c>
      <c r="I24" s="7">
        <v>0</v>
      </c>
      <c r="J24" s="7">
        <v>0</v>
      </c>
      <c r="K24" s="7">
        <v>13.75</v>
      </c>
      <c r="L24" s="7">
        <v>0</v>
      </c>
      <c r="M24" s="7">
        <v>13.75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50000</v>
      </c>
      <c r="AC24" s="7">
        <v>0</v>
      </c>
      <c r="AD24" s="4">
        <v>0</v>
      </c>
      <c r="AE24" s="6">
        <v>50000</v>
      </c>
      <c r="AF24" s="5">
        <v>0</v>
      </c>
      <c r="AG24" s="5">
        <v>50000</v>
      </c>
      <c r="AH24" s="5">
        <v>1000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6">
        <v>50000</v>
      </c>
      <c r="AR24" s="5">
        <v>0</v>
      </c>
      <c r="AS24" s="5">
        <v>50000</v>
      </c>
      <c r="AT24" s="5">
        <v>1000</v>
      </c>
      <c r="AU24" s="5">
        <v>0</v>
      </c>
      <c r="AV24" s="5">
        <v>0</v>
      </c>
      <c r="AW24" s="5">
        <v>0</v>
      </c>
      <c r="AX24" s="5">
        <v>0</v>
      </c>
      <c r="AY24" s="5">
        <v>0</v>
      </c>
      <c r="AZ24" s="5">
        <v>0</v>
      </c>
      <c r="BA24" s="5">
        <v>0</v>
      </c>
      <c r="BB24" s="5">
        <v>0</v>
      </c>
      <c r="BC24" s="5">
        <v>0</v>
      </c>
      <c r="BD24" s="5">
        <v>0</v>
      </c>
      <c r="BE24" s="5">
        <v>0</v>
      </c>
    </row>
    <row r="25" spans="1:57" s="23" customFormat="1">
      <c r="A25" s="18"/>
      <c r="B25" s="18" t="s">
        <v>76</v>
      </c>
      <c r="C25" s="18"/>
      <c r="D25" s="18"/>
      <c r="E25" s="18"/>
      <c r="F25" s="19">
        <f t="shared" ref="F25:AK25" si="2">F24+F23</f>
        <v>425</v>
      </c>
      <c r="G25" s="19">
        <f t="shared" si="2"/>
        <v>0</v>
      </c>
      <c r="H25" s="19">
        <f t="shared" si="2"/>
        <v>425</v>
      </c>
      <c r="I25" s="19">
        <f t="shared" si="2"/>
        <v>0</v>
      </c>
      <c r="J25" s="19">
        <f t="shared" si="2"/>
        <v>0</v>
      </c>
      <c r="K25" s="19">
        <f t="shared" si="2"/>
        <v>23.380000000000003</v>
      </c>
      <c r="L25" s="19">
        <f t="shared" si="2"/>
        <v>0</v>
      </c>
      <c r="M25" s="19">
        <f t="shared" si="2"/>
        <v>23.380000000000003</v>
      </c>
      <c r="N25" s="19">
        <f t="shared" si="2"/>
        <v>0</v>
      </c>
      <c r="O25" s="19">
        <f t="shared" si="2"/>
        <v>0</v>
      </c>
      <c r="P25" s="19">
        <f t="shared" si="2"/>
        <v>0</v>
      </c>
      <c r="Q25" s="19">
        <f t="shared" si="2"/>
        <v>0</v>
      </c>
      <c r="R25" s="19">
        <f t="shared" si="2"/>
        <v>0</v>
      </c>
      <c r="S25" s="19">
        <f t="shared" si="2"/>
        <v>0</v>
      </c>
      <c r="T25" s="19">
        <f t="shared" si="2"/>
        <v>0</v>
      </c>
      <c r="U25" s="19">
        <f t="shared" si="2"/>
        <v>0</v>
      </c>
      <c r="V25" s="19">
        <f t="shared" si="2"/>
        <v>0</v>
      </c>
      <c r="W25" s="19">
        <f t="shared" si="2"/>
        <v>0</v>
      </c>
      <c r="X25" s="19">
        <f t="shared" si="2"/>
        <v>0</v>
      </c>
      <c r="Y25" s="19">
        <f t="shared" si="2"/>
        <v>0</v>
      </c>
      <c r="Z25" s="19">
        <f t="shared" si="2"/>
        <v>0</v>
      </c>
      <c r="AA25" s="19">
        <f t="shared" si="2"/>
        <v>0</v>
      </c>
      <c r="AB25" s="19">
        <f t="shared" si="2"/>
        <v>130000</v>
      </c>
      <c r="AC25" s="19">
        <f t="shared" si="2"/>
        <v>80000</v>
      </c>
      <c r="AD25" s="20">
        <f t="shared" si="2"/>
        <v>80000</v>
      </c>
      <c r="AE25" s="21">
        <f t="shared" si="2"/>
        <v>130000</v>
      </c>
      <c r="AF25" s="22">
        <f t="shared" si="2"/>
        <v>0</v>
      </c>
      <c r="AG25" s="22">
        <f t="shared" si="2"/>
        <v>50000</v>
      </c>
      <c r="AH25" s="22">
        <f t="shared" si="2"/>
        <v>1700</v>
      </c>
      <c r="AI25" s="22">
        <f t="shared" si="2"/>
        <v>0</v>
      </c>
      <c r="AJ25" s="22">
        <f t="shared" si="2"/>
        <v>0</v>
      </c>
      <c r="AK25" s="22">
        <f t="shared" si="2"/>
        <v>0</v>
      </c>
      <c r="AL25" s="22">
        <f t="shared" ref="AL25:BE25" si="3">AL24+AL23</f>
        <v>0</v>
      </c>
      <c r="AM25" s="22">
        <f t="shared" si="3"/>
        <v>0</v>
      </c>
      <c r="AN25" s="22">
        <f t="shared" si="3"/>
        <v>0</v>
      </c>
      <c r="AO25" s="22">
        <f t="shared" si="3"/>
        <v>0</v>
      </c>
      <c r="AP25" s="22">
        <f t="shared" si="3"/>
        <v>80000</v>
      </c>
      <c r="AQ25" s="21">
        <f t="shared" si="3"/>
        <v>130000</v>
      </c>
      <c r="AR25" s="22">
        <f t="shared" si="3"/>
        <v>0</v>
      </c>
      <c r="AS25" s="22">
        <f t="shared" si="3"/>
        <v>50000</v>
      </c>
      <c r="AT25" s="22">
        <f t="shared" si="3"/>
        <v>1700</v>
      </c>
      <c r="AU25" s="22">
        <f t="shared" si="3"/>
        <v>0</v>
      </c>
      <c r="AV25" s="22">
        <f t="shared" si="3"/>
        <v>0</v>
      </c>
      <c r="AW25" s="22">
        <f t="shared" si="3"/>
        <v>0</v>
      </c>
      <c r="AX25" s="22">
        <f t="shared" si="3"/>
        <v>0</v>
      </c>
      <c r="AY25" s="22">
        <f t="shared" si="3"/>
        <v>0</v>
      </c>
      <c r="AZ25" s="22">
        <f t="shared" si="3"/>
        <v>0</v>
      </c>
      <c r="BA25" s="22">
        <f t="shared" si="3"/>
        <v>0</v>
      </c>
      <c r="BB25" s="22">
        <f t="shared" si="3"/>
        <v>0</v>
      </c>
      <c r="BC25" s="22">
        <f t="shared" si="3"/>
        <v>0</v>
      </c>
      <c r="BD25" s="22">
        <f t="shared" si="3"/>
        <v>0</v>
      </c>
      <c r="BE25" s="22">
        <f t="shared" si="3"/>
        <v>80000</v>
      </c>
    </row>
    <row r="26" spans="1:57">
      <c r="B26" s="4" t="s">
        <v>77</v>
      </c>
      <c r="C26" s="4" t="s">
        <v>78</v>
      </c>
      <c r="D26" s="4" t="s">
        <v>79</v>
      </c>
      <c r="E26" s="4" t="s">
        <v>80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10000</v>
      </c>
      <c r="AC26" s="7">
        <v>10000</v>
      </c>
      <c r="AD26" s="4">
        <v>125</v>
      </c>
      <c r="AE26" s="6">
        <v>8716</v>
      </c>
      <c r="AF26" s="5">
        <v>0</v>
      </c>
      <c r="AG26" s="5">
        <v>0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1284</v>
      </c>
      <c r="AN26" s="5">
        <v>0</v>
      </c>
      <c r="AO26" s="5">
        <v>0</v>
      </c>
      <c r="AP26" s="5">
        <v>10000</v>
      </c>
      <c r="AQ26" s="6">
        <v>10000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5">
        <v>0</v>
      </c>
      <c r="AY26" s="5">
        <v>0</v>
      </c>
      <c r="AZ26" s="5">
        <v>0</v>
      </c>
      <c r="BA26" s="5">
        <v>0</v>
      </c>
      <c r="BB26" s="5">
        <v>0</v>
      </c>
      <c r="BC26" s="5">
        <v>0</v>
      </c>
      <c r="BD26" s="5">
        <v>0</v>
      </c>
      <c r="BE26" s="5">
        <v>10000</v>
      </c>
    </row>
    <row r="27" spans="1:57" s="23" customFormat="1">
      <c r="A27" s="18"/>
      <c r="B27" s="18" t="s">
        <v>81</v>
      </c>
      <c r="C27" s="18"/>
      <c r="D27" s="18"/>
      <c r="E27" s="18"/>
      <c r="F27" s="19">
        <f t="shared" ref="F27:AK27" si="4">F26</f>
        <v>0</v>
      </c>
      <c r="G27" s="19">
        <f t="shared" si="4"/>
        <v>0</v>
      </c>
      <c r="H27" s="19">
        <f t="shared" si="4"/>
        <v>0</v>
      </c>
      <c r="I27" s="19">
        <f t="shared" si="4"/>
        <v>0</v>
      </c>
      <c r="J27" s="19">
        <f t="shared" si="4"/>
        <v>0</v>
      </c>
      <c r="K27" s="19">
        <f t="shared" si="4"/>
        <v>0</v>
      </c>
      <c r="L27" s="19">
        <f t="shared" si="4"/>
        <v>0</v>
      </c>
      <c r="M27" s="19">
        <f t="shared" si="4"/>
        <v>0</v>
      </c>
      <c r="N27" s="19">
        <f t="shared" si="4"/>
        <v>0</v>
      </c>
      <c r="O27" s="19">
        <f t="shared" si="4"/>
        <v>0</v>
      </c>
      <c r="P27" s="19">
        <f t="shared" si="4"/>
        <v>0</v>
      </c>
      <c r="Q27" s="19">
        <f t="shared" si="4"/>
        <v>0</v>
      </c>
      <c r="R27" s="19">
        <f t="shared" si="4"/>
        <v>0</v>
      </c>
      <c r="S27" s="19">
        <f t="shared" si="4"/>
        <v>0</v>
      </c>
      <c r="T27" s="19">
        <f t="shared" si="4"/>
        <v>0</v>
      </c>
      <c r="U27" s="19">
        <f t="shared" si="4"/>
        <v>0</v>
      </c>
      <c r="V27" s="19">
        <f t="shared" si="4"/>
        <v>0</v>
      </c>
      <c r="W27" s="19">
        <f t="shared" si="4"/>
        <v>0</v>
      </c>
      <c r="X27" s="19">
        <f t="shared" si="4"/>
        <v>0</v>
      </c>
      <c r="Y27" s="19">
        <f t="shared" si="4"/>
        <v>0</v>
      </c>
      <c r="Z27" s="19">
        <f t="shared" si="4"/>
        <v>0</v>
      </c>
      <c r="AA27" s="19">
        <f t="shared" si="4"/>
        <v>0</v>
      </c>
      <c r="AB27" s="19">
        <f t="shared" si="4"/>
        <v>10000</v>
      </c>
      <c r="AC27" s="19">
        <f t="shared" si="4"/>
        <v>10000</v>
      </c>
      <c r="AD27" s="20">
        <f t="shared" si="4"/>
        <v>125</v>
      </c>
      <c r="AE27" s="21">
        <f t="shared" si="4"/>
        <v>8716</v>
      </c>
      <c r="AF27" s="22">
        <f t="shared" si="4"/>
        <v>0</v>
      </c>
      <c r="AG27" s="22">
        <f t="shared" si="4"/>
        <v>0</v>
      </c>
      <c r="AH27" s="22">
        <f t="shared" si="4"/>
        <v>0</v>
      </c>
      <c r="AI27" s="22">
        <f t="shared" si="4"/>
        <v>0</v>
      </c>
      <c r="AJ27" s="22">
        <f t="shared" si="4"/>
        <v>0</v>
      </c>
      <c r="AK27" s="22">
        <f t="shared" si="4"/>
        <v>0</v>
      </c>
      <c r="AL27" s="22">
        <f t="shared" ref="AL27:BE27" si="5">AL26</f>
        <v>0</v>
      </c>
      <c r="AM27" s="22">
        <f t="shared" si="5"/>
        <v>1284</v>
      </c>
      <c r="AN27" s="22">
        <f t="shared" si="5"/>
        <v>0</v>
      </c>
      <c r="AO27" s="22">
        <f t="shared" si="5"/>
        <v>0</v>
      </c>
      <c r="AP27" s="22">
        <f t="shared" si="5"/>
        <v>10000</v>
      </c>
      <c r="AQ27" s="21">
        <f t="shared" si="5"/>
        <v>10000</v>
      </c>
      <c r="AR27" s="22">
        <f t="shared" si="5"/>
        <v>0</v>
      </c>
      <c r="AS27" s="22">
        <f t="shared" si="5"/>
        <v>0</v>
      </c>
      <c r="AT27" s="22">
        <f t="shared" si="5"/>
        <v>0</v>
      </c>
      <c r="AU27" s="22">
        <f t="shared" si="5"/>
        <v>0</v>
      </c>
      <c r="AV27" s="22">
        <f t="shared" si="5"/>
        <v>0</v>
      </c>
      <c r="AW27" s="22">
        <f t="shared" si="5"/>
        <v>0</v>
      </c>
      <c r="AX27" s="22">
        <f t="shared" si="5"/>
        <v>0</v>
      </c>
      <c r="AY27" s="22">
        <f t="shared" si="5"/>
        <v>0</v>
      </c>
      <c r="AZ27" s="22">
        <f t="shared" si="5"/>
        <v>0</v>
      </c>
      <c r="BA27" s="22">
        <f t="shared" si="5"/>
        <v>0</v>
      </c>
      <c r="BB27" s="22">
        <f t="shared" si="5"/>
        <v>0</v>
      </c>
      <c r="BC27" s="22">
        <f t="shared" si="5"/>
        <v>0</v>
      </c>
      <c r="BD27" s="22">
        <f t="shared" si="5"/>
        <v>0</v>
      </c>
      <c r="BE27" s="22">
        <f t="shared" si="5"/>
        <v>10000</v>
      </c>
    </row>
    <row r="28" spans="1:57">
      <c r="B28" s="4" t="s">
        <v>82</v>
      </c>
      <c r="C28" s="4" t="s">
        <v>83</v>
      </c>
      <c r="D28" s="4" t="s">
        <v>84</v>
      </c>
      <c r="E28" s="4" t="s">
        <v>85</v>
      </c>
      <c r="F28" s="7">
        <v>375</v>
      </c>
      <c r="G28" s="7">
        <v>0</v>
      </c>
      <c r="H28" s="7">
        <v>375</v>
      </c>
      <c r="I28" s="7">
        <v>0</v>
      </c>
      <c r="J28" s="7">
        <v>0</v>
      </c>
      <c r="K28" s="7">
        <v>20.63</v>
      </c>
      <c r="L28" s="7">
        <v>0</v>
      </c>
      <c r="M28" s="7">
        <v>20.63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40000</v>
      </c>
      <c r="AC28" s="7">
        <v>40000</v>
      </c>
      <c r="AD28" s="4">
        <v>300</v>
      </c>
      <c r="AE28" s="6">
        <v>40000</v>
      </c>
      <c r="AF28" s="5">
        <v>0</v>
      </c>
      <c r="AG28" s="5">
        <v>0</v>
      </c>
      <c r="AH28" s="5">
        <v>1500</v>
      </c>
      <c r="AI28" s="5">
        <v>0</v>
      </c>
      <c r="AJ28" s="5">
        <v>0</v>
      </c>
      <c r="AK28" s="5">
        <v>0</v>
      </c>
      <c r="AL28" s="5">
        <v>0</v>
      </c>
      <c r="AM28" s="5">
        <v>0</v>
      </c>
      <c r="AN28" s="5">
        <v>0</v>
      </c>
      <c r="AO28" s="5">
        <v>0</v>
      </c>
      <c r="AP28" s="5">
        <v>40000</v>
      </c>
      <c r="AQ28" s="6">
        <v>40000</v>
      </c>
      <c r="AR28" s="5">
        <v>0</v>
      </c>
      <c r="AS28" s="5">
        <v>0</v>
      </c>
      <c r="AT28" s="5">
        <v>1500</v>
      </c>
      <c r="AU28" s="5">
        <v>0</v>
      </c>
      <c r="AV28" s="5">
        <v>0</v>
      </c>
      <c r="AW28" s="5">
        <v>0</v>
      </c>
      <c r="AX28" s="5">
        <v>0</v>
      </c>
      <c r="AY28" s="5">
        <v>0</v>
      </c>
      <c r="AZ28" s="5">
        <v>0</v>
      </c>
      <c r="BA28" s="5">
        <v>0</v>
      </c>
      <c r="BB28" s="5">
        <v>0</v>
      </c>
      <c r="BC28" s="5">
        <v>0</v>
      </c>
      <c r="BD28" s="5">
        <v>0</v>
      </c>
      <c r="BE28" s="5">
        <v>40000</v>
      </c>
    </row>
    <row r="29" spans="1:57">
      <c r="C29" s="4" t="s">
        <v>86</v>
      </c>
      <c r="D29" s="4" t="s">
        <v>87</v>
      </c>
      <c r="E29" s="4" t="s">
        <v>88</v>
      </c>
      <c r="F29" s="7">
        <v>225</v>
      </c>
      <c r="G29" s="7">
        <v>0</v>
      </c>
      <c r="H29" s="7">
        <v>225</v>
      </c>
      <c r="I29" s="7">
        <v>0</v>
      </c>
      <c r="J29" s="7">
        <v>0</v>
      </c>
      <c r="K29" s="7">
        <v>12.38</v>
      </c>
      <c r="L29" s="7">
        <v>0</v>
      </c>
      <c r="M29" s="7">
        <v>12.38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100</v>
      </c>
      <c r="V29" s="7">
        <v>100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32100</v>
      </c>
      <c r="AD29" s="4">
        <v>800</v>
      </c>
      <c r="AE29" s="6">
        <v>0</v>
      </c>
      <c r="AF29" s="5">
        <v>32100</v>
      </c>
      <c r="AG29" s="5">
        <v>0</v>
      </c>
      <c r="AH29" s="5">
        <v>900</v>
      </c>
      <c r="AI29" s="5">
        <v>0</v>
      </c>
      <c r="AJ29" s="5">
        <v>0</v>
      </c>
      <c r="AK29" s="5">
        <v>0</v>
      </c>
      <c r="AL29" s="5">
        <v>-7580</v>
      </c>
      <c r="AM29" s="5">
        <v>0</v>
      </c>
      <c r="AN29" s="5">
        <v>0</v>
      </c>
      <c r="AO29" s="5">
        <v>-7580</v>
      </c>
      <c r="AP29" s="5">
        <v>24520</v>
      </c>
      <c r="AQ29" s="6">
        <v>0</v>
      </c>
      <c r="AR29" s="5">
        <v>32100</v>
      </c>
      <c r="AS29" s="5">
        <v>0</v>
      </c>
      <c r="AT29" s="5">
        <v>900</v>
      </c>
      <c r="AU29" s="5">
        <v>0</v>
      </c>
      <c r="AV29" s="5">
        <v>0</v>
      </c>
      <c r="AW29" s="5">
        <v>0</v>
      </c>
      <c r="AX29" s="5">
        <v>0</v>
      </c>
      <c r="AY29" s="5">
        <v>0</v>
      </c>
      <c r="AZ29" s="5">
        <v>0</v>
      </c>
      <c r="BA29" s="5">
        <v>0</v>
      </c>
      <c r="BB29" s="5">
        <v>0</v>
      </c>
      <c r="BC29" s="5">
        <v>0</v>
      </c>
      <c r="BD29" s="5">
        <v>0</v>
      </c>
      <c r="BE29" s="5">
        <v>32100</v>
      </c>
    </row>
    <row r="30" spans="1:57">
      <c r="C30" s="4" t="s">
        <v>89</v>
      </c>
      <c r="D30" s="4" t="s">
        <v>90</v>
      </c>
      <c r="E30" s="4" t="s">
        <v>91</v>
      </c>
      <c r="F30" s="7">
        <v>50</v>
      </c>
      <c r="G30" s="7">
        <v>0</v>
      </c>
      <c r="H30" s="7">
        <v>0</v>
      </c>
      <c r="I30" s="7">
        <v>0</v>
      </c>
      <c r="J30" s="7">
        <v>50</v>
      </c>
      <c r="K30" s="7">
        <v>2.76</v>
      </c>
      <c r="L30" s="7">
        <v>0</v>
      </c>
      <c r="M30" s="7">
        <v>0</v>
      </c>
      <c r="N30" s="7">
        <v>0</v>
      </c>
      <c r="O30" s="7">
        <v>2.76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4">
        <v>0</v>
      </c>
      <c r="AE30" s="6">
        <v>0</v>
      </c>
      <c r="AF30" s="5">
        <v>0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  <c r="AO30" s="5">
        <v>0</v>
      </c>
      <c r="AP30" s="5">
        <v>0</v>
      </c>
      <c r="AQ30" s="6">
        <v>0</v>
      </c>
      <c r="AR30" s="5">
        <v>0</v>
      </c>
      <c r="AS30" s="5">
        <v>0</v>
      </c>
      <c r="AT30" s="5">
        <v>0</v>
      </c>
      <c r="AU30" s="5">
        <v>0</v>
      </c>
      <c r="AV30" s="5">
        <v>0</v>
      </c>
      <c r="AW30" s="5">
        <v>0</v>
      </c>
      <c r="AX30" s="5">
        <v>200</v>
      </c>
      <c r="AY30" s="5">
        <v>0</v>
      </c>
      <c r="AZ30" s="5">
        <v>200</v>
      </c>
      <c r="BA30" s="5">
        <v>0</v>
      </c>
      <c r="BB30" s="5">
        <v>0</v>
      </c>
      <c r="BC30" s="5">
        <v>0</v>
      </c>
      <c r="BD30" s="5">
        <v>0</v>
      </c>
      <c r="BE30" s="5">
        <v>0</v>
      </c>
    </row>
    <row r="31" spans="1:57">
      <c r="D31" s="4" t="s">
        <v>92</v>
      </c>
      <c r="E31" s="4" t="s">
        <v>93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50</v>
      </c>
      <c r="V31" s="7">
        <v>50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18050</v>
      </c>
      <c r="AD31" s="4">
        <v>1500</v>
      </c>
      <c r="AE31" s="6">
        <v>0</v>
      </c>
      <c r="AF31" s="5">
        <v>18050</v>
      </c>
      <c r="AG31" s="5">
        <v>0</v>
      </c>
      <c r="AH31" s="5">
        <v>0</v>
      </c>
      <c r="AI31" s="5">
        <v>0</v>
      </c>
      <c r="AJ31" s="5">
        <v>0</v>
      </c>
      <c r="AK31" s="5">
        <v>0</v>
      </c>
      <c r="AL31" s="5">
        <v>-8460.5</v>
      </c>
      <c r="AM31" s="5">
        <v>0</v>
      </c>
      <c r="AN31" s="5">
        <v>0</v>
      </c>
      <c r="AO31" s="5">
        <v>-8460.5</v>
      </c>
      <c r="AP31" s="5">
        <v>9589.5</v>
      </c>
      <c r="AQ31" s="6">
        <v>0</v>
      </c>
      <c r="AR31" s="5">
        <v>18050</v>
      </c>
      <c r="AS31" s="5">
        <v>0</v>
      </c>
      <c r="AT31" s="5">
        <v>0</v>
      </c>
      <c r="AU31" s="5">
        <v>0</v>
      </c>
      <c r="AV31" s="5">
        <v>0</v>
      </c>
      <c r="AW31" s="5">
        <v>0</v>
      </c>
      <c r="AX31" s="5">
        <v>0</v>
      </c>
      <c r="AY31" s="5">
        <v>0</v>
      </c>
      <c r="AZ31" s="5">
        <v>0</v>
      </c>
      <c r="BA31" s="5">
        <v>0</v>
      </c>
      <c r="BB31" s="5">
        <v>0</v>
      </c>
      <c r="BC31" s="5">
        <v>0</v>
      </c>
      <c r="BD31" s="5">
        <v>0</v>
      </c>
      <c r="BE31" s="5">
        <v>18050</v>
      </c>
    </row>
    <row r="32" spans="1:57">
      <c r="D32" s="4" t="s">
        <v>94</v>
      </c>
      <c r="E32" s="4" t="s">
        <v>95</v>
      </c>
      <c r="F32" s="7">
        <v>2137.5</v>
      </c>
      <c r="G32" s="7">
        <v>0</v>
      </c>
      <c r="H32" s="7">
        <v>200</v>
      </c>
      <c r="I32" s="7">
        <v>1875</v>
      </c>
      <c r="J32" s="7">
        <v>62.5</v>
      </c>
      <c r="K32" s="7">
        <v>117.57</v>
      </c>
      <c r="L32" s="7">
        <v>0</v>
      </c>
      <c r="M32" s="7">
        <v>11</v>
      </c>
      <c r="N32" s="7">
        <v>103.13</v>
      </c>
      <c r="O32" s="7">
        <v>3.44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50</v>
      </c>
      <c r="V32" s="7">
        <v>0</v>
      </c>
      <c r="W32" s="7">
        <v>0</v>
      </c>
      <c r="X32" s="7">
        <v>50</v>
      </c>
      <c r="Y32" s="7">
        <v>0</v>
      </c>
      <c r="Z32" s="7">
        <v>0</v>
      </c>
      <c r="AA32" s="7">
        <v>0</v>
      </c>
      <c r="AB32" s="7">
        <v>95000</v>
      </c>
      <c r="AC32" s="7">
        <v>63333.33</v>
      </c>
      <c r="AD32" s="4">
        <v>2000</v>
      </c>
      <c r="AE32" s="6">
        <v>95000</v>
      </c>
      <c r="AF32" s="5">
        <v>0</v>
      </c>
      <c r="AG32" s="5">
        <v>31666.67</v>
      </c>
      <c r="AH32" s="5">
        <v>800</v>
      </c>
      <c r="AI32" s="5">
        <v>8283.33</v>
      </c>
      <c r="AJ32" s="5">
        <v>8283.33</v>
      </c>
      <c r="AK32" s="5">
        <v>0</v>
      </c>
      <c r="AL32" s="5">
        <v>0</v>
      </c>
      <c r="AM32" s="5">
        <v>0</v>
      </c>
      <c r="AN32" s="5">
        <v>0</v>
      </c>
      <c r="AO32" s="5">
        <v>0</v>
      </c>
      <c r="AP32" s="5">
        <v>63333.33</v>
      </c>
      <c r="AQ32" s="6">
        <v>95000</v>
      </c>
      <c r="AR32" s="5">
        <v>0</v>
      </c>
      <c r="AS32" s="5">
        <v>31666.67</v>
      </c>
      <c r="AT32" s="5">
        <v>800</v>
      </c>
      <c r="AU32" s="5">
        <v>8283.33</v>
      </c>
      <c r="AV32" s="5">
        <v>8283.33</v>
      </c>
      <c r="AW32" s="5">
        <v>0</v>
      </c>
      <c r="AX32" s="5">
        <v>250</v>
      </c>
      <c r="AY32" s="5">
        <v>-83.33</v>
      </c>
      <c r="AZ32" s="5">
        <v>166.67</v>
      </c>
      <c r="BA32" s="5">
        <v>0</v>
      </c>
      <c r="BB32" s="5">
        <v>0</v>
      </c>
      <c r="BC32" s="5">
        <v>0</v>
      </c>
      <c r="BD32" s="5">
        <v>0</v>
      </c>
      <c r="BE32" s="5">
        <v>63333.33</v>
      </c>
    </row>
    <row r="33" spans="1:57">
      <c r="D33" s="4" t="s">
        <v>96</v>
      </c>
      <c r="E33" s="4" t="s">
        <v>97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100</v>
      </c>
      <c r="V33" s="7">
        <v>100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28900</v>
      </c>
      <c r="AD33" s="4">
        <v>6000</v>
      </c>
      <c r="AE33" s="6">
        <v>0</v>
      </c>
      <c r="AF33" s="5">
        <v>28900</v>
      </c>
      <c r="AG33" s="5">
        <v>0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  <c r="AO33" s="5">
        <v>0</v>
      </c>
      <c r="AP33" s="5">
        <v>28900</v>
      </c>
      <c r="AQ33" s="6">
        <v>0</v>
      </c>
      <c r="AR33" s="5">
        <v>28900</v>
      </c>
      <c r="AS33" s="5">
        <v>0</v>
      </c>
      <c r="AT33" s="5">
        <v>0</v>
      </c>
      <c r="AU33" s="5">
        <v>0</v>
      </c>
      <c r="AV33" s="5">
        <v>0</v>
      </c>
      <c r="AW33" s="5">
        <v>0</v>
      </c>
      <c r="AX33" s="5">
        <v>0</v>
      </c>
      <c r="AY33" s="5">
        <v>0</v>
      </c>
      <c r="AZ33" s="5">
        <v>0</v>
      </c>
      <c r="BA33" s="5">
        <v>0</v>
      </c>
      <c r="BB33" s="5">
        <v>0</v>
      </c>
      <c r="BC33" s="5">
        <v>0</v>
      </c>
      <c r="BD33" s="5">
        <v>0</v>
      </c>
      <c r="BE33" s="5">
        <v>28900</v>
      </c>
    </row>
    <row r="34" spans="1:57">
      <c r="D34" s="4" t="s">
        <v>98</v>
      </c>
      <c r="E34" s="4" t="s">
        <v>99</v>
      </c>
      <c r="F34" s="7">
        <v>25</v>
      </c>
      <c r="G34" s="7">
        <v>0</v>
      </c>
      <c r="H34" s="7">
        <v>0</v>
      </c>
      <c r="I34" s="7">
        <v>0</v>
      </c>
      <c r="J34" s="7">
        <v>25</v>
      </c>
      <c r="K34" s="7">
        <v>1.38</v>
      </c>
      <c r="L34" s="7">
        <v>0</v>
      </c>
      <c r="M34" s="7">
        <v>0</v>
      </c>
      <c r="N34" s="7">
        <v>0</v>
      </c>
      <c r="O34" s="7">
        <v>1.38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4">
        <v>0</v>
      </c>
      <c r="AE34" s="6">
        <v>0</v>
      </c>
      <c r="AF34" s="5">
        <v>0</v>
      </c>
      <c r="AG34" s="5">
        <v>0</v>
      </c>
      <c r="AH34" s="5">
        <v>0</v>
      </c>
      <c r="AI34" s="5">
        <v>0</v>
      </c>
      <c r="AJ34" s="5">
        <v>0</v>
      </c>
      <c r="AK34" s="5">
        <v>0</v>
      </c>
      <c r="AL34" s="5">
        <v>0</v>
      </c>
      <c r="AM34" s="5">
        <v>0</v>
      </c>
      <c r="AN34" s="5">
        <v>0</v>
      </c>
      <c r="AO34" s="5">
        <v>0</v>
      </c>
      <c r="AP34" s="5">
        <v>0</v>
      </c>
      <c r="AQ34" s="6">
        <v>0</v>
      </c>
      <c r="AR34" s="5">
        <v>0</v>
      </c>
      <c r="AS34" s="5">
        <v>0</v>
      </c>
      <c r="AT34" s="5">
        <v>0</v>
      </c>
      <c r="AU34" s="5">
        <v>0</v>
      </c>
      <c r="AV34" s="5">
        <v>0</v>
      </c>
      <c r="AW34" s="5">
        <v>0</v>
      </c>
      <c r="AX34" s="5">
        <v>100</v>
      </c>
      <c r="AY34" s="5">
        <v>0</v>
      </c>
      <c r="AZ34" s="5">
        <v>100</v>
      </c>
      <c r="BA34" s="5">
        <v>0</v>
      </c>
      <c r="BB34" s="5">
        <v>0</v>
      </c>
      <c r="BC34" s="5">
        <v>0</v>
      </c>
      <c r="BD34" s="5">
        <v>0</v>
      </c>
      <c r="BE34" s="5">
        <v>0</v>
      </c>
    </row>
    <row r="35" spans="1:57" s="23" customFormat="1">
      <c r="A35" s="18"/>
      <c r="B35" s="18" t="s">
        <v>100</v>
      </c>
      <c r="C35" s="18"/>
      <c r="D35" s="18"/>
      <c r="E35" s="18"/>
      <c r="F35" s="19">
        <f t="shared" ref="F35:AK35" si="6">F34+F33+F32+F31+F30+F29+F28</f>
        <v>2812.5</v>
      </c>
      <c r="G35" s="19">
        <f t="shared" si="6"/>
        <v>0</v>
      </c>
      <c r="H35" s="19">
        <f t="shared" si="6"/>
        <v>800</v>
      </c>
      <c r="I35" s="19">
        <f t="shared" si="6"/>
        <v>1875</v>
      </c>
      <c r="J35" s="19">
        <f t="shared" si="6"/>
        <v>137.5</v>
      </c>
      <c r="K35" s="19">
        <f t="shared" si="6"/>
        <v>154.72</v>
      </c>
      <c r="L35" s="19">
        <f t="shared" si="6"/>
        <v>0</v>
      </c>
      <c r="M35" s="19">
        <f t="shared" si="6"/>
        <v>44.010000000000005</v>
      </c>
      <c r="N35" s="19">
        <f t="shared" si="6"/>
        <v>103.13</v>
      </c>
      <c r="O35" s="19">
        <f t="shared" si="6"/>
        <v>7.58</v>
      </c>
      <c r="P35" s="19">
        <f t="shared" si="6"/>
        <v>0</v>
      </c>
      <c r="Q35" s="19">
        <f t="shared" si="6"/>
        <v>0</v>
      </c>
      <c r="R35" s="19">
        <f t="shared" si="6"/>
        <v>0</v>
      </c>
      <c r="S35" s="19">
        <f t="shared" si="6"/>
        <v>0</v>
      </c>
      <c r="T35" s="19">
        <f t="shared" si="6"/>
        <v>0</v>
      </c>
      <c r="U35" s="19">
        <f t="shared" si="6"/>
        <v>300</v>
      </c>
      <c r="V35" s="19">
        <f t="shared" si="6"/>
        <v>250</v>
      </c>
      <c r="W35" s="19">
        <f t="shared" si="6"/>
        <v>0</v>
      </c>
      <c r="X35" s="19">
        <f t="shared" si="6"/>
        <v>50</v>
      </c>
      <c r="Y35" s="19">
        <f t="shared" si="6"/>
        <v>0</v>
      </c>
      <c r="Z35" s="19">
        <f t="shared" si="6"/>
        <v>0</v>
      </c>
      <c r="AA35" s="19">
        <f t="shared" si="6"/>
        <v>0</v>
      </c>
      <c r="AB35" s="19">
        <f t="shared" si="6"/>
        <v>135000</v>
      </c>
      <c r="AC35" s="19">
        <f t="shared" si="6"/>
        <v>182383.33000000002</v>
      </c>
      <c r="AD35" s="20">
        <f t="shared" si="6"/>
        <v>10600</v>
      </c>
      <c r="AE35" s="21">
        <f t="shared" si="6"/>
        <v>135000</v>
      </c>
      <c r="AF35" s="22">
        <f t="shared" si="6"/>
        <v>79050</v>
      </c>
      <c r="AG35" s="22">
        <f t="shared" si="6"/>
        <v>31666.67</v>
      </c>
      <c r="AH35" s="22">
        <f t="shared" si="6"/>
        <v>3200</v>
      </c>
      <c r="AI35" s="22">
        <f t="shared" si="6"/>
        <v>8283.33</v>
      </c>
      <c r="AJ35" s="22">
        <f t="shared" si="6"/>
        <v>8283.33</v>
      </c>
      <c r="AK35" s="22">
        <f t="shared" si="6"/>
        <v>0</v>
      </c>
      <c r="AL35" s="22">
        <f t="shared" ref="AL35:BE35" si="7">AL34+AL33+AL32+AL31+AL30+AL29+AL28</f>
        <v>-16040.5</v>
      </c>
      <c r="AM35" s="22">
        <f t="shared" si="7"/>
        <v>0</v>
      </c>
      <c r="AN35" s="22">
        <f t="shared" si="7"/>
        <v>0</v>
      </c>
      <c r="AO35" s="22">
        <f t="shared" si="7"/>
        <v>-16040.5</v>
      </c>
      <c r="AP35" s="22">
        <f t="shared" si="7"/>
        <v>166342.83000000002</v>
      </c>
      <c r="AQ35" s="21">
        <f t="shared" si="7"/>
        <v>135000</v>
      </c>
      <c r="AR35" s="22">
        <f t="shared" si="7"/>
        <v>79050</v>
      </c>
      <c r="AS35" s="22">
        <f t="shared" si="7"/>
        <v>31666.67</v>
      </c>
      <c r="AT35" s="22">
        <f t="shared" si="7"/>
        <v>3200</v>
      </c>
      <c r="AU35" s="22">
        <f t="shared" si="7"/>
        <v>8283.33</v>
      </c>
      <c r="AV35" s="22">
        <f t="shared" si="7"/>
        <v>8283.33</v>
      </c>
      <c r="AW35" s="22">
        <f t="shared" si="7"/>
        <v>0</v>
      </c>
      <c r="AX35" s="22">
        <f t="shared" si="7"/>
        <v>550</v>
      </c>
      <c r="AY35" s="22">
        <f t="shared" si="7"/>
        <v>-83.33</v>
      </c>
      <c r="AZ35" s="22">
        <f t="shared" si="7"/>
        <v>466.66999999999996</v>
      </c>
      <c r="BA35" s="22">
        <f t="shared" si="7"/>
        <v>0</v>
      </c>
      <c r="BB35" s="22">
        <f t="shared" si="7"/>
        <v>0</v>
      </c>
      <c r="BC35" s="22">
        <f t="shared" si="7"/>
        <v>0</v>
      </c>
      <c r="BD35" s="22">
        <f t="shared" si="7"/>
        <v>0</v>
      </c>
      <c r="BE35" s="22">
        <f t="shared" si="7"/>
        <v>182383.33000000002</v>
      </c>
    </row>
    <row r="36" spans="1:57">
      <c r="A36" s="8" t="s">
        <v>101</v>
      </c>
      <c r="B36" s="8"/>
      <c r="C36" s="8"/>
      <c r="D36" s="8"/>
      <c r="E36" s="8"/>
      <c r="F36" s="12">
        <f t="shared" ref="F36:AK36" si="8">F35+F27+F25+F22</f>
        <v>4933.2700000000004</v>
      </c>
      <c r="G36" s="12">
        <f t="shared" si="8"/>
        <v>0</v>
      </c>
      <c r="H36" s="12">
        <f t="shared" si="8"/>
        <v>2454.69</v>
      </c>
      <c r="I36" s="12">
        <f t="shared" si="8"/>
        <v>2341.08</v>
      </c>
      <c r="J36" s="12">
        <f t="shared" si="8"/>
        <v>137.5</v>
      </c>
      <c r="K36" s="12">
        <f t="shared" si="8"/>
        <v>270.82</v>
      </c>
      <c r="L36" s="12">
        <f t="shared" si="8"/>
        <v>0</v>
      </c>
      <c r="M36" s="12">
        <f t="shared" si="8"/>
        <v>135.03000000000003</v>
      </c>
      <c r="N36" s="12">
        <f t="shared" si="8"/>
        <v>128.20999999999998</v>
      </c>
      <c r="O36" s="12">
        <f t="shared" si="8"/>
        <v>7.58</v>
      </c>
      <c r="P36" s="12">
        <f t="shared" si="8"/>
        <v>1277.95</v>
      </c>
      <c r="Q36" s="12">
        <f t="shared" si="8"/>
        <v>0</v>
      </c>
      <c r="R36" s="12">
        <f t="shared" si="8"/>
        <v>1081.6799999999998</v>
      </c>
      <c r="S36" s="12">
        <f t="shared" si="8"/>
        <v>196.27</v>
      </c>
      <c r="T36" s="12">
        <f t="shared" si="8"/>
        <v>0</v>
      </c>
      <c r="U36" s="12">
        <f t="shared" si="8"/>
        <v>1700.51</v>
      </c>
      <c r="V36" s="12">
        <f t="shared" si="8"/>
        <v>1452.37</v>
      </c>
      <c r="W36" s="12">
        <f t="shared" si="8"/>
        <v>0</v>
      </c>
      <c r="X36" s="12">
        <f t="shared" si="8"/>
        <v>248.14</v>
      </c>
      <c r="Y36" s="12">
        <f t="shared" si="8"/>
        <v>0</v>
      </c>
      <c r="Z36" s="12">
        <f t="shared" si="8"/>
        <v>0</v>
      </c>
      <c r="AA36" s="12">
        <f t="shared" si="8"/>
        <v>0</v>
      </c>
      <c r="AB36" s="12">
        <f t="shared" si="8"/>
        <v>538250</v>
      </c>
      <c r="AC36" s="12">
        <f t="shared" si="8"/>
        <v>907338.78</v>
      </c>
      <c r="AD36" s="9">
        <f t="shared" si="8"/>
        <v>106960</v>
      </c>
      <c r="AE36" s="11">
        <f t="shared" si="8"/>
        <v>526466</v>
      </c>
      <c r="AF36" s="10">
        <f t="shared" si="8"/>
        <v>473527.95</v>
      </c>
      <c r="AG36" s="10">
        <f t="shared" si="8"/>
        <v>102339.17</v>
      </c>
      <c r="AH36" s="10">
        <f t="shared" si="8"/>
        <v>13561.32</v>
      </c>
      <c r="AI36" s="10">
        <f t="shared" si="8"/>
        <v>15015.39</v>
      </c>
      <c r="AJ36" s="10">
        <f t="shared" si="8"/>
        <v>15887.89</v>
      </c>
      <c r="AK36" s="10">
        <f t="shared" si="8"/>
        <v>-872.5</v>
      </c>
      <c r="AL36" s="10">
        <f t="shared" ref="AL36:BE36" si="9">AL35+AL27+AL25+AL22</f>
        <v>-84203.62</v>
      </c>
      <c r="AM36" s="10">
        <f t="shared" si="9"/>
        <v>7284</v>
      </c>
      <c r="AN36" s="10">
        <f t="shared" si="9"/>
        <v>2100</v>
      </c>
      <c r="AO36" s="10">
        <f t="shared" si="9"/>
        <v>-86603.62</v>
      </c>
      <c r="AP36" s="10">
        <f t="shared" si="9"/>
        <v>820735.15999999992</v>
      </c>
      <c r="AQ36" s="11">
        <f t="shared" si="9"/>
        <v>538250</v>
      </c>
      <c r="AR36" s="10">
        <f t="shared" si="9"/>
        <v>473527.95</v>
      </c>
      <c r="AS36" s="10">
        <f t="shared" si="9"/>
        <v>104439.17</v>
      </c>
      <c r="AT36" s="10">
        <f t="shared" si="9"/>
        <v>13561.32</v>
      </c>
      <c r="AU36" s="10">
        <f t="shared" si="9"/>
        <v>12915.39</v>
      </c>
      <c r="AV36" s="10">
        <f t="shared" si="9"/>
        <v>13787.89</v>
      </c>
      <c r="AW36" s="10">
        <f t="shared" si="9"/>
        <v>-872.5</v>
      </c>
      <c r="AX36" s="10">
        <f t="shared" si="9"/>
        <v>550</v>
      </c>
      <c r="AY36" s="10">
        <f t="shared" si="9"/>
        <v>-83.33</v>
      </c>
      <c r="AZ36" s="10">
        <f t="shared" si="9"/>
        <v>466.66999999999996</v>
      </c>
      <c r="BA36" s="10">
        <f t="shared" si="9"/>
        <v>0</v>
      </c>
      <c r="BB36" s="10">
        <f t="shared" si="9"/>
        <v>0</v>
      </c>
      <c r="BC36" s="10">
        <f t="shared" si="9"/>
        <v>0</v>
      </c>
      <c r="BD36" s="10">
        <f t="shared" si="9"/>
        <v>0</v>
      </c>
      <c r="BE36" s="10">
        <f t="shared" si="9"/>
        <v>907338.78</v>
      </c>
    </row>
    <row r="37" spans="1:57">
      <c r="A37" s="4" t="s">
        <v>5</v>
      </c>
      <c r="B37" s="4" t="s">
        <v>102</v>
      </c>
      <c r="C37" s="4" t="s">
        <v>103</v>
      </c>
      <c r="D37" s="4" t="s">
        <v>104</v>
      </c>
      <c r="E37" s="4" t="s">
        <v>105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30</v>
      </c>
      <c r="V37" s="7">
        <v>15</v>
      </c>
      <c r="W37" s="7">
        <v>0</v>
      </c>
      <c r="X37" s="7">
        <v>15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4">
        <v>0</v>
      </c>
      <c r="AE37" s="6">
        <v>0</v>
      </c>
      <c r="AF37" s="5">
        <v>0</v>
      </c>
      <c r="AG37" s="5">
        <v>0</v>
      </c>
      <c r="AH37" s="5">
        <v>0</v>
      </c>
      <c r="AI37" s="5">
        <v>20000</v>
      </c>
      <c r="AJ37" s="5">
        <v>20000</v>
      </c>
      <c r="AK37" s="5">
        <v>0</v>
      </c>
      <c r="AL37" s="5">
        <v>0</v>
      </c>
      <c r="AM37" s="5">
        <v>0</v>
      </c>
      <c r="AN37" s="5">
        <v>0</v>
      </c>
      <c r="AO37" s="5">
        <v>0</v>
      </c>
      <c r="AP37" s="5">
        <v>0</v>
      </c>
      <c r="AQ37" s="6">
        <v>0</v>
      </c>
      <c r="AR37" s="5">
        <v>0</v>
      </c>
      <c r="AS37" s="5">
        <v>0</v>
      </c>
      <c r="AT37" s="5">
        <v>0</v>
      </c>
      <c r="AU37" s="5">
        <v>20000</v>
      </c>
      <c r="AV37" s="5">
        <v>20000</v>
      </c>
      <c r="AW37" s="5">
        <v>0</v>
      </c>
      <c r="AX37" s="5">
        <v>0</v>
      </c>
      <c r="AY37" s="5">
        <v>0</v>
      </c>
      <c r="AZ37" s="5">
        <v>0</v>
      </c>
      <c r="BA37" s="5">
        <v>0</v>
      </c>
      <c r="BB37" s="5">
        <v>0</v>
      </c>
      <c r="BC37" s="5">
        <v>0</v>
      </c>
      <c r="BD37" s="5">
        <v>0</v>
      </c>
      <c r="BE37" s="5">
        <v>0</v>
      </c>
    </row>
    <row r="38" spans="1:57">
      <c r="D38" s="4" t="s">
        <v>106</v>
      </c>
      <c r="E38" s="4" t="s">
        <v>107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-5</v>
      </c>
      <c r="V38" s="7">
        <v>-6</v>
      </c>
      <c r="W38" s="7">
        <v>0</v>
      </c>
      <c r="X38" s="7">
        <v>1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4">
        <v>0</v>
      </c>
      <c r="AE38" s="6">
        <v>0</v>
      </c>
      <c r="AF38" s="5">
        <v>0</v>
      </c>
      <c r="AG38" s="5">
        <v>0</v>
      </c>
      <c r="AH38" s="5">
        <v>0</v>
      </c>
      <c r="AI38" s="5">
        <v>-10000</v>
      </c>
      <c r="AJ38" s="5">
        <v>0</v>
      </c>
      <c r="AK38" s="5">
        <v>-10000</v>
      </c>
      <c r="AL38" s="5">
        <v>0</v>
      </c>
      <c r="AM38" s="5">
        <v>0</v>
      </c>
      <c r="AN38" s="5">
        <v>0</v>
      </c>
      <c r="AO38" s="5">
        <v>0</v>
      </c>
      <c r="AP38" s="5">
        <v>0</v>
      </c>
      <c r="AQ38" s="6">
        <v>0</v>
      </c>
      <c r="AR38" s="5">
        <v>0</v>
      </c>
      <c r="AS38" s="5">
        <v>0</v>
      </c>
      <c r="AT38" s="5">
        <v>0</v>
      </c>
      <c r="AU38" s="5">
        <v>-10000</v>
      </c>
      <c r="AV38" s="5">
        <v>0</v>
      </c>
      <c r="AW38" s="5">
        <v>-10000</v>
      </c>
      <c r="AX38" s="5">
        <v>0</v>
      </c>
      <c r="AY38" s="5">
        <v>0</v>
      </c>
      <c r="AZ38" s="5">
        <v>0</v>
      </c>
      <c r="BA38" s="5">
        <v>0</v>
      </c>
      <c r="BB38" s="5">
        <v>0</v>
      </c>
      <c r="BC38" s="5">
        <v>0</v>
      </c>
      <c r="BD38" s="5">
        <v>0</v>
      </c>
      <c r="BE38" s="5">
        <v>0</v>
      </c>
    </row>
    <row r="39" spans="1:57">
      <c r="C39" s="4" t="s">
        <v>108</v>
      </c>
      <c r="D39" s="4" t="s">
        <v>109</v>
      </c>
      <c r="E39" s="4" t="s">
        <v>110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3.1</v>
      </c>
      <c r="V39" s="7">
        <v>0</v>
      </c>
      <c r="W39" s="7">
        <v>0</v>
      </c>
      <c r="X39" s="7">
        <v>3.1</v>
      </c>
      <c r="Y39" s="7">
        <v>0</v>
      </c>
      <c r="Z39" s="7">
        <v>0</v>
      </c>
      <c r="AA39" s="7">
        <v>0</v>
      </c>
      <c r="AB39" s="7">
        <v>0</v>
      </c>
      <c r="AC39" s="7">
        <v>0</v>
      </c>
      <c r="AD39" s="4">
        <v>-31</v>
      </c>
      <c r="AE39" s="6">
        <v>0</v>
      </c>
      <c r="AF39" s="5">
        <v>0</v>
      </c>
      <c r="AG39" s="5">
        <v>3871.9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  <c r="AO39" s="5">
        <v>0</v>
      </c>
      <c r="AP39" s="5">
        <v>-3871.9</v>
      </c>
      <c r="AQ39" s="6">
        <v>0</v>
      </c>
      <c r="AR39" s="5">
        <v>0</v>
      </c>
      <c r="AS39" s="5">
        <v>3871.9</v>
      </c>
      <c r="AT39" s="5">
        <v>0</v>
      </c>
      <c r="AU39" s="5">
        <v>0</v>
      </c>
      <c r="AV39" s="5">
        <v>0</v>
      </c>
      <c r="AW39" s="5">
        <v>0</v>
      </c>
      <c r="AX39" s="5">
        <v>0</v>
      </c>
      <c r="AY39" s="5">
        <v>0</v>
      </c>
      <c r="AZ39" s="5">
        <v>0</v>
      </c>
      <c r="BA39" s="5">
        <v>0</v>
      </c>
      <c r="BB39" s="5">
        <v>0</v>
      </c>
      <c r="BC39" s="5">
        <v>0</v>
      </c>
      <c r="BD39" s="5">
        <v>0</v>
      </c>
      <c r="BE39" s="5">
        <v>-3871.9</v>
      </c>
    </row>
    <row r="40" spans="1:57">
      <c r="D40" s="4" t="s">
        <v>111</v>
      </c>
      <c r="E40" s="4" t="s">
        <v>112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10.56</v>
      </c>
      <c r="V40" s="7">
        <v>0</v>
      </c>
      <c r="W40" s="7">
        <v>0</v>
      </c>
      <c r="X40" s="7">
        <v>10.56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4">
        <v>-9</v>
      </c>
      <c r="AE40" s="6">
        <v>0</v>
      </c>
      <c r="AF40" s="5">
        <v>0</v>
      </c>
      <c r="AG40" s="5">
        <v>2914.44</v>
      </c>
      <c r="AH40" s="5">
        <v>0</v>
      </c>
      <c r="AI40" s="5">
        <v>0</v>
      </c>
      <c r="AJ40" s="5">
        <v>0</v>
      </c>
      <c r="AK40" s="5">
        <v>0</v>
      </c>
      <c r="AL40" s="5">
        <v>0</v>
      </c>
      <c r="AM40" s="5">
        <v>0</v>
      </c>
      <c r="AN40" s="5">
        <v>0</v>
      </c>
      <c r="AO40" s="5">
        <v>0</v>
      </c>
      <c r="AP40" s="5">
        <v>-2914.44</v>
      </c>
      <c r="AQ40" s="6">
        <v>0</v>
      </c>
      <c r="AR40" s="5">
        <v>0</v>
      </c>
      <c r="AS40" s="5">
        <v>2914.44</v>
      </c>
      <c r="AT40" s="5">
        <v>0</v>
      </c>
      <c r="AU40" s="5">
        <v>0</v>
      </c>
      <c r="AV40" s="5">
        <v>0</v>
      </c>
      <c r="AW40" s="5">
        <v>0</v>
      </c>
      <c r="AX40" s="5">
        <v>0</v>
      </c>
      <c r="AY40" s="5">
        <v>0</v>
      </c>
      <c r="AZ40" s="5">
        <v>0</v>
      </c>
      <c r="BA40" s="5">
        <v>0</v>
      </c>
      <c r="BB40" s="5">
        <v>0</v>
      </c>
      <c r="BC40" s="5">
        <v>0</v>
      </c>
      <c r="BD40" s="5">
        <v>0</v>
      </c>
      <c r="BE40" s="5">
        <v>-2914.44</v>
      </c>
    </row>
    <row r="41" spans="1:57">
      <c r="D41" s="4" t="s">
        <v>113</v>
      </c>
      <c r="E41" s="4" t="s">
        <v>114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6.88</v>
      </c>
      <c r="V41" s="7">
        <v>0</v>
      </c>
      <c r="W41" s="7">
        <v>0</v>
      </c>
      <c r="X41" s="7">
        <v>6.88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4">
        <v>0</v>
      </c>
      <c r="AE41" s="6">
        <v>0</v>
      </c>
      <c r="AF41" s="5">
        <v>1097.1199999999999</v>
      </c>
      <c r="AG41" s="5">
        <v>1097.1199999999999</v>
      </c>
      <c r="AH41" s="5">
        <v>0</v>
      </c>
      <c r="AI41" s="5">
        <v>1097.1199999999999</v>
      </c>
      <c r="AJ41" s="5">
        <v>1097.1199999999999</v>
      </c>
      <c r="AK41" s="5">
        <v>0</v>
      </c>
      <c r="AL41" s="5">
        <v>0</v>
      </c>
      <c r="AM41" s="5">
        <v>0</v>
      </c>
      <c r="AN41" s="5">
        <v>0</v>
      </c>
      <c r="AO41" s="5">
        <v>0</v>
      </c>
      <c r="AP41" s="5">
        <v>0</v>
      </c>
      <c r="AQ41" s="6">
        <v>0</v>
      </c>
      <c r="AR41" s="5">
        <v>1097.1199999999999</v>
      </c>
      <c r="AS41" s="5">
        <v>1097.1199999999999</v>
      </c>
      <c r="AT41" s="5">
        <v>0</v>
      </c>
      <c r="AU41" s="5">
        <v>1097.1199999999999</v>
      </c>
      <c r="AV41" s="5">
        <v>1097.1199999999999</v>
      </c>
      <c r="AW41" s="5">
        <v>0</v>
      </c>
      <c r="AX41" s="5">
        <v>0</v>
      </c>
      <c r="AY41" s="5">
        <v>0</v>
      </c>
      <c r="AZ41" s="5">
        <v>0</v>
      </c>
      <c r="BA41" s="5">
        <v>0</v>
      </c>
      <c r="BB41" s="5">
        <v>0</v>
      </c>
      <c r="BC41" s="5">
        <v>0</v>
      </c>
      <c r="BD41" s="5">
        <v>0</v>
      </c>
      <c r="BE41" s="5">
        <v>0</v>
      </c>
    </row>
    <row r="42" spans="1:57">
      <c r="D42" s="4" t="s">
        <v>115</v>
      </c>
      <c r="E42" s="4" t="s">
        <v>116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26.97</v>
      </c>
      <c r="V42" s="7">
        <v>26.97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4">
        <v>0</v>
      </c>
      <c r="AE42" s="6">
        <v>0</v>
      </c>
      <c r="AF42" s="5">
        <v>10811.97</v>
      </c>
      <c r="AG42" s="5">
        <v>10811.97</v>
      </c>
      <c r="AH42" s="5">
        <v>0</v>
      </c>
      <c r="AI42" s="5">
        <v>-10811.97</v>
      </c>
      <c r="AJ42" s="5">
        <v>0</v>
      </c>
      <c r="AK42" s="5">
        <v>-10811.97</v>
      </c>
      <c r="AL42" s="5">
        <v>0</v>
      </c>
      <c r="AM42" s="5">
        <v>0</v>
      </c>
      <c r="AN42" s="5">
        <v>0</v>
      </c>
      <c r="AO42" s="5">
        <v>0</v>
      </c>
      <c r="AP42" s="5">
        <v>0</v>
      </c>
      <c r="AQ42" s="6">
        <v>0</v>
      </c>
      <c r="AR42" s="5">
        <v>10811.97</v>
      </c>
      <c r="AS42" s="5">
        <v>10811.97</v>
      </c>
      <c r="AT42" s="5">
        <v>0</v>
      </c>
      <c r="AU42" s="5">
        <v>-10811.97</v>
      </c>
      <c r="AV42" s="5">
        <v>0</v>
      </c>
      <c r="AW42" s="5">
        <v>-10811.97</v>
      </c>
      <c r="AX42" s="5">
        <v>0</v>
      </c>
      <c r="AY42" s="5">
        <v>0</v>
      </c>
      <c r="AZ42" s="5">
        <v>0</v>
      </c>
      <c r="BA42" s="5">
        <v>0</v>
      </c>
      <c r="BB42" s="5">
        <v>0</v>
      </c>
      <c r="BC42" s="5">
        <v>0</v>
      </c>
      <c r="BD42" s="5">
        <v>0</v>
      </c>
      <c r="BE42" s="5">
        <v>0</v>
      </c>
    </row>
    <row r="43" spans="1:57">
      <c r="D43" s="4" t="s">
        <v>117</v>
      </c>
      <c r="E43" s="4" t="s">
        <v>118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154.11000000000001</v>
      </c>
      <c r="V43" s="7">
        <v>82.56</v>
      </c>
      <c r="W43" s="7">
        <v>0</v>
      </c>
      <c r="X43" s="7">
        <v>71.55</v>
      </c>
      <c r="Y43" s="7">
        <v>0</v>
      </c>
      <c r="Z43" s="7">
        <v>0</v>
      </c>
      <c r="AA43" s="7">
        <v>0</v>
      </c>
      <c r="AB43" s="7">
        <v>0</v>
      </c>
      <c r="AC43" s="7">
        <v>0</v>
      </c>
      <c r="AD43" s="4">
        <v>0</v>
      </c>
      <c r="AE43" s="6">
        <v>0</v>
      </c>
      <c r="AF43" s="5">
        <v>30642.560000000001</v>
      </c>
      <c r="AG43" s="5">
        <v>30642.560000000001</v>
      </c>
      <c r="AH43" s="5">
        <v>0</v>
      </c>
      <c r="AI43" s="5">
        <v>3199.49</v>
      </c>
      <c r="AJ43" s="5">
        <v>3199.49</v>
      </c>
      <c r="AK43" s="5">
        <v>0</v>
      </c>
      <c r="AL43" s="5">
        <v>0</v>
      </c>
      <c r="AM43" s="5">
        <v>0</v>
      </c>
      <c r="AN43" s="5">
        <v>0</v>
      </c>
      <c r="AO43" s="5">
        <v>0</v>
      </c>
      <c r="AP43" s="5">
        <v>0</v>
      </c>
      <c r="AQ43" s="6">
        <v>0</v>
      </c>
      <c r="AR43" s="5">
        <v>30642.560000000001</v>
      </c>
      <c r="AS43" s="5">
        <v>30642.560000000001</v>
      </c>
      <c r="AT43" s="5">
        <v>0</v>
      </c>
      <c r="AU43" s="5">
        <v>3199.49</v>
      </c>
      <c r="AV43" s="5">
        <v>3199.49</v>
      </c>
      <c r="AW43" s="5">
        <v>0</v>
      </c>
      <c r="AX43" s="5">
        <v>0</v>
      </c>
      <c r="AY43" s="5">
        <v>0</v>
      </c>
      <c r="AZ43" s="5">
        <v>0</v>
      </c>
      <c r="BA43" s="5">
        <v>0</v>
      </c>
      <c r="BB43" s="5">
        <v>0</v>
      </c>
      <c r="BC43" s="5">
        <v>0</v>
      </c>
      <c r="BD43" s="5">
        <v>0</v>
      </c>
      <c r="BE43" s="5">
        <v>0</v>
      </c>
    </row>
    <row r="44" spans="1:57">
      <c r="D44" s="4" t="s">
        <v>119</v>
      </c>
      <c r="E44" s="4" t="s">
        <v>120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20.8</v>
      </c>
      <c r="V44" s="7">
        <v>10.4</v>
      </c>
      <c r="W44" s="7">
        <v>0</v>
      </c>
      <c r="X44" s="7">
        <v>10.4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4">
        <v>0</v>
      </c>
      <c r="AE44" s="6">
        <v>0</v>
      </c>
      <c r="AF44" s="5">
        <v>2069.6</v>
      </c>
      <c r="AG44" s="5">
        <v>2069.6</v>
      </c>
      <c r="AH44" s="5">
        <v>0</v>
      </c>
      <c r="AI44" s="5">
        <v>-7072</v>
      </c>
      <c r="AJ44" s="5">
        <v>0</v>
      </c>
      <c r="AK44" s="5">
        <v>-7072</v>
      </c>
      <c r="AL44" s="5">
        <v>0</v>
      </c>
      <c r="AM44" s="5">
        <v>0</v>
      </c>
      <c r="AN44" s="5">
        <v>0</v>
      </c>
      <c r="AO44" s="5">
        <v>0</v>
      </c>
      <c r="AP44" s="5">
        <v>0</v>
      </c>
      <c r="AQ44" s="6">
        <v>0</v>
      </c>
      <c r="AR44" s="5">
        <v>2069.6</v>
      </c>
      <c r="AS44" s="5">
        <v>2069.6</v>
      </c>
      <c r="AT44" s="5">
        <v>0</v>
      </c>
      <c r="AU44" s="5">
        <v>-7072</v>
      </c>
      <c r="AV44" s="5">
        <v>0</v>
      </c>
      <c r="AW44" s="5">
        <v>-7072</v>
      </c>
      <c r="AX44" s="5">
        <v>0</v>
      </c>
      <c r="AY44" s="5">
        <v>0</v>
      </c>
      <c r="AZ44" s="5">
        <v>0</v>
      </c>
      <c r="BA44" s="5">
        <v>0</v>
      </c>
      <c r="BB44" s="5">
        <v>0</v>
      </c>
      <c r="BC44" s="5">
        <v>0</v>
      </c>
      <c r="BD44" s="5">
        <v>0</v>
      </c>
      <c r="BE44" s="5">
        <v>0</v>
      </c>
    </row>
    <row r="45" spans="1:57">
      <c r="D45" s="4" t="s">
        <v>121</v>
      </c>
      <c r="E45" s="4" t="s">
        <v>122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117.95</v>
      </c>
      <c r="V45" s="7">
        <v>46.64</v>
      </c>
      <c r="W45" s="7">
        <v>0</v>
      </c>
      <c r="X45" s="7">
        <v>71.31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4">
        <v>0</v>
      </c>
      <c r="AE45" s="6">
        <v>0</v>
      </c>
      <c r="AF45" s="5">
        <v>11116.75</v>
      </c>
      <c r="AG45" s="5">
        <v>11116.75</v>
      </c>
      <c r="AH45" s="5">
        <v>0</v>
      </c>
      <c r="AI45" s="5">
        <v>3758.22</v>
      </c>
      <c r="AJ45" s="5">
        <v>3758.22</v>
      </c>
      <c r="AK45" s="5">
        <v>0</v>
      </c>
      <c r="AL45" s="5">
        <v>0</v>
      </c>
      <c r="AM45" s="5">
        <v>0</v>
      </c>
      <c r="AN45" s="5">
        <v>0</v>
      </c>
      <c r="AO45" s="5">
        <v>0</v>
      </c>
      <c r="AP45" s="5">
        <v>0</v>
      </c>
      <c r="AQ45" s="6">
        <v>0</v>
      </c>
      <c r="AR45" s="5">
        <v>11116.75</v>
      </c>
      <c r="AS45" s="5">
        <v>11116.75</v>
      </c>
      <c r="AT45" s="5">
        <v>0</v>
      </c>
      <c r="AU45" s="5">
        <v>3758.22</v>
      </c>
      <c r="AV45" s="5">
        <v>3758.22</v>
      </c>
      <c r="AW45" s="5">
        <v>0</v>
      </c>
      <c r="AX45" s="5">
        <v>0</v>
      </c>
      <c r="AY45" s="5">
        <v>0</v>
      </c>
      <c r="AZ45" s="5">
        <v>0</v>
      </c>
      <c r="BA45" s="5">
        <v>0</v>
      </c>
      <c r="BB45" s="5">
        <v>0</v>
      </c>
      <c r="BC45" s="5">
        <v>0</v>
      </c>
      <c r="BD45" s="5">
        <v>0</v>
      </c>
      <c r="BE45" s="5">
        <v>0</v>
      </c>
    </row>
    <row r="46" spans="1:57" s="23" customFormat="1">
      <c r="A46" s="18"/>
      <c r="B46" s="18" t="s">
        <v>123</v>
      </c>
      <c r="C46" s="18"/>
      <c r="D46" s="18"/>
      <c r="E46" s="18"/>
      <c r="F46" s="19">
        <f t="shared" ref="F46:AK46" si="10">F45+F44+F43+F42+F41+F40+F39+F38+F37</f>
        <v>0</v>
      </c>
      <c r="G46" s="19">
        <f t="shared" si="10"/>
        <v>0</v>
      </c>
      <c r="H46" s="19">
        <f t="shared" si="10"/>
        <v>0</v>
      </c>
      <c r="I46" s="19">
        <f t="shared" si="10"/>
        <v>0</v>
      </c>
      <c r="J46" s="19">
        <f t="shared" si="10"/>
        <v>0</v>
      </c>
      <c r="K46" s="19">
        <f t="shared" si="10"/>
        <v>0</v>
      </c>
      <c r="L46" s="19">
        <f t="shared" si="10"/>
        <v>0</v>
      </c>
      <c r="M46" s="19">
        <f t="shared" si="10"/>
        <v>0</v>
      </c>
      <c r="N46" s="19">
        <f t="shared" si="10"/>
        <v>0</v>
      </c>
      <c r="O46" s="19">
        <f t="shared" si="10"/>
        <v>0</v>
      </c>
      <c r="P46" s="19">
        <f t="shared" si="10"/>
        <v>0</v>
      </c>
      <c r="Q46" s="19">
        <f t="shared" si="10"/>
        <v>0</v>
      </c>
      <c r="R46" s="19">
        <f t="shared" si="10"/>
        <v>0</v>
      </c>
      <c r="S46" s="19">
        <f t="shared" si="10"/>
        <v>0</v>
      </c>
      <c r="T46" s="19">
        <f t="shared" si="10"/>
        <v>0</v>
      </c>
      <c r="U46" s="19">
        <f t="shared" si="10"/>
        <v>365.37000000000006</v>
      </c>
      <c r="V46" s="19">
        <f t="shared" si="10"/>
        <v>175.57</v>
      </c>
      <c r="W46" s="19">
        <f t="shared" si="10"/>
        <v>0</v>
      </c>
      <c r="X46" s="19">
        <f t="shared" si="10"/>
        <v>189.79999999999998</v>
      </c>
      <c r="Y46" s="19">
        <f t="shared" si="10"/>
        <v>0</v>
      </c>
      <c r="Z46" s="19">
        <f t="shared" si="10"/>
        <v>0</v>
      </c>
      <c r="AA46" s="19">
        <f t="shared" si="10"/>
        <v>0</v>
      </c>
      <c r="AB46" s="19">
        <f t="shared" si="10"/>
        <v>0</v>
      </c>
      <c r="AC46" s="19">
        <f t="shared" si="10"/>
        <v>0</v>
      </c>
      <c r="AD46" s="20">
        <f t="shared" si="10"/>
        <v>-40</v>
      </c>
      <c r="AE46" s="21">
        <f t="shared" si="10"/>
        <v>0</v>
      </c>
      <c r="AF46" s="22">
        <f t="shared" si="10"/>
        <v>55738.000000000007</v>
      </c>
      <c r="AG46" s="22">
        <f t="shared" si="10"/>
        <v>62524.340000000011</v>
      </c>
      <c r="AH46" s="22">
        <f t="shared" si="10"/>
        <v>0</v>
      </c>
      <c r="AI46" s="22">
        <f t="shared" si="10"/>
        <v>170.86000000000058</v>
      </c>
      <c r="AJ46" s="22">
        <f t="shared" si="10"/>
        <v>28054.829999999998</v>
      </c>
      <c r="AK46" s="22">
        <f t="shared" si="10"/>
        <v>-27883.97</v>
      </c>
      <c r="AL46" s="22">
        <f t="shared" ref="AL46:BE46" si="11">AL45+AL44+AL43+AL42+AL41+AL40+AL39+AL38+AL37</f>
        <v>0</v>
      </c>
      <c r="AM46" s="22">
        <f t="shared" si="11"/>
        <v>0</v>
      </c>
      <c r="AN46" s="22">
        <f t="shared" si="11"/>
        <v>0</v>
      </c>
      <c r="AO46" s="22">
        <f t="shared" si="11"/>
        <v>0</v>
      </c>
      <c r="AP46" s="22">
        <f t="shared" si="11"/>
        <v>-6786.34</v>
      </c>
      <c r="AQ46" s="21">
        <f t="shared" si="11"/>
        <v>0</v>
      </c>
      <c r="AR46" s="22">
        <f t="shared" si="11"/>
        <v>55738.000000000007</v>
      </c>
      <c r="AS46" s="22">
        <f t="shared" si="11"/>
        <v>62524.340000000011</v>
      </c>
      <c r="AT46" s="22">
        <f t="shared" si="11"/>
        <v>0</v>
      </c>
      <c r="AU46" s="22">
        <f t="shared" si="11"/>
        <v>170.86000000000058</v>
      </c>
      <c r="AV46" s="22">
        <f t="shared" si="11"/>
        <v>28054.829999999998</v>
      </c>
      <c r="AW46" s="22">
        <f t="shared" si="11"/>
        <v>-27883.97</v>
      </c>
      <c r="AX46" s="22">
        <f t="shared" si="11"/>
        <v>0</v>
      </c>
      <c r="AY46" s="22">
        <f t="shared" si="11"/>
        <v>0</v>
      </c>
      <c r="AZ46" s="22">
        <f t="shared" si="11"/>
        <v>0</v>
      </c>
      <c r="BA46" s="22">
        <f t="shared" si="11"/>
        <v>0</v>
      </c>
      <c r="BB46" s="22">
        <f t="shared" si="11"/>
        <v>0</v>
      </c>
      <c r="BC46" s="22">
        <f t="shared" si="11"/>
        <v>0</v>
      </c>
      <c r="BD46" s="22">
        <f t="shared" si="11"/>
        <v>0</v>
      </c>
      <c r="BE46" s="22">
        <f t="shared" si="11"/>
        <v>-6786.34</v>
      </c>
    </row>
    <row r="47" spans="1:57">
      <c r="A47" s="8" t="s">
        <v>124</v>
      </c>
      <c r="B47" s="8"/>
      <c r="C47" s="8"/>
      <c r="D47" s="8"/>
      <c r="E47" s="8"/>
      <c r="F47" s="12">
        <f t="shared" ref="F47:AK47" si="12">F46</f>
        <v>0</v>
      </c>
      <c r="G47" s="12">
        <f t="shared" si="12"/>
        <v>0</v>
      </c>
      <c r="H47" s="12">
        <f t="shared" si="12"/>
        <v>0</v>
      </c>
      <c r="I47" s="12">
        <f t="shared" si="12"/>
        <v>0</v>
      </c>
      <c r="J47" s="12">
        <f t="shared" si="12"/>
        <v>0</v>
      </c>
      <c r="K47" s="12">
        <f t="shared" si="12"/>
        <v>0</v>
      </c>
      <c r="L47" s="12">
        <f t="shared" si="12"/>
        <v>0</v>
      </c>
      <c r="M47" s="12">
        <f t="shared" si="12"/>
        <v>0</v>
      </c>
      <c r="N47" s="12">
        <f t="shared" si="12"/>
        <v>0</v>
      </c>
      <c r="O47" s="12">
        <f t="shared" si="12"/>
        <v>0</v>
      </c>
      <c r="P47" s="12">
        <f t="shared" si="12"/>
        <v>0</v>
      </c>
      <c r="Q47" s="12">
        <f t="shared" si="12"/>
        <v>0</v>
      </c>
      <c r="R47" s="12">
        <f t="shared" si="12"/>
        <v>0</v>
      </c>
      <c r="S47" s="12">
        <f t="shared" si="12"/>
        <v>0</v>
      </c>
      <c r="T47" s="12">
        <f t="shared" si="12"/>
        <v>0</v>
      </c>
      <c r="U47" s="12">
        <f t="shared" si="12"/>
        <v>365.37000000000006</v>
      </c>
      <c r="V47" s="12">
        <f t="shared" si="12"/>
        <v>175.57</v>
      </c>
      <c r="W47" s="12">
        <f t="shared" si="12"/>
        <v>0</v>
      </c>
      <c r="X47" s="12">
        <f t="shared" si="12"/>
        <v>189.79999999999998</v>
      </c>
      <c r="Y47" s="12">
        <f t="shared" si="12"/>
        <v>0</v>
      </c>
      <c r="Z47" s="12">
        <f t="shared" si="12"/>
        <v>0</v>
      </c>
      <c r="AA47" s="12">
        <f t="shared" si="12"/>
        <v>0</v>
      </c>
      <c r="AB47" s="12">
        <f t="shared" si="12"/>
        <v>0</v>
      </c>
      <c r="AC47" s="12">
        <f t="shared" si="12"/>
        <v>0</v>
      </c>
      <c r="AD47" s="9">
        <f t="shared" si="12"/>
        <v>-40</v>
      </c>
      <c r="AE47" s="11">
        <f t="shared" si="12"/>
        <v>0</v>
      </c>
      <c r="AF47" s="10">
        <f t="shared" si="12"/>
        <v>55738.000000000007</v>
      </c>
      <c r="AG47" s="10">
        <f t="shared" si="12"/>
        <v>62524.340000000011</v>
      </c>
      <c r="AH47" s="10">
        <f t="shared" si="12"/>
        <v>0</v>
      </c>
      <c r="AI47" s="10">
        <f t="shared" si="12"/>
        <v>170.86000000000058</v>
      </c>
      <c r="AJ47" s="10">
        <f t="shared" si="12"/>
        <v>28054.829999999998</v>
      </c>
      <c r="AK47" s="10">
        <f t="shared" si="12"/>
        <v>-27883.97</v>
      </c>
      <c r="AL47" s="10">
        <f t="shared" ref="AL47:BE47" si="13">AL46</f>
        <v>0</v>
      </c>
      <c r="AM47" s="10">
        <f t="shared" si="13"/>
        <v>0</v>
      </c>
      <c r="AN47" s="10">
        <f t="shared" si="13"/>
        <v>0</v>
      </c>
      <c r="AO47" s="10">
        <f t="shared" si="13"/>
        <v>0</v>
      </c>
      <c r="AP47" s="10">
        <f t="shared" si="13"/>
        <v>-6786.34</v>
      </c>
      <c r="AQ47" s="11">
        <f t="shared" si="13"/>
        <v>0</v>
      </c>
      <c r="AR47" s="10">
        <f t="shared" si="13"/>
        <v>55738.000000000007</v>
      </c>
      <c r="AS47" s="10">
        <f t="shared" si="13"/>
        <v>62524.340000000011</v>
      </c>
      <c r="AT47" s="10">
        <f t="shared" si="13"/>
        <v>0</v>
      </c>
      <c r="AU47" s="10">
        <f t="shared" si="13"/>
        <v>170.86000000000058</v>
      </c>
      <c r="AV47" s="10">
        <f t="shared" si="13"/>
        <v>28054.829999999998</v>
      </c>
      <c r="AW47" s="10">
        <f t="shared" si="13"/>
        <v>-27883.97</v>
      </c>
      <c r="AX47" s="10">
        <f t="shared" si="13"/>
        <v>0</v>
      </c>
      <c r="AY47" s="10">
        <f t="shared" si="13"/>
        <v>0</v>
      </c>
      <c r="AZ47" s="10">
        <f t="shared" si="13"/>
        <v>0</v>
      </c>
      <c r="BA47" s="10">
        <f t="shared" si="13"/>
        <v>0</v>
      </c>
      <c r="BB47" s="10">
        <f t="shared" si="13"/>
        <v>0</v>
      </c>
      <c r="BC47" s="10">
        <f t="shared" si="13"/>
        <v>0</v>
      </c>
      <c r="BD47" s="10">
        <f t="shared" si="13"/>
        <v>0</v>
      </c>
      <c r="BE47" s="10">
        <f t="shared" si="13"/>
        <v>-6786.34</v>
      </c>
    </row>
    <row r="48" spans="1:57">
      <c r="A48" s="13" t="s">
        <v>125</v>
      </c>
      <c r="B48" s="13"/>
      <c r="C48" s="13"/>
      <c r="D48" s="13"/>
      <c r="E48" s="13"/>
      <c r="F48" s="17">
        <f t="shared" ref="F48:AK48" si="14">F47+F36</f>
        <v>4933.2700000000004</v>
      </c>
      <c r="G48" s="17">
        <f t="shared" si="14"/>
        <v>0</v>
      </c>
      <c r="H48" s="17">
        <f t="shared" si="14"/>
        <v>2454.69</v>
      </c>
      <c r="I48" s="17">
        <f t="shared" si="14"/>
        <v>2341.08</v>
      </c>
      <c r="J48" s="17">
        <f t="shared" si="14"/>
        <v>137.5</v>
      </c>
      <c r="K48" s="17">
        <f t="shared" si="14"/>
        <v>270.82</v>
      </c>
      <c r="L48" s="17">
        <f t="shared" si="14"/>
        <v>0</v>
      </c>
      <c r="M48" s="17">
        <f t="shared" si="14"/>
        <v>135.03000000000003</v>
      </c>
      <c r="N48" s="17">
        <f t="shared" si="14"/>
        <v>128.20999999999998</v>
      </c>
      <c r="O48" s="17">
        <f t="shared" si="14"/>
        <v>7.58</v>
      </c>
      <c r="P48" s="17">
        <f t="shared" si="14"/>
        <v>1277.95</v>
      </c>
      <c r="Q48" s="17">
        <f t="shared" si="14"/>
        <v>0</v>
      </c>
      <c r="R48" s="17">
        <f t="shared" si="14"/>
        <v>1081.6799999999998</v>
      </c>
      <c r="S48" s="17">
        <f t="shared" si="14"/>
        <v>196.27</v>
      </c>
      <c r="T48" s="17">
        <f t="shared" si="14"/>
        <v>0</v>
      </c>
      <c r="U48" s="17">
        <f t="shared" si="14"/>
        <v>2065.88</v>
      </c>
      <c r="V48" s="17">
        <f t="shared" si="14"/>
        <v>1627.9399999999998</v>
      </c>
      <c r="W48" s="17">
        <f t="shared" si="14"/>
        <v>0</v>
      </c>
      <c r="X48" s="17">
        <f t="shared" si="14"/>
        <v>437.93999999999994</v>
      </c>
      <c r="Y48" s="17">
        <f t="shared" si="14"/>
        <v>0</v>
      </c>
      <c r="Z48" s="17">
        <f t="shared" si="14"/>
        <v>0</v>
      </c>
      <c r="AA48" s="17">
        <f t="shared" si="14"/>
        <v>0</v>
      </c>
      <c r="AB48" s="17">
        <f t="shared" si="14"/>
        <v>538250</v>
      </c>
      <c r="AC48" s="17">
        <f t="shared" si="14"/>
        <v>907338.78</v>
      </c>
      <c r="AD48" s="14">
        <f t="shared" si="14"/>
        <v>106920</v>
      </c>
      <c r="AE48" s="16">
        <f t="shared" si="14"/>
        <v>526466</v>
      </c>
      <c r="AF48" s="15">
        <f t="shared" si="14"/>
        <v>529265.95000000007</v>
      </c>
      <c r="AG48" s="15">
        <f t="shared" si="14"/>
        <v>164863.51</v>
      </c>
      <c r="AH48" s="15">
        <f t="shared" si="14"/>
        <v>13561.32</v>
      </c>
      <c r="AI48" s="15">
        <f t="shared" si="14"/>
        <v>15186.25</v>
      </c>
      <c r="AJ48" s="15">
        <f t="shared" si="14"/>
        <v>43942.720000000001</v>
      </c>
      <c r="AK48" s="15">
        <f t="shared" si="14"/>
        <v>-28756.47</v>
      </c>
      <c r="AL48" s="15">
        <f t="shared" ref="AL48:BE48" si="15">AL47+AL36</f>
        <v>-84203.62</v>
      </c>
      <c r="AM48" s="15">
        <f t="shared" si="15"/>
        <v>7284</v>
      </c>
      <c r="AN48" s="15">
        <f t="shared" si="15"/>
        <v>2100</v>
      </c>
      <c r="AO48" s="15">
        <f t="shared" si="15"/>
        <v>-86603.62</v>
      </c>
      <c r="AP48" s="15">
        <f t="shared" si="15"/>
        <v>813948.82</v>
      </c>
      <c r="AQ48" s="16">
        <f t="shared" si="15"/>
        <v>538250</v>
      </c>
      <c r="AR48" s="15">
        <f t="shared" si="15"/>
        <v>529265.95000000007</v>
      </c>
      <c r="AS48" s="15">
        <f t="shared" si="15"/>
        <v>166963.51</v>
      </c>
      <c r="AT48" s="15">
        <f t="shared" si="15"/>
        <v>13561.32</v>
      </c>
      <c r="AU48" s="15">
        <f t="shared" si="15"/>
        <v>13086.25</v>
      </c>
      <c r="AV48" s="15">
        <f t="shared" si="15"/>
        <v>41842.720000000001</v>
      </c>
      <c r="AW48" s="15">
        <f t="shared" si="15"/>
        <v>-28756.47</v>
      </c>
      <c r="AX48" s="15">
        <f t="shared" si="15"/>
        <v>550</v>
      </c>
      <c r="AY48" s="15">
        <f t="shared" si="15"/>
        <v>-83.33</v>
      </c>
      <c r="AZ48" s="15">
        <f t="shared" si="15"/>
        <v>466.66999999999996</v>
      </c>
      <c r="BA48" s="15">
        <f t="shared" si="15"/>
        <v>0</v>
      </c>
      <c r="BB48" s="15">
        <f t="shared" si="15"/>
        <v>0</v>
      </c>
      <c r="BC48" s="15">
        <f t="shared" si="15"/>
        <v>0</v>
      </c>
      <c r="BD48" s="15">
        <f t="shared" si="15"/>
        <v>0</v>
      </c>
      <c r="BE48" s="15">
        <f t="shared" si="15"/>
        <v>900552.44000000006</v>
      </c>
    </row>
  </sheetData>
  <mergeCells count="15">
    <mergeCell ref="A3:A4"/>
    <mergeCell ref="B3:B4"/>
    <mergeCell ref="C3:C4"/>
    <mergeCell ref="D3:D4"/>
    <mergeCell ref="E3:E4"/>
    <mergeCell ref="F3:J3"/>
    <mergeCell ref="K3:O3"/>
    <mergeCell ref="P3:T3"/>
    <mergeCell ref="U3:Y3"/>
    <mergeCell ref="Z3:Z4"/>
    <mergeCell ref="AA3:AA4"/>
    <mergeCell ref="AB3:AC3"/>
    <mergeCell ref="AD3:AD4"/>
    <mergeCell ref="AE3:AP3"/>
    <mergeCell ref="AQ3:BE3"/>
  </mergeCells>
  <pageMargins left="0.7" right="0.7" top="0.75" bottom="0.75" header="0.3" footer="0.3"/>
  <pageSetup paperSize="9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d8d7920-95fd-4e34-b836-1266c1df601f" xsi:nil="true"/>
    <lcf76f155ced4ddcb4097134ff3c332f xmlns="1b97e88b-80c4-4999-88e9-7831a4f4399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68AB3EC1DD1954F9D469FFAE1CD05D1" ma:contentTypeVersion="18" ma:contentTypeDescription="Ein neues Dokument erstellen." ma:contentTypeScope="" ma:versionID="a23e8d2f2989747dd0c9235fc05269eb">
  <xsd:schema xmlns:xsd="http://www.w3.org/2001/XMLSchema" xmlns:xs="http://www.w3.org/2001/XMLSchema" xmlns:p="http://schemas.microsoft.com/office/2006/metadata/properties" xmlns:ns2="1b97e88b-80c4-4999-88e9-7831a4f43999" xmlns:ns3="2d8d7920-95fd-4e34-b836-1266c1df601f" targetNamespace="http://schemas.microsoft.com/office/2006/metadata/properties" ma:root="true" ma:fieldsID="e191b2b05e78ab9d556a54b81e12e972" ns2:_="" ns3:_="">
    <xsd:import namespace="1b97e88b-80c4-4999-88e9-7831a4f43999"/>
    <xsd:import namespace="2d8d7920-95fd-4e34-b836-1266c1df60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97e88b-80c4-4999-88e9-7831a4f439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f63526a7-ee98-4eb5-a0e4-d0a52d9686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8d7920-95fd-4e34-b836-1266c1df601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2d9c52f-7584-4bf7-a0c1-b439c9c60a22}" ma:internalName="TaxCatchAll" ma:showField="CatchAllData" ma:web="2d8d7920-95fd-4e34-b836-1266c1df60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EC3395-B68F-4AE1-854D-C613DFD63C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D0276A-5D60-4F6B-AD2F-50928AB63518}">
  <ds:schemaRefs>
    <ds:schemaRef ds:uri="http://schemas.microsoft.com/office/2006/metadata/properties"/>
    <ds:schemaRef ds:uri="http://schemas.microsoft.com/office/infopath/2007/PartnerControls"/>
    <ds:schemaRef ds:uri="2d8d7920-95fd-4e34-b836-1266c1df601f"/>
    <ds:schemaRef ds:uri="1b97e88b-80c4-4999-88e9-7831a4f43999"/>
  </ds:schemaRefs>
</ds:datastoreItem>
</file>

<file path=customXml/itemProps3.xml><?xml version="1.0" encoding="utf-8"?>
<ds:datastoreItem xmlns:ds="http://schemas.openxmlformats.org/officeDocument/2006/customXml" ds:itemID="{0AFF3877-8819-4E82-9826-309C8BF1E3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97e88b-80c4-4999-88e9-7831a4f43999"/>
    <ds:schemaRef ds:uri="2d8d7920-95fd-4e34-b836-1266c1df60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finance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Sabrina Scheller</cp:lastModifiedBy>
  <dcterms:created xsi:type="dcterms:W3CDTF">2022-01-14T15:58:22Z</dcterms:created>
  <dcterms:modified xsi:type="dcterms:W3CDTF">2026-03-10T09:34:25Z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0x010100F68AB3EC1DD1954F9D469FFAE1CD05D1</vt:lpwstr>
  </property>
</Properties>
</file>