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fintegracloud-my.sharepoint.com/personal/s_scheller_fintegra_de/Documents/Desktop/fintegra_Musterdatei-2025/"/>
    </mc:Choice>
  </mc:AlternateContent>
  <xr:revisionPtr revIDLastSave="0" documentId="8_{9E7F6ED5-6DBD-4625-A7BB-CD1333C24C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vestmentsteuerreport" sheetId="1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5" i="11" l="1"/>
  <c r="Q15" i="11"/>
  <c r="P15" i="11"/>
  <c r="M15" i="11"/>
  <c r="J15" i="11"/>
  <c r="G15" i="11"/>
  <c r="F14" i="11"/>
  <c r="V14" i="11" s="1"/>
  <c r="F13" i="11"/>
  <c r="N13" i="11" s="1"/>
  <c r="F12" i="11"/>
  <c r="S12" i="11" s="1"/>
  <c r="T11" i="11"/>
  <c r="Q11" i="11"/>
  <c r="P11" i="11"/>
  <c r="M11" i="11"/>
  <c r="J11" i="11"/>
  <c r="G11" i="11"/>
  <c r="F10" i="11"/>
  <c r="V10" i="11" s="1"/>
  <c r="V11" i="11" s="1"/>
  <c r="T9" i="11"/>
  <c r="T16" i="11" s="1"/>
  <c r="T17" i="11" s="1"/>
  <c r="Q9" i="11"/>
  <c r="Q16" i="11" s="1"/>
  <c r="Q17" i="11" s="1"/>
  <c r="P9" i="11"/>
  <c r="P16" i="11" s="1"/>
  <c r="P17" i="11" s="1"/>
  <c r="M9" i="11"/>
  <c r="M16" i="11" s="1"/>
  <c r="M17" i="11" s="1"/>
  <c r="J9" i="11"/>
  <c r="J16" i="11" s="1"/>
  <c r="J17" i="11" s="1"/>
  <c r="G9" i="11"/>
  <c r="G16" i="11" s="1"/>
  <c r="G17" i="11" s="1"/>
  <c r="F8" i="11"/>
  <c r="N8" i="11" s="1"/>
  <c r="F7" i="11"/>
  <c r="S7" i="11" s="1"/>
  <c r="F6" i="11"/>
  <c r="S6" i="11" s="1"/>
  <c r="V5" i="11"/>
  <c r="U5" i="11"/>
  <c r="R5" i="11"/>
  <c r="O5" i="11"/>
  <c r="N5" i="11"/>
  <c r="L5" i="11"/>
  <c r="K5" i="11"/>
  <c r="I5" i="11"/>
  <c r="H5" i="11"/>
  <c r="F5" i="11"/>
  <c r="S5" i="11" s="1"/>
  <c r="K9" i="11" l="1"/>
  <c r="O6" i="11"/>
  <c r="K7" i="11"/>
  <c r="R6" i="11"/>
  <c r="R9" i="11" s="1"/>
  <c r="R16" i="11" s="1"/>
  <c r="R17" i="11" s="1"/>
  <c r="L7" i="11"/>
  <c r="H8" i="11"/>
  <c r="H9" i="11" s="1"/>
  <c r="U8" i="11"/>
  <c r="U9" i="11" s="1"/>
  <c r="O10" i="11"/>
  <c r="O11" i="11" s="1"/>
  <c r="K12" i="11"/>
  <c r="H6" i="11"/>
  <c r="U6" i="11"/>
  <c r="O7" i="11"/>
  <c r="K8" i="11"/>
  <c r="I6" i="11"/>
  <c r="I9" i="11" s="1"/>
  <c r="I16" i="11" s="1"/>
  <c r="I17" i="11" s="1"/>
  <c r="V6" i="11"/>
  <c r="V9" i="11" s="1"/>
  <c r="R7" i="11"/>
  <c r="L8" i="11"/>
  <c r="H10" i="11"/>
  <c r="H11" i="11" s="1"/>
  <c r="U10" i="11"/>
  <c r="U11" i="11" s="1"/>
  <c r="O12" i="11"/>
  <c r="K13" i="11"/>
  <c r="K6" i="11"/>
  <c r="L6" i="11"/>
  <c r="L9" i="11" s="1"/>
  <c r="H7" i="11"/>
  <c r="U7" i="11"/>
  <c r="O8" i="11"/>
  <c r="K10" i="11"/>
  <c r="K11" i="11" s="1"/>
  <c r="N6" i="11"/>
  <c r="N9" i="11" s="1"/>
  <c r="N16" i="11" s="1"/>
  <c r="N17" i="11" s="1"/>
  <c r="I7" i="11"/>
  <c r="V7" i="11"/>
  <c r="R8" i="11"/>
  <c r="L10" i="11"/>
  <c r="L11" i="11" s="1"/>
  <c r="H12" i="11"/>
  <c r="U12" i="11"/>
  <c r="O13" i="11"/>
  <c r="K14" i="11"/>
  <c r="S8" i="11"/>
  <c r="S9" i="11" s="1"/>
  <c r="S16" i="11" s="1"/>
  <c r="S17" i="11" s="1"/>
  <c r="N10" i="11"/>
  <c r="N11" i="11" s="1"/>
  <c r="I12" i="11"/>
  <c r="I15" i="11" s="1"/>
  <c r="V12" i="11"/>
  <c r="R13" i="11"/>
  <c r="L14" i="11"/>
  <c r="S13" i="11"/>
  <c r="S15" i="11" s="1"/>
  <c r="N14" i="11"/>
  <c r="N7" i="11"/>
  <c r="I8" i="11"/>
  <c r="V8" i="11"/>
  <c r="R10" i="11"/>
  <c r="R11" i="11" s="1"/>
  <c r="L12" i="11"/>
  <c r="H13" i="11"/>
  <c r="U13" i="11"/>
  <c r="O14" i="11"/>
  <c r="S10" i="11"/>
  <c r="S11" i="11" s="1"/>
  <c r="N12" i="11"/>
  <c r="N15" i="11" s="1"/>
  <c r="I13" i="11"/>
  <c r="V13" i="11"/>
  <c r="R14" i="11"/>
  <c r="S14" i="11"/>
  <c r="I10" i="11"/>
  <c r="I11" i="11" s="1"/>
  <c r="R12" i="11"/>
  <c r="R15" i="11" s="1"/>
  <c r="L13" i="11"/>
  <c r="H14" i="11"/>
  <c r="U14" i="11"/>
  <c r="I14" i="11"/>
  <c r="H16" i="11" l="1"/>
  <c r="H17" i="11" s="1"/>
  <c r="O15" i="11"/>
  <c r="U15" i="11"/>
  <c r="U16" i="11" s="1"/>
  <c r="U17" i="11" s="1"/>
  <c r="O9" i="11"/>
  <c r="O16" i="11" s="1"/>
  <c r="O17" i="11" s="1"/>
  <c r="L15" i="11"/>
  <c r="L16" i="11" s="1"/>
  <c r="L17" i="11" s="1"/>
  <c r="H15" i="11"/>
  <c r="K15" i="11"/>
  <c r="K16" i="11"/>
  <c r="K17" i="11" s="1"/>
  <c r="V15" i="11"/>
  <c r="V16" i="11" s="1"/>
  <c r="V17" i="11" s="1"/>
</calcChain>
</file>

<file path=xl/sharedStrings.xml><?xml version="1.0" encoding="utf-8"?>
<sst xmlns="http://schemas.openxmlformats.org/spreadsheetml/2006/main" count="52" uniqueCount="37">
  <si>
    <t>Depot</t>
  </si>
  <si>
    <t>ISIN</t>
  </si>
  <si>
    <t>Transaktionsart</t>
  </si>
  <si>
    <t>Betrag</t>
  </si>
  <si>
    <t>steuerliche Klassifikation</t>
  </si>
  <si>
    <t>Transaktionsdatum</t>
  </si>
  <si>
    <t>Laufende Erträge</t>
  </si>
  <si>
    <t>Vorabpauschale</t>
  </si>
  <si>
    <t>Steuerliche Bewertung</t>
  </si>
  <si>
    <t>Steuerliches Veräußerungsergebnis</t>
  </si>
  <si>
    <t>davon steuerpflichtig</t>
  </si>
  <si>
    <t>davon steuerfrei</t>
  </si>
  <si>
    <t>Gesamtbetrag</t>
  </si>
  <si>
    <t>bis 31.12.2017</t>
  </si>
  <si>
    <t>bis 31.12.2017 steuerpflichtig</t>
  </si>
  <si>
    <t>bis 31.12.2017 steuerfrei</t>
  </si>
  <si>
    <t>ab 01.01.2018</t>
  </si>
  <si>
    <t>ab 01.01.2018 steuerpflichtig</t>
  </si>
  <si>
    <t>ab 01.01.2018 steuerfrei</t>
  </si>
  <si>
    <t>Steuerpflichtiger Anteil nach Klassifikation: KStG</t>
  </si>
  <si>
    <t>543212345</t>
  </si>
  <si>
    <t>Aktienfonds</t>
  </si>
  <si>
    <t>IE00BL25JM42</t>
  </si>
  <si>
    <t>Ertrag</t>
  </si>
  <si>
    <t>Verkauf</t>
  </si>
  <si>
    <t>IE00BYXG2H39</t>
  </si>
  <si>
    <t>-&gt; Summe Kategorie: Aktienfonds</t>
  </si>
  <si>
    <t>Immobilienfonds (Inl.)</t>
  </si>
  <si>
    <t>DE0009807008</t>
  </si>
  <si>
    <t>-&gt; Summe Kategorie: Immobilienfonds (Inl.)</t>
  </si>
  <si>
    <t>Sonstige Fonds</t>
  </si>
  <si>
    <t>IE00B00FV128</t>
  </si>
  <si>
    <t>LU0399027886</t>
  </si>
  <si>
    <t>-&gt; Summe Kategorie: Sonstige Fonds</t>
  </si>
  <si>
    <t>-&gt; Summe Depot: 543212345</t>
  </si>
  <si>
    <t>-&gt; Summe Gesamt: Familie Tüchtig GmbH</t>
  </si>
  <si>
    <t xml:space="preserve">            Investmentsteuerreport 01.01.2025 - 31.12.2025   |   Familie Tüchtig GmbH - 1122334455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</si>
</sst>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&quot;UAH&quot;_-;\-* #,##0.00\ &quot;UAH&quot;_-;_-* &quot;-&quot;??\ &quot;UAH&quot;_-;_-@_-"/>
    <numFmt numFmtId="165" formatCode="_-* #,##0.00&quot; UAH&quot;_-;\-* #,##0.00&quot; UAH&quot;_-;_-* \-??&quot; UAH&quot;_-;_-@_-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 tint="-4.9989318521683403E-2"/>
      <name val="Roboto regular"/>
    </font>
    <font>
      <sz val="11"/>
      <color theme="1"/>
      <name val="Roboto Light"/>
    </font>
    <font>
      <sz val="11"/>
      <color rgb="FF000000"/>
      <name val="Calibri"/>
      <family val="2"/>
      <charset val="1"/>
    </font>
    <font>
      <i/>
      <sz val="11"/>
      <color rgb="FFFFFFFF"/>
      <name val="Roboto"/>
    </font>
    <font>
      <sz val="11"/>
      <color theme="1"/>
      <name val="Calibri"/>
      <family val="2"/>
      <scheme val="minor"/>
    </font>
    <font>
      <b/>
      <sz val="11"/>
      <color indexed="8"/>
      <name val="Roboto"/>
    </font>
    <font>
      <sz val="11"/>
      <color indexed="8"/>
      <name val="Roboto"/>
    </font>
    <font>
      <b/>
      <sz val="16"/>
      <color theme="0" tint="-4.9989318521683403E-2"/>
      <name val="Calibri Light"/>
      <family val="2"/>
      <scheme val="major"/>
    </font>
    <font>
      <sz val="16"/>
      <color theme="0" tint="-4.9989318521683403E-2"/>
      <name val="Roboto"/>
    </font>
    <font>
      <sz val="16"/>
      <color theme="0" tint="-4.9989318521683403E-2"/>
      <name val="Calibri Light"/>
      <family val="2"/>
      <scheme val="major"/>
    </font>
    <font>
      <b/>
      <sz val="10"/>
      <color theme="0" tint="-4.9989318521683403E-2"/>
      <name val="Roboto Light"/>
    </font>
    <font>
      <b/>
      <u/>
      <sz val="10"/>
      <color theme="0" tint="-4.9989318521683403E-2"/>
      <name val="Roboto Light"/>
    </font>
    <font>
      <sz val="10"/>
      <color theme="0" tint="-4.9989318521683403E-2"/>
      <name val="Roboto Light"/>
    </font>
    <font>
      <sz val="11"/>
      <color theme="1"/>
      <name val="Roboto"/>
    </font>
  </fonts>
  <fills count="8">
    <fill>
      <patternFill patternType="none"/>
    </fill>
    <fill>
      <patternFill patternType="gray125"/>
    </fill>
    <fill>
      <patternFill patternType="solid">
        <fgColor rgb="FF405C80"/>
        <bgColor rgb="FF333399"/>
      </patternFill>
    </fill>
    <fill>
      <patternFill patternType="solid">
        <fgColor rgb="FFE83363"/>
      </patternFill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FCE98"/>
        <bgColor indexed="64"/>
      </patternFill>
    </fill>
    <fill>
      <patternFill patternType="solid">
        <fgColor rgb="FF273566"/>
        <bgColor indexed="64"/>
      </patternFill>
    </fill>
  </fills>
  <borders count="12">
    <border>
      <left/>
      <right/>
      <top/>
      <bottom/>
      <diagonal/>
    </border>
    <border>
      <left/>
      <right style="double">
        <color theme="0" tint="-0.34998626667073579"/>
      </right>
      <top/>
      <bottom/>
      <diagonal/>
    </border>
    <border>
      <left style="double">
        <color theme="0" tint="-0.34998626667073579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D4D4D4"/>
      </left>
      <right/>
      <top style="thin">
        <color rgb="FF000000"/>
      </top>
      <bottom style="thin">
        <color rgb="FF000000"/>
      </bottom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/>
      <right style="double">
        <color rgb="FFA5A5A5"/>
      </right>
      <top/>
      <bottom/>
      <diagonal/>
    </border>
    <border>
      <left style="double">
        <color rgb="FFA5A5A5"/>
      </left>
      <right/>
      <top/>
      <bottom/>
      <diagonal/>
    </border>
    <border>
      <left style="double">
        <color rgb="FFA5A5A5"/>
      </left>
      <right/>
      <top style="thin">
        <color rgb="FF000000"/>
      </top>
      <bottom style="thin">
        <color rgb="FF000000"/>
      </bottom>
      <diagonal/>
    </border>
    <border>
      <left style="double">
        <color rgb="FFA5A5A5"/>
      </left>
      <right style="thin">
        <color rgb="FFD4D4D4"/>
      </right>
      <top/>
      <bottom/>
      <diagonal/>
    </border>
    <border>
      <left/>
      <right style="double">
        <color rgb="FFA5A5A5"/>
      </right>
      <top style="thin">
        <color rgb="FF000000"/>
      </top>
      <bottom style="thin">
        <color rgb="FF000000"/>
      </bottom>
      <diagonal/>
    </border>
    <border>
      <left style="thin">
        <color rgb="FFD4D4D4"/>
      </left>
      <right style="double">
        <color rgb="FFA5A5A5"/>
      </right>
      <top style="thin">
        <color rgb="FFD4D4D4"/>
      </top>
      <bottom style="thin">
        <color rgb="FFD4D4D4"/>
      </bottom>
      <diagonal/>
    </border>
  </borders>
  <cellStyleXfs count="5">
    <xf numFmtId="0" fontId="0" fillId="0" borderId="0"/>
    <xf numFmtId="0" fontId="4" fillId="0" borderId="0"/>
    <xf numFmtId="165" fontId="4" fillId="0" borderId="0" applyBorder="0" applyProtection="0"/>
    <xf numFmtId="49" fontId="5" fillId="2" borderId="0">
      <alignment horizontal="center" vertical="center" wrapText="1"/>
    </xf>
    <xf numFmtId="164" fontId="6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7" fillId="3" borderId="3" xfId="0" quotePrefix="1" applyFont="1" applyFill="1" applyBorder="1" applyAlignment="1">
      <alignment vertical="center"/>
    </xf>
    <xf numFmtId="44" fontId="7" fillId="3" borderId="3" xfId="0" applyNumberFormat="1" applyFont="1" applyFill="1" applyBorder="1" applyAlignment="1">
      <alignment horizontal="right" vertical="center"/>
    </xf>
    <xf numFmtId="0" fontId="8" fillId="3" borderId="4" xfId="0" quotePrefix="1" applyFont="1" applyFill="1" applyBorder="1" applyAlignment="1">
      <alignment vertical="center"/>
    </xf>
    <xf numFmtId="44" fontId="8" fillId="3" borderId="3" xfId="0" applyNumberFormat="1" applyFont="1" applyFill="1" applyBorder="1" applyAlignment="1">
      <alignment horizontal="right" vertical="center"/>
    </xf>
    <xf numFmtId="164" fontId="8" fillId="3" borderId="3" xfId="4" applyFont="1" applyFill="1" applyBorder="1" applyAlignment="1">
      <alignment vertical="center"/>
    </xf>
    <xf numFmtId="44" fontId="8" fillId="4" borderId="5" xfId="0" applyNumberFormat="1" applyFont="1" applyFill="1" applyBorder="1" applyAlignment="1">
      <alignment horizontal="right" vertical="center"/>
    </xf>
    <xf numFmtId="0" fontId="10" fillId="5" borderId="0" xfId="0" applyFont="1" applyFill="1" applyAlignment="1">
      <alignment vertical="center"/>
    </xf>
    <xf numFmtId="0" fontId="11" fillId="5" borderId="0" xfId="0" applyFont="1" applyFill="1" applyAlignment="1">
      <alignment vertical="center"/>
    </xf>
    <xf numFmtId="0" fontId="11" fillId="5" borderId="1" xfId="0" applyFont="1" applyFill="1" applyBorder="1" applyAlignment="1">
      <alignment vertical="center"/>
    </xf>
    <xf numFmtId="44" fontId="7" fillId="3" borderId="8" xfId="0" applyNumberFormat="1" applyFont="1" applyFill="1" applyBorder="1" applyAlignment="1">
      <alignment horizontal="right" vertical="center"/>
    </xf>
    <xf numFmtId="44" fontId="7" fillId="3" borderId="10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44" fontId="8" fillId="3" borderId="10" xfId="4" applyNumberFormat="1" applyFont="1" applyFill="1" applyBorder="1" applyAlignment="1">
      <alignment horizontal="right" vertical="center"/>
    </xf>
    <xf numFmtId="44" fontId="8" fillId="3" borderId="8" xfId="4" applyNumberFormat="1" applyFont="1" applyFill="1" applyBorder="1" applyAlignment="1">
      <alignment horizontal="right" vertical="center"/>
    </xf>
    <xf numFmtId="44" fontId="8" fillId="3" borderId="3" xfId="4" applyNumberFormat="1" applyFont="1" applyFill="1" applyBorder="1" applyAlignment="1">
      <alignment horizontal="right" vertical="center"/>
    </xf>
    <xf numFmtId="14" fontId="8" fillId="4" borderId="5" xfId="0" applyNumberFormat="1" applyFont="1" applyFill="1" applyBorder="1" applyAlignment="1">
      <alignment horizontal="center" vertical="center"/>
    </xf>
    <xf numFmtId="44" fontId="15" fillId="0" borderId="7" xfId="0" applyNumberFormat="1" applyFont="1" applyBorder="1" applyAlignment="1">
      <alignment horizontal="right" vertical="center"/>
    </xf>
    <xf numFmtId="44" fontId="15" fillId="0" borderId="0" xfId="0" applyNumberFormat="1" applyFont="1" applyAlignment="1">
      <alignment horizontal="right" vertical="center"/>
    </xf>
    <xf numFmtId="44" fontId="15" fillId="0" borderId="6" xfId="0" applyNumberFormat="1" applyFont="1" applyBorder="1" applyAlignment="1">
      <alignment horizontal="right" vertical="center"/>
    </xf>
    <xf numFmtId="44" fontId="15" fillId="0" borderId="9" xfId="0" applyNumberFormat="1" applyFont="1" applyBorder="1" applyAlignment="1">
      <alignment horizontal="right" vertical="center"/>
    </xf>
    <xf numFmtId="10" fontId="8" fillId="4" borderId="11" xfId="0" applyNumberFormat="1" applyFont="1" applyFill="1" applyBorder="1" applyAlignment="1">
      <alignment horizontal="center" vertical="center"/>
    </xf>
    <xf numFmtId="0" fontId="15" fillId="6" borderId="0" xfId="0" quotePrefix="1" applyFont="1" applyFill="1" applyAlignment="1">
      <alignment horizontal="left" vertical="center" indent="1"/>
    </xf>
    <xf numFmtId="44" fontId="8" fillId="6" borderId="0" xfId="0" applyNumberFormat="1" applyFont="1" applyFill="1" applyAlignment="1">
      <alignment horizontal="right" vertical="center"/>
    </xf>
    <xf numFmtId="10" fontId="8" fillId="6" borderId="0" xfId="0" applyNumberFormat="1" applyFont="1" applyFill="1" applyAlignment="1">
      <alignment horizontal="right" vertical="center"/>
    </xf>
    <xf numFmtId="44" fontId="8" fillId="6" borderId="2" xfId="0" applyNumberFormat="1" applyFont="1" applyFill="1" applyBorder="1" applyAlignment="1">
      <alignment horizontal="right" vertical="center"/>
    </xf>
    <xf numFmtId="44" fontId="8" fillId="6" borderId="1" xfId="0" applyNumberFormat="1" applyFont="1" applyFill="1" applyBorder="1" applyAlignment="1">
      <alignment horizontal="right" vertical="center"/>
    </xf>
    <xf numFmtId="0" fontId="0" fillId="6" borderId="0" xfId="0" applyFill="1"/>
    <xf numFmtId="0" fontId="2" fillId="7" borderId="0" xfId="0" applyFont="1" applyFill="1" applyAlignment="1">
      <alignment vertical="center"/>
    </xf>
    <xf numFmtId="0" fontId="9" fillId="7" borderId="0" xfId="0" applyFont="1" applyFill="1" applyAlignment="1">
      <alignment vertical="center"/>
    </xf>
    <xf numFmtId="0" fontId="0" fillId="7" borderId="0" xfId="0" applyFill="1"/>
    <xf numFmtId="0" fontId="12" fillId="7" borderId="0" xfId="0" applyFont="1" applyFill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" fillId="7" borderId="0" xfId="0" applyFont="1" applyFill="1"/>
    <xf numFmtId="0" fontId="13" fillId="7" borderId="2" xfId="0" applyFont="1" applyFill="1" applyBorder="1" applyAlignment="1">
      <alignment horizontal="center" vertical="center" wrapText="1"/>
    </xf>
    <xf numFmtId="0" fontId="14" fillId="7" borderId="0" xfId="0" applyFont="1" applyFill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2" fillId="7" borderId="0" xfId="0" applyFont="1" applyFill="1" applyAlignment="1">
      <alignment horizontal="center" vertical="center" wrapText="1"/>
    </xf>
  </cellXfs>
  <cellStyles count="5">
    <cellStyle name="Currency 2" xfId="2" xr:uid="{775EB9DD-239F-DD45-A2B9-D1C534279CCB}"/>
    <cellStyle name="Doc hyperlink" xfId="3" xr:uid="{D0912165-60AB-F949-AED0-39373AA47A73}"/>
    <cellStyle name="Normal 2" xfId="1" xr:uid="{49FB45C2-9CEF-1C4B-9EBC-A70089C165E4}"/>
    <cellStyle name="Standard" xfId="0" builtinId="0"/>
    <cellStyle name="Währung" xfId="4" builtinId="4"/>
  </cellStyles>
  <dxfs count="0"/>
  <tableStyles count="0" defaultTableStyle="TableStyleMedium2" defaultPivotStyle="PivotStyleLight16"/>
  <colors>
    <mruColors>
      <color rgb="FF273566"/>
      <color rgb="FF2FCE98"/>
      <color rgb="FFA5A5A5"/>
      <color rgb="FF8BCBB1"/>
      <color rgb="FFE2F0DB"/>
      <color rgb="FF405C80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110836</xdr:colOff>
      <xdr:row>0</xdr:row>
      <xdr:rowOff>182530</xdr:rowOff>
    </xdr:from>
    <xdr:ext cx="385329" cy="308632"/>
    <xdr:pic>
      <xdr:nvPicPr>
        <xdr:cNvPr id="2" name="Grafik 1">
          <a:extLst>
            <a:ext uri="{FF2B5EF4-FFF2-40B4-BE49-F238E27FC236}">
              <a16:creationId xmlns:a16="http://schemas.microsoft.com/office/drawing/2014/main" id="{06C3F167-ACFB-4814-A96F-78C5356BD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0836" y="182530"/>
          <a:ext cx="385329" cy="308632"/>
        </a:xfrm>
        <a:prstGeom prst="rect">
          <a:avLst/>
        </a:prstGeom>
      </xdr:spPr>
    </xdr:pic>
    <xdr:clientData/>
  </xdr:oneCellAnchor>
  <xdr:oneCellAnchor>
    <xdr:from>
      <xdr:col>0</xdr:col>
      <xdr:colOff>149184</xdr:colOff>
      <xdr:row>0</xdr:row>
      <xdr:rowOff>182530</xdr:rowOff>
    </xdr:from>
    <xdr:ext cx="308632" cy="308632"/>
    <xdr:pic>
      <xdr:nvPicPr>
        <xdr:cNvPr id="3" name="Grafik 1">
          <a:extLst>
            <a:ext uri="{FF2B5EF4-FFF2-40B4-BE49-F238E27FC236}">
              <a16:creationId xmlns:a16="http://schemas.microsoft.com/office/drawing/2014/main" id="{DAA1F2FF-75F8-D24F-9618-86AD834D3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9184" y="182530"/>
          <a:ext cx="308632" cy="30863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0A06C-682B-453F-8BA0-69AB33EE1BAD}">
  <dimension ref="A1:V17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G3" sqref="A3:XFD4"/>
    </sheetView>
  </sheetViews>
  <sheetFormatPr baseColWidth="10" defaultColWidth="0" defaultRowHeight="15" customHeight="1" zeroHeight="1"/>
  <cols>
    <col min="1" max="2" width="21.7109375" customWidth="1" collapsed="1"/>
    <col min="3" max="3" width="21.7109375" style="1" customWidth="1" collapsed="1"/>
    <col min="4" max="12" width="21.7109375" customWidth="1" collapsed="1"/>
    <col min="13" max="13" width="17.85546875" customWidth="1" collapsed="1"/>
    <col min="14" max="17" width="21.7109375" customWidth="1" collapsed="1"/>
    <col min="18" max="18" width="20.7109375" customWidth="1" collapsed="1"/>
    <col min="19" max="19" width="17.7109375" customWidth="1" collapsed="1"/>
    <col min="20" max="20" width="21.7109375" customWidth="1" collapsed="1"/>
    <col min="21" max="21" width="19.42578125" customWidth="1" collapsed="1"/>
    <col min="22" max="22" width="16.7109375" customWidth="1" collapsed="1"/>
    <col min="23" max="16384" width="11.42578125" hidden="1" collapsed="1"/>
  </cols>
  <sheetData>
    <row r="1" spans="1:22" s="31" customFormat="1" ht="54.95" customHeight="1">
      <c r="A1" s="29" t="s">
        <v>36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2" ht="2.1" customHeight="1">
      <c r="A2" s="8"/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0"/>
      <c r="P2" s="9"/>
      <c r="Q2" s="9"/>
      <c r="R2" s="9"/>
      <c r="S2" s="9"/>
      <c r="T2" s="9"/>
      <c r="U2" s="9"/>
      <c r="V2" s="9"/>
    </row>
    <row r="3" spans="1:22" s="35" customFormat="1" ht="24" customHeight="1">
      <c r="A3" s="32" t="s">
        <v>0</v>
      </c>
      <c r="B3" s="32" t="s">
        <v>4</v>
      </c>
      <c r="C3" s="32" t="s">
        <v>1</v>
      </c>
      <c r="D3" s="32" t="s">
        <v>2</v>
      </c>
      <c r="E3" s="32" t="s">
        <v>5</v>
      </c>
      <c r="F3" s="32" t="s">
        <v>19</v>
      </c>
      <c r="G3" s="33" t="s">
        <v>6</v>
      </c>
      <c r="H3" s="32"/>
      <c r="I3" s="34"/>
      <c r="J3" s="33" t="s">
        <v>7</v>
      </c>
      <c r="K3" s="32"/>
      <c r="L3" s="32"/>
      <c r="M3" s="33" t="s">
        <v>8</v>
      </c>
      <c r="N3" s="32"/>
      <c r="O3" s="34"/>
      <c r="P3" s="33" t="s">
        <v>9</v>
      </c>
      <c r="Q3" s="32"/>
      <c r="R3" s="32"/>
      <c r="S3" s="32"/>
      <c r="T3" s="32"/>
      <c r="U3" s="32"/>
      <c r="V3" s="34"/>
    </row>
    <row r="4" spans="1:22" s="31" customFormat="1" ht="30" customHeight="1">
      <c r="A4" s="32"/>
      <c r="B4" s="32"/>
      <c r="C4" s="32"/>
      <c r="D4" s="32"/>
      <c r="E4" s="32"/>
      <c r="F4" s="32"/>
      <c r="G4" s="36" t="s">
        <v>3</v>
      </c>
      <c r="H4" s="37" t="s">
        <v>10</v>
      </c>
      <c r="I4" s="38" t="s">
        <v>11</v>
      </c>
      <c r="J4" s="36" t="s">
        <v>3</v>
      </c>
      <c r="K4" s="37" t="s">
        <v>10</v>
      </c>
      <c r="L4" s="37" t="s">
        <v>11</v>
      </c>
      <c r="M4" s="36" t="s">
        <v>3</v>
      </c>
      <c r="N4" s="37" t="s">
        <v>10</v>
      </c>
      <c r="O4" s="38" t="s">
        <v>11</v>
      </c>
      <c r="P4" s="36" t="s">
        <v>12</v>
      </c>
      <c r="Q4" s="39" t="s">
        <v>13</v>
      </c>
      <c r="R4" s="37" t="s">
        <v>14</v>
      </c>
      <c r="S4" s="37" t="s">
        <v>15</v>
      </c>
      <c r="T4" s="39" t="s">
        <v>16</v>
      </c>
      <c r="U4" s="37" t="s">
        <v>17</v>
      </c>
      <c r="V4" s="38" t="s">
        <v>18</v>
      </c>
    </row>
    <row r="5" spans="1:22" ht="15" customHeight="1">
      <c r="A5" s="13" t="s">
        <v>20</v>
      </c>
      <c r="B5" s="13" t="s">
        <v>21</v>
      </c>
      <c r="C5" s="13" t="s">
        <v>22</v>
      </c>
      <c r="D5" s="13" t="s">
        <v>23</v>
      </c>
      <c r="E5" s="17">
        <v>45912</v>
      </c>
      <c r="F5" s="22">
        <f>IF(B5="Aktienfonds",20%,IF(B5="Immobilienfonds (Inl.)",40%,IF(B5="Immobilienfonds (Ausl.)",20%,IF(B5="Mischfonds",60%,IF(B5="Sonstige Fonds",100%,100%)))))</f>
        <v>0.2</v>
      </c>
      <c r="G5" s="19">
        <v>800</v>
      </c>
      <c r="H5" s="19">
        <f>G5*$F5</f>
        <v>160</v>
      </c>
      <c r="I5" s="20">
        <f>(G5*(1-$F5))</f>
        <v>640</v>
      </c>
      <c r="J5" s="19">
        <v>0</v>
      </c>
      <c r="K5" s="19">
        <f>J5*$F5</f>
        <v>0</v>
      </c>
      <c r="L5" s="19">
        <f>(J5*(1-$F5))</f>
        <v>0</v>
      </c>
      <c r="M5" s="18">
        <v>0</v>
      </c>
      <c r="N5" s="19">
        <f>M5*$F5</f>
        <v>0</v>
      </c>
      <c r="O5" s="19">
        <f>(M5*(1-$F5))</f>
        <v>0</v>
      </c>
      <c r="P5" s="21">
        <v>0</v>
      </c>
      <c r="Q5" s="7">
        <v>0</v>
      </c>
      <c r="R5" s="7">
        <f>Q5*$F5</f>
        <v>0</v>
      </c>
      <c r="S5" s="7">
        <f>(Q5*(1-$F5))</f>
        <v>0</v>
      </c>
      <c r="T5" s="7">
        <v>0</v>
      </c>
      <c r="U5" s="7">
        <f>T5*$F5</f>
        <v>0</v>
      </c>
      <c r="V5" s="7">
        <f>(T5*(1-$F5))</f>
        <v>0</v>
      </c>
    </row>
    <row r="6" spans="1:22" ht="15" customHeight="1">
      <c r="A6" s="13"/>
      <c r="B6" s="13"/>
      <c r="C6" s="13" t="s">
        <v>22</v>
      </c>
      <c r="D6" s="13" t="s">
        <v>24</v>
      </c>
      <c r="E6" s="17">
        <v>45972</v>
      </c>
      <c r="F6" s="22">
        <f>IF(B5="Aktienfonds",20%,IF(B5="Immobilienfonds (Inl.)",40%,IF(B5="Immobilienfonds (Ausl.)",20%,IF(B5="Mischfonds",60%,IF(B5="Sonstige Fonds",100%,100%)))))</f>
        <v>0.2</v>
      </c>
      <c r="G6" s="19">
        <v>0</v>
      </c>
      <c r="H6" s="19">
        <f>G6*$F6</f>
        <v>0</v>
      </c>
      <c r="I6" s="20">
        <f>(G6*(1-$F6))</f>
        <v>0</v>
      </c>
      <c r="J6" s="19">
        <v>-83.33</v>
      </c>
      <c r="K6" s="19">
        <f>J6*$F6</f>
        <v>-16.666</v>
      </c>
      <c r="L6" s="19">
        <f>(J6*(1-$F6))</f>
        <v>-66.664000000000001</v>
      </c>
      <c r="M6" s="18">
        <v>0</v>
      </c>
      <c r="N6" s="19">
        <f>M6*$F6</f>
        <v>0</v>
      </c>
      <c r="O6" s="19">
        <f>(M6*(1-$F6))</f>
        <v>0</v>
      </c>
      <c r="P6" s="21">
        <v>8283.33</v>
      </c>
      <c r="Q6" s="7">
        <v>0</v>
      </c>
      <c r="R6" s="7">
        <f>Q6*$F6</f>
        <v>0</v>
      </c>
      <c r="S6" s="7">
        <f>(Q6*(1-$F6))</f>
        <v>0</v>
      </c>
      <c r="T6" s="7">
        <v>8283.33</v>
      </c>
      <c r="U6" s="7">
        <f>T6*$F6</f>
        <v>1656.6660000000002</v>
      </c>
      <c r="V6" s="7">
        <f>(T6*(1-$F6))</f>
        <v>6626.6640000000007</v>
      </c>
    </row>
    <row r="7" spans="1:22" ht="15" customHeight="1">
      <c r="A7" s="13"/>
      <c r="B7" s="13"/>
      <c r="C7" s="13" t="s">
        <v>22</v>
      </c>
      <c r="D7" s="13" t="s">
        <v>7</v>
      </c>
      <c r="E7" s="17">
        <v>45664</v>
      </c>
      <c r="F7" s="22">
        <f>IF(B5="Aktienfonds",20%,IF(B5="Immobilienfonds (Inl.)",40%,IF(B5="Immobilienfonds (Ausl.)",20%,IF(B5="Mischfonds",60%,IF(B5="Sonstige Fonds",100%,100%)))))</f>
        <v>0.2</v>
      </c>
      <c r="G7" s="19">
        <v>0</v>
      </c>
      <c r="H7" s="19">
        <f>G7*$F7</f>
        <v>0</v>
      </c>
      <c r="I7" s="20">
        <f>(G7*(1-$F7))</f>
        <v>0</v>
      </c>
      <c r="J7" s="19">
        <v>250</v>
      </c>
      <c r="K7" s="19">
        <f>J7*$F7</f>
        <v>50</v>
      </c>
      <c r="L7" s="19">
        <f>(J7*(1-$F7))</f>
        <v>200</v>
      </c>
      <c r="M7" s="18">
        <v>0</v>
      </c>
      <c r="N7" s="19">
        <f>M7*$F7</f>
        <v>0</v>
      </c>
      <c r="O7" s="19">
        <f>(M7*(1-$F7))</f>
        <v>0</v>
      </c>
      <c r="P7" s="21">
        <v>0</v>
      </c>
      <c r="Q7" s="7">
        <v>0</v>
      </c>
      <c r="R7" s="7">
        <f>Q7*$F7</f>
        <v>0</v>
      </c>
      <c r="S7" s="7">
        <f>(Q7*(1-$F7))</f>
        <v>0</v>
      </c>
      <c r="T7" s="7">
        <v>0</v>
      </c>
      <c r="U7" s="7">
        <f>T7*$F7</f>
        <v>0</v>
      </c>
      <c r="V7" s="7">
        <f>(T7*(1-$F7))</f>
        <v>0</v>
      </c>
    </row>
    <row r="8" spans="1:22" ht="15" customHeight="1">
      <c r="A8" s="13"/>
      <c r="B8" s="13"/>
      <c r="C8" s="13" t="s">
        <v>25</v>
      </c>
      <c r="D8" s="13" t="s">
        <v>7</v>
      </c>
      <c r="E8" s="17">
        <v>45993</v>
      </c>
      <c r="F8" s="22">
        <f>IF(B5="Aktienfonds",20%,IF(B5="Immobilienfonds (Inl.)",40%,IF(B5="Immobilienfonds (Ausl.)",20%,IF(B5="Mischfonds",60%,IF(B5="Sonstige Fonds",100%,100%)))))</f>
        <v>0.2</v>
      </c>
      <c r="G8" s="19">
        <v>0</v>
      </c>
      <c r="H8" s="19">
        <f>G8*$F8</f>
        <v>0</v>
      </c>
      <c r="I8" s="20">
        <f>(G8*(1-$F8))</f>
        <v>0</v>
      </c>
      <c r="J8" s="19">
        <v>100</v>
      </c>
      <c r="K8" s="19">
        <f>J8*$F8</f>
        <v>20</v>
      </c>
      <c r="L8" s="19">
        <f>(J8*(1-$F8))</f>
        <v>80</v>
      </c>
      <c r="M8" s="18">
        <v>0</v>
      </c>
      <c r="N8" s="19">
        <f>M8*$F8</f>
        <v>0</v>
      </c>
      <c r="O8" s="19">
        <f>(M8*(1-$F8))</f>
        <v>0</v>
      </c>
      <c r="P8" s="21">
        <v>0</v>
      </c>
      <c r="Q8" s="7">
        <v>0</v>
      </c>
      <c r="R8" s="7">
        <f>Q8*$F8</f>
        <v>0</v>
      </c>
      <c r="S8" s="7">
        <f>(Q8*(1-$F8))</f>
        <v>0</v>
      </c>
      <c r="T8" s="7">
        <v>0</v>
      </c>
      <c r="U8" s="7">
        <f>T8*$F8</f>
        <v>0</v>
      </c>
      <c r="V8" s="7">
        <f>(T8*(1-$F8))</f>
        <v>0</v>
      </c>
    </row>
    <row r="9" spans="1:22" s="28" customFormat="1" ht="15" customHeight="1">
      <c r="A9" s="23" t="s">
        <v>26</v>
      </c>
      <c r="B9" s="24"/>
      <c r="C9" s="24"/>
      <c r="D9" s="24"/>
      <c r="E9" s="24"/>
      <c r="F9" s="25"/>
      <c r="G9" s="26">
        <f t="shared" ref="G9:V9" si="0">SUM(G5:G8)</f>
        <v>800</v>
      </c>
      <c r="H9" s="24">
        <f t="shared" si="0"/>
        <v>160</v>
      </c>
      <c r="I9" s="27">
        <f t="shared" si="0"/>
        <v>640</v>
      </c>
      <c r="J9" s="26">
        <f t="shared" si="0"/>
        <v>266.67</v>
      </c>
      <c r="K9" s="24">
        <f t="shared" si="0"/>
        <v>53.334000000000003</v>
      </c>
      <c r="L9" s="27">
        <f t="shared" si="0"/>
        <v>213.33600000000001</v>
      </c>
      <c r="M9" s="26">
        <f t="shared" si="0"/>
        <v>0</v>
      </c>
      <c r="N9" s="24">
        <f t="shared" si="0"/>
        <v>0</v>
      </c>
      <c r="O9" s="27">
        <f t="shared" si="0"/>
        <v>0</v>
      </c>
      <c r="P9" s="26">
        <f t="shared" si="0"/>
        <v>8283.33</v>
      </c>
      <c r="Q9" s="24">
        <f t="shared" si="0"/>
        <v>0</v>
      </c>
      <c r="R9" s="24">
        <f t="shared" si="0"/>
        <v>0</v>
      </c>
      <c r="S9" s="24">
        <f t="shared" si="0"/>
        <v>0</v>
      </c>
      <c r="T9" s="24">
        <f t="shared" si="0"/>
        <v>8283.33</v>
      </c>
      <c r="U9" s="24">
        <f t="shared" si="0"/>
        <v>1656.6660000000002</v>
      </c>
      <c r="V9" s="27">
        <f t="shared" si="0"/>
        <v>6626.6640000000007</v>
      </c>
    </row>
    <row r="10" spans="1:22" ht="15" customHeight="1">
      <c r="A10" s="13"/>
      <c r="B10" s="13" t="s">
        <v>27</v>
      </c>
      <c r="C10" s="13" t="s">
        <v>28</v>
      </c>
      <c r="D10" s="13" t="s">
        <v>23</v>
      </c>
      <c r="E10" s="17">
        <v>46003</v>
      </c>
      <c r="F10" s="22">
        <f>IF(B10="Aktienfonds",20%,IF(B10="Immobilienfonds (Inl.)",40%,IF(B10="Immobilienfonds (Ausl.)",20%,IF(B10="Mischfonds",60%,IF(B10="Sonstige Fonds",100%,100%)))))</f>
        <v>0.4</v>
      </c>
      <c r="G10" s="19">
        <v>900</v>
      </c>
      <c r="H10" s="19">
        <f>G10*$F10</f>
        <v>360</v>
      </c>
      <c r="I10" s="20">
        <f>(G10*(1-$F10))</f>
        <v>540</v>
      </c>
      <c r="J10" s="19">
        <v>0</v>
      </c>
      <c r="K10" s="19">
        <f>J10*$F10</f>
        <v>0</v>
      </c>
      <c r="L10" s="19">
        <f>(J10*(1-$F10))</f>
        <v>0</v>
      </c>
      <c r="M10" s="18">
        <v>0</v>
      </c>
      <c r="N10" s="19">
        <f>M10*$F10</f>
        <v>0</v>
      </c>
      <c r="O10" s="19">
        <f>(M10*(1-$F10))</f>
        <v>0</v>
      </c>
      <c r="P10" s="21">
        <v>0</v>
      </c>
      <c r="Q10" s="7">
        <v>0</v>
      </c>
      <c r="R10" s="7">
        <f>Q10*$F10</f>
        <v>0</v>
      </c>
      <c r="S10" s="7">
        <f>(Q10*(1-$F10))</f>
        <v>0</v>
      </c>
      <c r="T10" s="7">
        <v>0</v>
      </c>
      <c r="U10" s="7">
        <f>T10*$F10</f>
        <v>0</v>
      </c>
      <c r="V10" s="7">
        <f>(T10*(1-$F10))</f>
        <v>0</v>
      </c>
    </row>
    <row r="11" spans="1:22" s="28" customFormat="1" ht="15" customHeight="1">
      <c r="A11" s="23" t="s">
        <v>29</v>
      </c>
      <c r="B11" s="24"/>
      <c r="C11" s="24"/>
      <c r="D11" s="24"/>
      <c r="E11" s="24"/>
      <c r="F11" s="25"/>
      <c r="G11" s="26">
        <f t="shared" ref="G11:V11" si="1">SUM(G10)</f>
        <v>900</v>
      </c>
      <c r="H11" s="24">
        <f t="shared" si="1"/>
        <v>360</v>
      </c>
      <c r="I11" s="27">
        <f t="shared" si="1"/>
        <v>540</v>
      </c>
      <c r="J11" s="26">
        <f t="shared" si="1"/>
        <v>0</v>
      </c>
      <c r="K11" s="24">
        <f t="shared" si="1"/>
        <v>0</v>
      </c>
      <c r="L11" s="27">
        <f t="shared" si="1"/>
        <v>0</v>
      </c>
      <c r="M11" s="26">
        <f t="shared" si="1"/>
        <v>0</v>
      </c>
      <c r="N11" s="24">
        <f t="shared" si="1"/>
        <v>0</v>
      </c>
      <c r="O11" s="27">
        <f t="shared" si="1"/>
        <v>0</v>
      </c>
      <c r="P11" s="26">
        <f t="shared" si="1"/>
        <v>0</v>
      </c>
      <c r="Q11" s="24">
        <f t="shared" si="1"/>
        <v>0</v>
      </c>
      <c r="R11" s="24">
        <f t="shared" si="1"/>
        <v>0</v>
      </c>
      <c r="S11" s="24">
        <f t="shared" si="1"/>
        <v>0</v>
      </c>
      <c r="T11" s="24">
        <f t="shared" si="1"/>
        <v>0</v>
      </c>
      <c r="U11" s="24">
        <f t="shared" si="1"/>
        <v>0</v>
      </c>
      <c r="V11" s="27">
        <f t="shared" si="1"/>
        <v>0</v>
      </c>
    </row>
    <row r="12" spans="1:22" ht="15" customHeight="1">
      <c r="A12" s="13"/>
      <c r="B12" s="13" t="s">
        <v>30</v>
      </c>
      <c r="C12" s="13" t="s">
        <v>31</v>
      </c>
      <c r="D12" s="13" t="s">
        <v>7</v>
      </c>
      <c r="E12" s="17">
        <v>45993</v>
      </c>
      <c r="F12" s="22">
        <f>IF(B12="Aktienfonds",20%,IF(B12="Immobilienfonds (Inl.)",40%,IF(B12="Immobilienfonds (Ausl.)",20%,IF(B12="Mischfonds",60%,IF(B12="Sonstige Fonds",100%,100%)))))</f>
        <v>1</v>
      </c>
      <c r="G12" s="19">
        <v>0</v>
      </c>
      <c r="H12" s="19">
        <f>G12*$F12</f>
        <v>0</v>
      </c>
      <c r="I12" s="20">
        <f>(G12*(1-$F12))</f>
        <v>0</v>
      </c>
      <c r="J12" s="19">
        <v>100</v>
      </c>
      <c r="K12" s="19">
        <f>J12*$F12</f>
        <v>100</v>
      </c>
      <c r="L12" s="19">
        <f>(J12*(1-$F12))</f>
        <v>0</v>
      </c>
      <c r="M12" s="18">
        <v>0</v>
      </c>
      <c r="N12" s="19">
        <f>M12*$F12</f>
        <v>0</v>
      </c>
      <c r="O12" s="19">
        <f>(M12*(1-$F12))</f>
        <v>0</v>
      </c>
      <c r="P12" s="21">
        <v>0</v>
      </c>
      <c r="Q12" s="7">
        <v>0</v>
      </c>
      <c r="R12" s="7">
        <f>Q12*$F12</f>
        <v>0</v>
      </c>
      <c r="S12" s="7">
        <f>(Q12*(1-$F12))</f>
        <v>0</v>
      </c>
      <c r="T12" s="7">
        <v>0</v>
      </c>
      <c r="U12" s="7">
        <f>T12*$F12</f>
        <v>0</v>
      </c>
      <c r="V12" s="7">
        <f>(T12*(1-$F12))</f>
        <v>0</v>
      </c>
    </row>
    <row r="13" spans="1:22" ht="15" customHeight="1">
      <c r="A13" s="13"/>
      <c r="B13" s="13"/>
      <c r="C13" s="13" t="s">
        <v>31</v>
      </c>
      <c r="D13" s="13" t="s">
        <v>7</v>
      </c>
      <c r="E13" s="17">
        <v>45993</v>
      </c>
      <c r="F13" s="22">
        <f>IF(B12="Aktienfonds",20%,IF(B12="Immobilienfonds (Inl.)",40%,IF(B12="Immobilienfonds (Ausl.)",20%,IF(B12="Mischfonds",60%,IF(B12="Sonstige Fonds",100%,100%)))))</f>
        <v>1</v>
      </c>
      <c r="G13" s="19">
        <v>0</v>
      </c>
      <c r="H13" s="19">
        <f>G13*$F13</f>
        <v>0</v>
      </c>
      <c r="I13" s="20">
        <f>(G13*(1-$F13))</f>
        <v>0</v>
      </c>
      <c r="J13" s="19">
        <v>100</v>
      </c>
      <c r="K13" s="19">
        <f>J13*$F13</f>
        <v>100</v>
      </c>
      <c r="L13" s="19">
        <f>(J13*(1-$F13))</f>
        <v>0</v>
      </c>
      <c r="M13" s="18">
        <v>0</v>
      </c>
      <c r="N13" s="19">
        <f>M13*$F13</f>
        <v>0</v>
      </c>
      <c r="O13" s="19">
        <f>(M13*(1-$F13))</f>
        <v>0</v>
      </c>
      <c r="P13" s="21">
        <v>0</v>
      </c>
      <c r="Q13" s="7">
        <v>0</v>
      </c>
      <c r="R13" s="7">
        <f>Q13*$F13</f>
        <v>0</v>
      </c>
      <c r="S13" s="7">
        <f>(Q13*(1-$F13))</f>
        <v>0</v>
      </c>
      <c r="T13" s="7">
        <v>0</v>
      </c>
      <c r="U13" s="7">
        <f>T13*$F13</f>
        <v>0</v>
      </c>
      <c r="V13" s="7">
        <f>(T13*(1-$F13))</f>
        <v>0</v>
      </c>
    </row>
    <row r="14" spans="1:22" ht="15" customHeight="1">
      <c r="A14" s="13"/>
      <c r="B14" s="13"/>
      <c r="C14" s="13" t="s">
        <v>32</v>
      </c>
      <c r="D14" s="13" t="s">
        <v>23</v>
      </c>
      <c r="E14" s="17">
        <v>45845</v>
      </c>
      <c r="F14" s="22">
        <f>IF(B12="Aktienfonds",20%,IF(B12="Immobilienfonds (Inl.)",40%,IF(B12="Immobilienfonds (Ausl.)",20%,IF(B12="Mischfonds",60%,IF(B12="Sonstige Fonds",100%,100%)))))</f>
        <v>1</v>
      </c>
      <c r="G14" s="19">
        <v>1500</v>
      </c>
      <c r="H14" s="19">
        <f>G14*$F14</f>
        <v>1500</v>
      </c>
      <c r="I14" s="20">
        <f>(G14*(1-$F14))</f>
        <v>0</v>
      </c>
      <c r="J14" s="19">
        <v>0</v>
      </c>
      <c r="K14" s="19">
        <f>J14*$F14</f>
        <v>0</v>
      </c>
      <c r="L14" s="19">
        <f>(J14*(1-$F14))</f>
        <v>0</v>
      </c>
      <c r="M14" s="18">
        <v>0</v>
      </c>
      <c r="N14" s="19">
        <f>M14*$F14</f>
        <v>0</v>
      </c>
      <c r="O14" s="19">
        <f>(M14*(1-$F14))</f>
        <v>0</v>
      </c>
      <c r="P14" s="21">
        <v>0</v>
      </c>
      <c r="Q14" s="7">
        <v>0</v>
      </c>
      <c r="R14" s="7">
        <f>Q14*$F14</f>
        <v>0</v>
      </c>
      <c r="S14" s="7">
        <f>(Q14*(1-$F14))</f>
        <v>0</v>
      </c>
      <c r="T14" s="7">
        <v>0</v>
      </c>
      <c r="U14" s="7">
        <f>T14*$F14</f>
        <v>0</v>
      </c>
      <c r="V14" s="7">
        <f>(T14*(1-$F14))</f>
        <v>0</v>
      </c>
    </row>
    <row r="15" spans="1:22" s="28" customFormat="1" ht="15" customHeight="1">
      <c r="A15" s="23" t="s">
        <v>33</v>
      </c>
      <c r="B15" s="24"/>
      <c r="C15" s="24"/>
      <c r="D15" s="24"/>
      <c r="E15" s="24"/>
      <c r="F15" s="25"/>
      <c r="G15" s="26">
        <f t="shared" ref="G15:V15" si="2">SUM(G12:G14)</f>
        <v>1500</v>
      </c>
      <c r="H15" s="24">
        <f t="shared" si="2"/>
        <v>1500</v>
      </c>
      <c r="I15" s="27">
        <f t="shared" si="2"/>
        <v>0</v>
      </c>
      <c r="J15" s="26">
        <f t="shared" si="2"/>
        <v>200</v>
      </c>
      <c r="K15" s="24">
        <f t="shared" si="2"/>
        <v>200</v>
      </c>
      <c r="L15" s="27">
        <f t="shared" si="2"/>
        <v>0</v>
      </c>
      <c r="M15" s="26">
        <f t="shared" si="2"/>
        <v>0</v>
      </c>
      <c r="N15" s="24">
        <f t="shared" si="2"/>
        <v>0</v>
      </c>
      <c r="O15" s="27">
        <f t="shared" si="2"/>
        <v>0</v>
      </c>
      <c r="P15" s="26">
        <f t="shared" si="2"/>
        <v>0</v>
      </c>
      <c r="Q15" s="24">
        <f t="shared" si="2"/>
        <v>0</v>
      </c>
      <c r="R15" s="24">
        <f t="shared" si="2"/>
        <v>0</v>
      </c>
      <c r="S15" s="24">
        <f t="shared" si="2"/>
        <v>0</v>
      </c>
      <c r="T15" s="24">
        <f t="shared" si="2"/>
        <v>0</v>
      </c>
      <c r="U15" s="24">
        <f t="shared" si="2"/>
        <v>0</v>
      </c>
      <c r="V15" s="27">
        <f t="shared" si="2"/>
        <v>0</v>
      </c>
    </row>
    <row r="16" spans="1:22" ht="15" customHeight="1">
      <c r="A16" s="4" t="s">
        <v>34</v>
      </c>
      <c r="B16" s="5"/>
      <c r="C16" s="5"/>
      <c r="D16" s="5"/>
      <c r="E16" s="6"/>
      <c r="F16" s="6"/>
      <c r="G16" s="15">
        <f t="shared" ref="G16:V16" si="3">SUM(G9,G11,G15)</f>
        <v>3200</v>
      </c>
      <c r="H16" s="16">
        <f t="shared" si="3"/>
        <v>2020</v>
      </c>
      <c r="I16" s="14">
        <f t="shared" si="3"/>
        <v>1180</v>
      </c>
      <c r="J16" s="16">
        <f t="shared" si="3"/>
        <v>466.67</v>
      </c>
      <c r="K16" s="16">
        <f t="shared" si="3"/>
        <v>253.334</v>
      </c>
      <c r="L16" s="14">
        <f t="shared" si="3"/>
        <v>213.33600000000001</v>
      </c>
      <c r="M16" s="15">
        <f t="shared" si="3"/>
        <v>0</v>
      </c>
      <c r="N16" s="16">
        <f t="shared" si="3"/>
        <v>0</v>
      </c>
      <c r="O16" s="14">
        <f t="shared" si="3"/>
        <v>0</v>
      </c>
      <c r="P16" s="15">
        <f t="shared" si="3"/>
        <v>8283.33</v>
      </c>
      <c r="Q16" s="16">
        <f t="shared" si="3"/>
        <v>0</v>
      </c>
      <c r="R16" s="16">
        <f t="shared" si="3"/>
        <v>0</v>
      </c>
      <c r="S16" s="16">
        <f t="shared" si="3"/>
        <v>0</v>
      </c>
      <c r="T16" s="16">
        <f t="shared" si="3"/>
        <v>8283.33</v>
      </c>
      <c r="U16" s="16">
        <f t="shared" si="3"/>
        <v>1656.6660000000002</v>
      </c>
      <c r="V16" s="16">
        <f t="shared" si="3"/>
        <v>6626.6640000000007</v>
      </c>
    </row>
    <row r="17" spans="1:22" ht="15" customHeight="1">
      <c r="A17" s="2" t="s">
        <v>35</v>
      </c>
      <c r="B17" s="3"/>
      <c r="C17" s="3"/>
      <c r="D17" s="3"/>
      <c r="E17" s="3"/>
      <c r="F17" s="3"/>
      <c r="G17" s="11">
        <f t="shared" ref="G17:V17" si="4">SUM(G16)</f>
        <v>3200</v>
      </c>
      <c r="H17" s="3">
        <f t="shared" si="4"/>
        <v>2020</v>
      </c>
      <c r="I17" s="12">
        <f t="shared" si="4"/>
        <v>1180</v>
      </c>
      <c r="J17" s="11">
        <f t="shared" si="4"/>
        <v>466.67</v>
      </c>
      <c r="K17" s="3">
        <f t="shared" si="4"/>
        <v>253.334</v>
      </c>
      <c r="L17" s="12">
        <f t="shared" si="4"/>
        <v>213.33600000000001</v>
      </c>
      <c r="M17" s="11">
        <f t="shared" si="4"/>
        <v>0</v>
      </c>
      <c r="N17" s="3">
        <f t="shared" si="4"/>
        <v>0</v>
      </c>
      <c r="O17" s="12">
        <f t="shared" si="4"/>
        <v>0</v>
      </c>
      <c r="P17" s="11">
        <f t="shared" si="4"/>
        <v>8283.33</v>
      </c>
      <c r="Q17" s="3">
        <f t="shared" si="4"/>
        <v>0</v>
      </c>
      <c r="R17" s="3">
        <f t="shared" si="4"/>
        <v>0</v>
      </c>
      <c r="S17" s="3">
        <f t="shared" si="4"/>
        <v>0</v>
      </c>
      <c r="T17" s="3">
        <f t="shared" si="4"/>
        <v>8283.33</v>
      </c>
      <c r="U17" s="3">
        <f t="shared" si="4"/>
        <v>1656.6660000000002</v>
      </c>
      <c r="V17" s="3">
        <f t="shared" si="4"/>
        <v>6626.6640000000007</v>
      </c>
    </row>
  </sheetData>
  <mergeCells count="10">
    <mergeCell ref="A3:A4"/>
    <mergeCell ref="B3:B4"/>
    <mergeCell ref="C3:C4"/>
    <mergeCell ref="D3:D4"/>
    <mergeCell ref="E3:E4"/>
    <mergeCell ref="F3:F4"/>
    <mergeCell ref="G3:I3"/>
    <mergeCell ref="J3:L3"/>
    <mergeCell ref="M3:O3"/>
    <mergeCell ref="P3:V3"/>
  </mergeCells>
  <pageMargins left="0.7" right="0.7" top="0.78740157499999996" bottom="0.78740157499999996" header="0.3" footer="0.3"/>
  <pageSetup paperSize="9"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d8d7920-95fd-4e34-b836-1266c1df601f" xsi:nil="true"/>
    <lcf76f155ced4ddcb4097134ff3c332f xmlns="1b97e88b-80c4-4999-88e9-7831a4f4399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68AB3EC1DD1954F9D469FFAE1CD05D1" ma:contentTypeVersion="18" ma:contentTypeDescription="Ein neues Dokument erstellen." ma:contentTypeScope="" ma:versionID="a23e8d2f2989747dd0c9235fc05269eb">
  <xsd:schema xmlns:xsd="http://www.w3.org/2001/XMLSchema" xmlns:xs="http://www.w3.org/2001/XMLSchema" xmlns:p="http://schemas.microsoft.com/office/2006/metadata/properties" xmlns:ns2="1b97e88b-80c4-4999-88e9-7831a4f43999" xmlns:ns3="2d8d7920-95fd-4e34-b836-1266c1df601f" targetNamespace="http://schemas.microsoft.com/office/2006/metadata/properties" ma:root="true" ma:fieldsID="e191b2b05e78ab9d556a54b81e12e972" ns2:_="" ns3:_="">
    <xsd:import namespace="1b97e88b-80c4-4999-88e9-7831a4f43999"/>
    <xsd:import namespace="2d8d7920-95fd-4e34-b836-1266c1df60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97e88b-80c4-4999-88e9-7831a4f439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f63526a7-ee98-4eb5-a0e4-d0a52d9686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8d7920-95fd-4e34-b836-1266c1df601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2d9c52f-7584-4bf7-a0c1-b439c9c60a22}" ma:internalName="TaxCatchAll" ma:showField="CatchAllData" ma:web="2d8d7920-95fd-4e34-b836-1266c1df60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D69D51-05E3-488B-B503-42EEAD3C33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681088-BB39-4E18-9DC0-78531E36E04B}">
  <ds:schemaRefs>
    <ds:schemaRef ds:uri="http://schemas.microsoft.com/office/2006/metadata/properties"/>
    <ds:schemaRef ds:uri="http://schemas.microsoft.com/office/infopath/2007/PartnerControls"/>
    <ds:schemaRef ds:uri="3031a1db-f148-4479-bb84-394991798812"/>
    <ds:schemaRef ds:uri="8cda8098-e057-46d7-b65d-20c52269c4eb"/>
    <ds:schemaRef ds:uri="2d8d7920-95fd-4e34-b836-1266c1df601f"/>
    <ds:schemaRef ds:uri="1fe92ca8-70f7-46b9-9cb1-7e13b13b5ac0"/>
    <ds:schemaRef ds:uri="1b97e88b-80c4-4999-88e9-7831a4f43999"/>
  </ds:schemaRefs>
</ds:datastoreItem>
</file>

<file path=customXml/itemProps3.xml><?xml version="1.0" encoding="utf-8"?>
<ds:datastoreItem xmlns:ds="http://schemas.openxmlformats.org/officeDocument/2006/customXml" ds:itemID="{5E7AF513-35D9-438E-9E27-53806FC433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97e88b-80c4-4999-88e9-7831a4f43999"/>
    <ds:schemaRef ds:uri="2d8d7920-95fd-4e34-b836-1266c1df60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Investmentsteuerreport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 Wendel</dc:creator>
  <cp:lastModifiedBy>Sabrina Scheller</cp:lastModifiedBy>
  <cp:lastPrinted>2022-08-29T12:17:06Z</cp:lastPrinted>
  <dcterms:created xsi:type="dcterms:W3CDTF">2015-06-05T18:19:34Z</dcterms:created>
  <dcterms:modified xsi:type="dcterms:W3CDTF">2026-03-10T09:37:34Z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0x010100F68AB3EC1DD1954F9D469FFAE1CD05D1</vt:lpwstr>
  </property>
  <property fmtid="{D5CDD505-2E9C-101B-9397-08002B2CF9AE}" pid="3" name="MediaServiceImageTags">
    <vt:lpwstr/>
  </property>
</Properties>
</file>